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1.xml" ContentType="application/vnd.openxmlformats-officedocument.drawingml.chart+xml"/>
  <Override PartName="/xl/charts/style2.xml" ContentType="application/vnd.ms-office.chartstyle+xml"/>
  <Override PartName="/xl/charts/colors2.xml" ContentType="application/vnd.ms-office.chartcolorstyle+xml"/>
  <Override PartName="/xl/tables/table1.xml" ContentType="application/vnd.openxmlformats-officedocument.spreadsheetml.table+xml"/>
  <Override PartName="/xl/drawings/drawing2.xml" ContentType="application/vnd.openxmlformats-officedocument.drawing+xml"/>
  <Override PartName="/xl/slicers/slicer1.xml" ContentType="application/vnd.ms-excel.slicer+xml"/>
  <Override PartName="/xl/timelines/timeline1.xml" ContentType="application/vnd.ms-excel.timelin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Ex2.xml" ContentType="application/vnd.ms-office.chartex+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mc:AlternateContent xmlns:mc="http://schemas.openxmlformats.org/markup-compatibility/2006">
    <mc:Choice Requires="x15">
      <x15ac:absPath xmlns:x15ac="http://schemas.microsoft.com/office/spreadsheetml/2010/11/ac" url="E:\Studying Data Analysis\Complete Data Projects\Excel Projects\"/>
    </mc:Choice>
  </mc:AlternateContent>
  <xr:revisionPtr revIDLastSave="0" documentId="13_ncr:1_{51DDA5DE-0B8C-4392-A3B2-5807BCB558BB}" xr6:coauthVersionLast="47" xr6:coauthVersionMax="47" xr10:uidLastSave="{00000000-0000-0000-0000-000000000000}"/>
  <bookViews>
    <workbookView xWindow="-120" yWindow="-120" windowWidth="20730" windowHeight="11160" activeTab="2" xr2:uid="{00000000-000D-0000-FFFF-FFFF00000000}"/>
  </bookViews>
  <sheets>
    <sheet name="Sheet1" sheetId="4" r:id="rId1"/>
    <sheet name="Data" sheetId="2" r:id="rId2"/>
    <sheet name="Dashboard" sheetId="3" r:id="rId3"/>
  </sheets>
  <definedNames>
    <definedName name="_xlchart.v5.0" hidden="1">Sheet1!$D$25</definedName>
    <definedName name="_xlchart.v5.1" hidden="1">Sheet1!$D$26:$D$75</definedName>
    <definedName name="_xlchart.v5.2" hidden="1">Sheet1!$E$25</definedName>
    <definedName name="_xlchart.v5.3" hidden="1">Sheet1!$E$26:$E$75</definedName>
    <definedName name="_xlchart.v5.4" hidden="1">Sheet1!$D$25</definedName>
    <definedName name="_xlchart.v5.5" hidden="1">Sheet1!$D$26:$D$75</definedName>
    <definedName name="_xlchart.v5.6" hidden="1">Sheet1!$E$25</definedName>
    <definedName name="_xlchart.v5.7" hidden="1">Sheet1!$E$26:$E$75</definedName>
    <definedName name="NativeTimeline_Invoice_Date">#N/A</definedName>
    <definedName name="Slicer_Beverage_Brand">#N/A</definedName>
    <definedName name="Slicer_Region">#N/A</definedName>
    <definedName name="Slicer_Retailer">#N/A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8"/>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9" roundtripDataSignature="AMtx7mhwl5n/6E4JEifg9kWlAttRGuttmA=="/>
    </ext>
  </extLst>
</workbook>
</file>

<file path=xl/calcChain.xml><?xml version="1.0" encoding="utf-8"?>
<calcChain xmlns="http://schemas.openxmlformats.org/spreadsheetml/2006/main">
  <c r="D27" i="4" l="1"/>
  <c r="E27" i="4"/>
  <c r="D28" i="4"/>
  <c r="E28" i="4"/>
  <c r="D29" i="4"/>
  <c r="E29" i="4"/>
  <c r="D30" i="4"/>
  <c r="E30" i="4"/>
  <c r="D31" i="4"/>
  <c r="E31" i="4"/>
  <c r="D32" i="4"/>
  <c r="E32" i="4"/>
  <c r="D33" i="4"/>
  <c r="E33" i="4"/>
  <c r="D34" i="4"/>
  <c r="E34" i="4"/>
  <c r="D35" i="4"/>
  <c r="E35" i="4"/>
  <c r="D36" i="4"/>
  <c r="E36" i="4"/>
  <c r="D37" i="4"/>
  <c r="E37" i="4"/>
  <c r="D38" i="4"/>
  <c r="E38" i="4"/>
  <c r="D39" i="4"/>
  <c r="E39" i="4"/>
  <c r="D40" i="4"/>
  <c r="E40" i="4"/>
  <c r="D41" i="4"/>
  <c r="E41" i="4"/>
  <c r="D42" i="4"/>
  <c r="E42" i="4"/>
  <c r="D43" i="4"/>
  <c r="E43" i="4"/>
  <c r="D44" i="4"/>
  <c r="E44" i="4"/>
  <c r="D45" i="4"/>
  <c r="E45" i="4"/>
  <c r="D46" i="4"/>
  <c r="E46" i="4"/>
  <c r="D47" i="4"/>
  <c r="E47" i="4"/>
  <c r="D48" i="4"/>
  <c r="E48" i="4"/>
  <c r="D49" i="4"/>
  <c r="E49" i="4"/>
  <c r="D50" i="4"/>
  <c r="E50" i="4"/>
  <c r="D51" i="4"/>
  <c r="E51" i="4"/>
  <c r="D52" i="4"/>
  <c r="E52" i="4"/>
  <c r="D53" i="4"/>
  <c r="E53" i="4"/>
  <c r="D54" i="4"/>
  <c r="E54" i="4"/>
  <c r="D55" i="4"/>
  <c r="E55" i="4"/>
  <c r="D56" i="4"/>
  <c r="E56" i="4"/>
  <c r="D57" i="4"/>
  <c r="E57" i="4"/>
  <c r="D58" i="4"/>
  <c r="E58" i="4"/>
  <c r="D59" i="4"/>
  <c r="E59" i="4"/>
  <c r="D60" i="4"/>
  <c r="E60" i="4"/>
  <c r="D61" i="4"/>
  <c r="E61" i="4"/>
  <c r="D62" i="4"/>
  <c r="E62" i="4"/>
  <c r="D63" i="4"/>
  <c r="E63" i="4"/>
  <c r="D64" i="4"/>
  <c r="E64" i="4"/>
  <c r="D65" i="4"/>
  <c r="E65" i="4"/>
  <c r="D66" i="4"/>
  <c r="E66" i="4"/>
  <c r="D67" i="4"/>
  <c r="E67" i="4"/>
  <c r="D68" i="4"/>
  <c r="E68" i="4"/>
  <c r="D69" i="4"/>
  <c r="E69" i="4"/>
  <c r="D70" i="4"/>
  <c r="E70" i="4"/>
  <c r="D71" i="4"/>
  <c r="E71" i="4"/>
  <c r="D72" i="4"/>
  <c r="E72" i="4"/>
  <c r="D73" i="4"/>
  <c r="E73" i="4"/>
  <c r="D74" i="4"/>
  <c r="E74" i="4"/>
  <c r="D75" i="4"/>
  <c r="E75" i="4"/>
  <c r="E26" i="4"/>
  <c r="D26" i="4"/>
  <c r="R3893" i="2"/>
  <c r="Q3893" i="2"/>
  <c r="P3893" i="2"/>
  <c r="K3893" i="2"/>
  <c r="L3893" i="2" s="1"/>
  <c r="R3892" i="2"/>
  <c r="Q3892" i="2"/>
  <c r="P3892" i="2"/>
  <c r="K3892" i="2"/>
  <c r="L3892" i="2" s="1"/>
  <c r="R3891" i="2"/>
  <c r="Q3891" i="2"/>
  <c r="P3891" i="2"/>
  <c r="K3891" i="2"/>
  <c r="L3891" i="2" s="1"/>
  <c r="R3890" i="2"/>
  <c r="Q3890" i="2"/>
  <c r="P3890" i="2"/>
  <c r="K3890" i="2"/>
  <c r="L3890" i="2" s="1"/>
  <c r="R3889" i="2"/>
  <c r="Q3889" i="2"/>
  <c r="P3889" i="2"/>
  <c r="L3889" i="2"/>
  <c r="K3889" i="2"/>
  <c r="R3888" i="2"/>
  <c r="Q3888" i="2"/>
  <c r="P3888" i="2"/>
  <c r="L3888" i="2"/>
  <c r="K3888" i="2"/>
  <c r="R3887" i="2"/>
  <c r="Q3887" i="2"/>
  <c r="P3887" i="2"/>
  <c r="K3887" i="2"/>
  <c r="L3887" i="2" s="1"/>
  <c r="R3886" i="2"/>
  <c r="Q3886" i="2"/>
  <c r="P3886" i="2"/>
  <c r="L3886" i="2"/>
  <c r="K3886" i="2"/>
  <c r="R3885" i="2"/>
  <c r="Q3885" i="2"/>
  <c r="P3885" i="2"/>
  <c r="K3885" i="2"/>
  <c r="L3885" i="2" s="1"/>
  <c r="R3884" i="2"/>
  <c r="Q3884" i="2"/>
  <c r="P3884" i="2"/>
  <c r="K3884" i="2"/>
  <c r="L3884" i="2" s="1"/>
  <c r="R3883" i="2"/>
  <c r="Q3883" i="2"/>
  <c r="P3883" i="2"/>
  <c r="L3883" i="2"/>
  <c r="K3883" i="2"/>
  <c r="R3882" i="2"/>
  <c r="Q3882" i="2"/>
  <c r="P3882" i="2"/>
  <c r="K3882" i="2"/>
  <c r="L3882" i="2" s="1"/>
  <c r="R3881" i="2"/>
  <c r="Q3881" i="2"/>
  <c r="P3881" i="2"/>
  <c r="K3881" i="2"/>
  <c r="L3881" i="2" s="1"/>
  <c r="R3880" i="2"/>
  <c r="Q3880" i="2"/>
  <c r="P3880" i="2"/>
  <c r="L3880" i="2"/>
  <c r="K3880" i="2"/>
  <c r="R3879" i="2"/>
  <c r="Q3879" i="2"/>
  <c r="P3879" i="2"/>
  <c r="K3879" i="2"/>
  <c r="L3879" i="2" s="1"/>
  <c r="R3878" i="2"/>
  <c r="Q3878" i="2"/>
  <c r="P3878" i="2"/>
  <c r="K3878" i="2"/>
  <c r="L3878" i="2" s="1"/>
  <c r="R3877" i="2"/>
  <c r="Q3877" i="2"/>
  <c r="P3877" i="2"/>
  <c r="L3877" i="2"/>
  <c r="K3877" i="2"/>
  <c r="R3876" i="2"/>
  <c r="Q3876" i="2"/>
  <c r="P3876" i="2"/>
  <c r="L3876" i="2"/>
  <c r="K3876" i="2"/>
  <c r="R3875" i="2"/>
  <c r="Q3875" i="2"/>
  <c r="P3875" i="2"/>
  <c r="L3875" i="2"/>
  <c r="K3875" i="2"/>
  <c r="R3874" i="2"/>
  <c r="Q3874" i="2"/>
  <c r="P3874" i="2"/>
  <c r="L3874" i="2"/>
  <c r="K3874" i="2"/>
  <c r="R3873" i="2"/>
  <c r="Q3873" i="2"/>
  <c r="P3873" i="2"/>
  <c r="K3873" i="2"/>
  <c r="L3873" i="2" s="1"/>
  <c r="R3872" i="2"/>
  <c r="Q3872" i="2"/>
  <c r="P3872" i="2"/>
  <c r="K3872" i="2"/>
  <c r="L3872" i="2" s="1"/>
  <c r="R3871" i="2"/>
  <c r="Q3871" i="2"/>
  <c r="P3871" i="2"/>
  <c r="L3871" i="2"/>
  <c r="K3871" i="2"/>
  <c r="R3870" i="2"/>
  <c r="Q3870" i="2"/>
  <c r="P3870" i="2"/>
  <c r="L3870" i="2"/>
  <c r="K3870" i="2"/>
  <c r="R3869" i="2"/>
  <c r="Q3869" i="2"/>
  <c r="P3869" i="2"/>
  <c r="K3869" i="2"/>
  <c r="L3869" i="2" s="1"/>
  <c r="R3868" i="2"/>
  <c r="Q3868" i="2"/>
  <c r="P3868" i="2"/>
  <c r="K3868" i="2"/>
  <c r="L3868" i="2" s="1"/>
  <c r="R3867" i="2"/>
  <c r="Q3867" i="2"/>
  <c r="P3867" i="2"/>
  <c r="K3867" i="2"/>
  <c r="L3867" i="2" s="1"/>
  <c r="R3866" i="2"/>
  <c r="Q3866" i="2"/>
  <c r="P3866" i="2"/>
  <c r="K3866" i="2"/>
  <c r="L3866" i="2" s="1"/>
  <c r="R3865" i="2"/>
  <c r="Q3865" i="2"/>
  <c r="P3865" i="2"/>
  <c r="L3865" i="2"/>
  <c r="K3865" i="2"/>
  <c r="R3864" i="2"/>
  <c r="Q3864" i="2"/>
  <c r="P3864" i="2"/>
  <c r="K3864" i="2"/>
  <c r="L3864" i="2" s="1"/>
  <c r="R3863" i="2"/>
  <c r="Q3863" i="2"/>
  <c r="P3863" i="2"/>
  <c r="K3863" i="2"/>
  <c r="L3863" i="2" s="1"/>
  <c r="R3862" i="2"/>
  <c r="Q3862" i="2"/>
  <c r="P3862" i="2"/>
  <c r="L3862" i="2"/>
  <c r="K3862" i="2"/>
  <c r="R3861" i="2"/>
  <c r="Q3861" i="2"/>
  <c r="P3861" i="2"/>
  <c r="L3861" i="2"/>
  <c r="K3861" i="2"/>
  <c r="R3860" i="2"/>
  <c r="Q3860" i="2"/>
  <c r="P3860" i="2"/>
  <c r="K3860" i="2"/>
  <c r="L3860" i="2" s="1"/>
  <c r="R3859" i="2"/>
  <c r="Q3859" i="2"/>
  <c r="P3859" i="2"/>
  <c r="L3859" i="2"/>
  <c r="K3859" i="2"/>
  <c r="R3858" i="2"/>
  <c r="Q3858" i="2"/>
  <c r="P3858" i="2"/>
  <c r="K3858" i="2"/>
  <c r="L3858" i="2" s="1"/>
  <c r="R3857" i="2"/>
  <c r="Q3857" i="2"/>
  <c r="P3857" i="2"/>
  <c r="K3857" i="2"/>
  <c r="L3857" i="2" s="1"/>
  <c r="R3856" i="2"/>
  <c r="Q3856" i="2"/>
  <c r="P3856" i="2"/>
  <c r="K3856" i="2"/>
  <c r="L3856" i="2" s="1"/>
  <c r="R3855" i="2"/>
  <c r="Q3855" i="2"/>
  <c r="P3855" i="2"/>
  <c r="K3855" i="2"/>
  <c r="L3855" i="2" s="1"/>
  <c r="R3854" i="2"/>
  <c r="Q3854" i="2"/>
  <c r="P3854" i="2"/>
  <c r="K3854" i="2"/>
  <c r="L3854" i="2" s="1"/>
  <c r="R3853" i="2"/>
  <c r="Q3853" i="2"/>
  <c r="P3853" i="2"/>
  <c r="L3853" i="2"/>
  <c r="K3853" i="2"/>
  <c r="R3852" i="2"/>
  <c r="Q3852" i="2"/>
  <c r="P3852" i="2"/>
  <c r="K3852" i="2"/>
  <c r="L3852" i="2" s="1"/>
  <c r="R3851" i="2"/>
  <c r="Q3851" i="2"/>
  <c r="P3851" i="2"/>
  <c r="K3851" i="2"/>
  <c r="L3851" i="2" s="1"/>
  <c r="R3850" i="2"/>
  <c r="Q3850" i="2"/>
  <c r="P3850" i="2"/>
  <c r="L3850" i="2"/>
  <c r="K3850" i="2"/>
  <c r="R3849" i="2"/>
  <c r="Q3849" i="2"/>
  <c r="P3849" i="2"/>
  <c r="K3849" i="2"/>
  <c r="L3849" i="2" s="1"/>
  <c r="R3848" i="2"/>
  <c r="Q3848" i="2"/>
  <c r="P3848" i="2"/>
  <c r="K3848" i="2"/>
  <c r="L3848" i="2" s="1"/>
  <c r="R3847" i="2"/>
  <c r="Q3847" i="2"/>
  <c r="P3847" i="2"/>
  <c r="L3847" i="2"/>
  <c r="K3847" i="2"/>
  <c r="R3846" i="2"/>
  <c r="Q3846" i="2"/>
  <c r="P3846" i="2"/>
  <c r="K3846" i="2"/>
  <c r="L3846" i="2" s="1"/>
  <c r="R3845" i="2"/>
  <c r="Q3845" i="2"/>
  <c r="P3845" i="2"/>
  <c r="K3845" i="2"/>
  <c r="L3845" i="2" s="1"/>
  <c r="R3844" i="2"/>
  <c r="Q3844" i="2"/>
  <c r="P3844" i="2"/>
  <c r="K3844" i="2"/>
  <c r="L3844" i="2" s="1"/>
  <c r="R3843" i="2"/>
  <c r="Q3843" i="2"/>
  <c r="P3843" i="2"/>
  <c r="K3843" i="2"/>
  <c r="L3843" i="2" s="1"/>
  <c r="R3842" i="2"/>
  <c r="Q3842" i="2"/>
  <c r="P3842" i="2"/>
  <c r="K3842" i="2"/>
  <c r="L3842" i="2" s="1"/>
  <c r="R3841" i="2"/>
  <c r="Q3841" i="2"/>
  <c r="P3841" i="2"/>
  <c r="L3841" i="2"/>
  <c r="K3841" i="2"/>
  <c r="R3840" i="2"/>
  <c r="Q3840" i="2"/>
  <c r="P3840" i="2"/>
  <c r="K3840" i="2"/>
  <c r="L3840" i="2" s="1"/>
  <c r="R3839" i="2"/>
  <c r="Q3839" i="2"/>
  <c r="P3839" i="2"/>
  <c r="L3839" i="2"/>
  <c r="K3839" i="2"/>
  <c r="R3838" i="2"/>
  <c r="Q3838" i="2"/>
  <c r="P3838" i="2"/>
  <c r="L3838" i="2"/>
  <c r="K3838" i="2"/>
  <c r="R3837" i="2"/>
  <c r="Q3837" i="2"/>
  <c r="P3837" i="2"/>
  <c r="K3837" i="2"/>
  <c r="L3837" i="2" s="1"/>
  <c r="R3836" i="2"/>
  <c r="Q3836" i="2"/>
  <c r="P3836" i="2"/>
  <c r="K3836" i="2"/>
  <c r="L3836" i="2" s="1"/>
  <c r="R3835" i="2"/>
  <c r="Q3835" i="2"/>
  <c r="P3835" i="2"/>
  <c r="L3835" i="2"/>
  <c r="K3835" i="2"/>
  <c r="R3834" i="2"/>
  <c r="Q3834" i="2"/>
  <c r="P3834" i="2"/>
  <c r="K3834" i="2"/>
  <c r="L3834" i="2" s="1"/>
  <c r="R3833" i="2"/>
  <c r="Q3833" i="2"/>
  <c r="P3833" i="2"/>
  <c r="K3833" i="2"/>
  <c r="L3833" i="2" s="1"/>
  <c r="R3832" i="2"/>
  <c r="Q3832" i="2"/>
  <c r="P3832" i="2"/>
  <c r="L3832" i="2"/>
  <c r="K3832" i="2"/>
  <c r="R3831" i="2"/>
  <c r="Q3831" i="2"/>
  <c r="P3831" i="2"/>
  <c r="K3831" i="2"/>
  <c r="L3831" i="2" s="1"/>
  <c r="R3830" i="2"/>
  <c r="Q3830" i="2"/>
  <c r="P3830" i="2"/>
  <c r="L3830" i="2"/>
  <c r="K3830" i="2"/>
  <c r="R3829" i="2"/>
  <c r="Q3829" i="2"/>
  <c r="P3829" i="2"/>
  <c r="L3829" i="2"/>
  <c r="K3829" i="2"/>
  <c r="R3828" i="2"/>
  <c r="Q3828" i="2"/>
  <c r="P3828" i="2"/>
  <c r="K3828" i="2"/>
  <c r="L3828" i="2" s="1"/>
  <c r="R3827" i="2"/>
  <c r="Q3827" i="2"/>
  <c r="P3827" i="2"/>
  <c r="K3827" i="2"/>
  <c r="L3827" i="2" s="1"/>
  <c r="R3826" i="2"/>
  <c r="Q3826" i="2"/>
  <c r="P3826" i="2"/>
  <c r="L3826" i="2"/>
  <c r="K3826" i="2"/>
  <c r="R3825" i="2"/>
  <c r="Q3825" i="2"/>
  <c r="P3825" i="2"/>
  <c r="K3825" i="2"/>
  <c r="L3825" i="2" s="1"/>
  <c r="R3824" i="2"/>
  <c r="Q3824" i="2"/>
  <c r="P3824" i="2"/>
  <c r="K3824" i="2"/>
  <c r="L3824" i="2" s="1"/>
  <c r="R3823" i="2"/>
  <c r="Q3823" i="2"/>
  <c r="P3823" i="2"/>
  <c r="K3823" i="2"/>
  <c r="L3823" i="2" s="1"/>
  <c r="R3822" i="2"/>
  <c r="Q3822" i="2"/>
  <c r="P3822" i="2"/>
  <c r="K3822" i="2"/>
  <c r="L3822" i="2" s="1"/>
  <c r="K3821" i="2"/>
  <c r="L3821" i="2" s="1"/>
  <c r="L3820" i="2"/>
  <c r="K3820" i="2"/>
  <c r="L3819" i="2"/>
  <c r="K3819" i="2"/>
  <c r="K3818" i="2"/>
  <c r="L3818" i="2" s="1"/>
  <c r="L3817" i="2"/>
  <c r="K3817" i="2"/>
  <c r="L3816" i="2"/>
  <c r="K3816" i="2"/>
  <c r="K3815" i="2"/>
  <c r="L3815" i="2" s="1"/>
  <c r="L3814" i="2"/>
  <c r="K3814" i="2"/>
  <c r="K3813" i="2"/>
  <c r="L3813" i="2" s="1"/>
  <c r="L3812" i="2"/>
  <c r="K3812" i="2"/>
  <c r="K3811" i="2"/>
  <c r="L3811" i="2" s="1"/>
  <c r="K3810" i="2"/>
  <c r="L3810" i="2" s="1"/>
  <c r="K3809" i="2"/>
  <c r="L3809" i="2" s="1"/>
  <c r="L3808" i="2"/>
  <c r="K3808" i="2"/>
  <c r="L3807" i="2"/>
  <c r="K3807" i="2"/>
  <c r="L3806" i="2"/>
  <c r="K3806" i="2"/>
  <c r="K3805" i="2"/>
  <c r="L3805" i="2" s="1"/>
  <c r="L3804" i="2"/>
  <c r="K3804" i="2"/>
  <c r="K3803" i="2"/>
  <c r="L3803" i="2" s="1"/>
  <c r="L3802" i="2"/>
  <c r="K3802" i="2"/>
  <c r="L3801" i="2"/>
  <c r="K3801" i="2"/>
  <c r="L3800" i="2"/>
  <c r="K3800" i="2"/>
  <c r="L3799" i="2"/>
  <c r="K3799" i="2"/>
  <c r="K3798" i="2"/>
  <c r="L3798" i="2" s="1"/>
  <c r="K3797" i="2"/>
  <c r="L3797" i="2" s="1"/>
  <c r="L3796" i="2"/>
  <c r="K3796" i="2"/>
  <c r="K3795" i="2"/>
  <c r="L3795" i="2" s="1"/>
  <c r="K3794" i="2"/>
  <c r="L3794" i="2" s="1"/>
  <c r="L3793" i="2"/>
  <c r="K3793" i="2"/>
  <c r="K3792" i="2"/>
  <c r="L3792" i="2" s="1"/>
  <c r="K3791" i="2"/>
  <c r="L3791" i="2" s="1"/>
  <c r="L3790" i="2"/>
  <c r="K3790" i="2"/>
  <c r="L3789" i="2"/>
  <c r="K3789" i="2"/>
  <c r="K3788" i="2"/>
  <c r="L3788" i="2" s="1"/>
  <c r="K3787" i="2"/>
  <c r="L3787" i="2" s="1"/>
  <c r="L3786" i="2"/>
  <c r="K3786" i="2"/>
  <c r="K3785" i="2"/>
  <c r="L3785" i="2" s="1"/>
  <c r="L3784" i="2"/>
  <c r="K3784" i="2"/>
  <c r="L3783" i="2"/>
  <c r="K3783" i="2"/>
  <c r="K3782" i="2"/>
  <c r="L3782" i="2" s="1"/>
  <c r="K3781" i="2"/>
  <c r="L3781" i="2" s="1"/>
  <c r="K3780" i="2"/>
  <c r="L3780" i="2" s="1"/>
  <c r="K3779" i="2"/>
  <c r="L3779" i="2" s="1"/>
  <c r="L3778" i="2"/>
  <c r="K3778" i="2"/>
  <c r="K3777" i="2"/>
  <c r="L3777" i="2" s="1"/>
  <c r="L3776" i="2"/>
  <c r="K3776" i="2"/>
  <c r="K3775" i="2"/>
  <c r="L3775" i="2" s="1"/>
  <c r="K3774" i="2"/>
  <c r="L3774" i="2" s="1"/>
  <c r="K3773" i="2"/>
  <c r="L3773" i="2" s="1"/>
  <c r="L3772" i="2"/>
  <c r="K3772" i="2"/>
  <c r="L3771" i="2"/>
  <c r="K3771" i="2"/>
  <c r="L3770" i="2"/>
  <c r="K3770" i="2"/>
  <c r="K3769" i="2"/>
  <c r="L3769" i="2" s="1"/>
  <c r="K3768" i="2"/>
  <c r="L3768" i="2" s="1"/>
  <c r="K3767" i="2"/>
  <c r="L3767" i="2" s="1"/>
  <c r="L3766" i="2"/>
  <c r="K3766" i="2"/>
  <c r="K3765" i="2"/>
  <c r="L3765" i="2" s="1"/>
  <c r="K3764" i="2"/>
  <c r="L3764" i="2" s="1"/>
  <c r="L3763" i="2"/>
  <c r="K3763" i="2"/>
  <c r="L3762" i="2"/>
  <c r="K3762" i="2"/>
  <c r="K3761" i="2"/>
  <c r="L3761" i="2" s="1"/>
  <c r="K3760" i="2"/>
  <c r="L3760" i="2" s="1"/>
  <c r="K3759" i="2"/>
  <c r="L3759" i="2" s="1"/>
  <c r="L3758" i="2"/>
  <c r="K3758" i="2"/>
  <c r="L3757" i="2"/>
  <c r="K3757" i="2"/>
  <c r="K3756" i="2"/>
  <c r="L3756" i="2" s="1"/>
  <c r="K3755" i="2"/>
  <c r="L3755" i="2" s="1"/>
  <c r="L3754" i="2"/>
  <c r="K3754" i="2"/>
  <c r="L3753" i="2"/>
  <c r="K3753" i="2"/>
  <c r="K3752" i="2"/>
  <c r="L3752" i="2" s="1"/>
  <c r="K3751" i="2"/>
  <c r="L3751" i="2" s="1"/>
  <c r="L3750" i="2"/>
  <c r="K3750" i="2"/>
  <c r="K3749" i="2"/>
  <c r="L3749" i="2" s="1"/>
  <c r="K3748" i="2"/>
  <c r="L3748" i="2" s="1"/>
  <c r="K3747" i="2"/>
  <c r="L3747" i="2" s="1"/>
  <c r="K3746" i="2"/>
  <c r="L3746" i="2" s="1"/>
  <c r="L3745" i="2"/>
  <c r="K3745" i="2"/>
  <c r="L3744" i="2"/>
  <c r="K3744" i="2"/>
  <c r="K3743" i="2"/>
  <c r="L3743" i="2" s="1"/>
  <c r="K3742" i="2"/>
  <c r="L3742" i="2" s="1"/>
  <c r="K3741" i="2"/>
  <c r="L3741" i="2" s="1"/>
  <c r="L3740" i="2"/>
  <c r="K3740" i="2"/>
  <c r="K3739" i="2"/>
  <c r="L3739" i="2" s="1"/>
  <c r="K3738" i="2"/>
  <c r="L3738" i="2" s="1"/>
  <c r="K3737" i="2"/>
  <c r="L3737" i="2" s="1"/>
  <c r="K3736" i="2"/>
  <c r="L3736" i="2" s="1"/>
  <c r="K3735" i="2"/>
  <c r="L3735" i="2" s="1"/>
  <c r="K3734" i="2"/>
  <c r="L3734" i="2" s="1"/>
  <c r="K3733" i="2"/>
  <c r="L3733" i="2" s="1"/>
  <c r="L3732" i="2"/>
  <c r="K3732" i="2"/>
  <c r="K3731" i="2"/>
  <c r="L3731" i="2" s="1"/>
  <c r="L3730" i="2"/>
  <c r="K3730" i="2"/>
  <c r="K3729" i="2"/>
  <c r="L3729" i="2" s="1"/>
  <c r="K3728" i="2"/>
  <c r="L3728" i="2" s="1"/>
  <c r="L3727" i="2"/>
  <c r="K3727" i="2"/>
  <c r="K3726" i="2"/>
  <c r="L3726" i="2" s="1"/>
  <c r="K3725" i="2"/>
  <c r="L3725" i="2" s="1"/>
  <c r="L3724" i="2"/>
  <c r="K3724" i="2"/>
  <c r="K3723" i="2"/>
  <c r="L3723" i="2" s="1"/>
  <c r="K3722" i="2"/>
  <c r="L3722" i="2" s="1"/>
  <c r="K3721" i="2"/>
  <c r="L3721" i="2" s="1"/>
  <c r="K3720" i="2"/>
  <c r="L3720" i="2" s="1"/>
  <c r="K3719" i="2"/>
  <c r="L3719" i="2" s="1"/>
  <c r="K3718" i="2"/>
  <c r="L3718" i="2" s="1"/>
  <c r="L3717" i="2"/>
  <c r="K3717" i="2"/>
  <c r="K3716" i="2"/>
  <c r="L3716" i="2" s="1"/>
  <c r="K3715" i="2"/>
  <c r="L3715" i="2" s="1"/>
  <c r="L3714" i="2"/>
  <c r="K3714" i="2"/>
  <c r="K3713" i="2"/>
  <c r="L3713" i="2" s="1"/>
  <c r="L3712" i="2"/>
  <c r="K3712" i="2"/>
  <c r="L3711" i="2"/>
  <c r="K3711" i="2"/>
  <c r="K3710" i="2"/>
  <c r="L3710" i="2" s="1"/>
  <c r="K3709" i="2"/>
  <c r="L3709" i="2" s="1"/>
  <c r="K3708" i="2"/>
  <c r="L3708" i="2" s="1"/>
  <c r="K3707" i="2"/>
  <c r="L3707" i="2" s="1"/>
  <c r="K3706" i="2"/>
  <c r="L3706" i="2" s="1"/>
  <c r="K3705" i="2"/>
  <c r="L3705" i="2" s="1"/>
  <c r="L3704" i="2"/>
  <c r="K3704" i="2"/>
  <c r="K3703" i="2"/>
  <c r="L3703" i="2" s="1"/>
  <c r="L3702" i="2"/>
  <c r="K3702" i="2"/>
  <c r="K3701" i="2"/>
  <c r="L3701" i="2" s="1"/>
  <c r="K3700" i="2"/>
  <c r="L3700" i="2" s="1"/>
  <c r="L3699" i="2"/>
  <c r="K3699" i="2"/>
  <c r="L3698" i="2"/>
  <c r="K3698" i="2"/>
  <c r="K3697" i="2"/>
  <c r="L3697" i="2" s="1"/>
  <c r="K3696" i="2"/>
  <c r="L3696" i="2" s="1"/>
  <c r="K3695" i="2"/>
  <c r="L3695" i="2" s="1"/>
  <c r="L3694" i="2"/>
  <c r="K3694" i="2"/>
  <c r="K3693" i="2"/>
  <c r="L3693" i="2" s="1"/>
  <c r="K3692" i="2"/>
  <c r="L3692" i="2" s="1"/>
  <c r="L3691" i="2"/>
  <c r="K3691" i="2"/>
  <c r="K3690" i="2"/>
  <c r="L3690" i="2" s="1"/>
  <c r="K3689" i="2"/>
  <c r="L3689" i="2" s="1"/>
  <c r="K3688" i="2"/>
  <c r="L3688" i="2" s="1"/>
  <c r="K3687" i="2"/>
  <c r="L3687" i="2" s="1"/>
  <c r="L3686" i="2"/>
  <c r="K3686" i="2"/>
  <c r="L3685" i="2"/>
  <c r="K3685" i="2"/>
  <c r="K3684" i="2"/>
  <c r="L3684" i="2" s="1"/>
  <c r="K3683" i="2"/>
  <c r="L3683" i="2" s="1"/>
  <c r="K3682" i="2"/>
  <c r="L3682" i="2" s="1"/>
  <c r="L3681" i="2"/>
  <c r="K3681" i="2"/>
  <c r="K3680" i="2"/>
  <c r="L3680" i="2" s="1"/>
  <c r="K3679" i="2"/>
  <c r="L3679" i="2" s="1"/>
  <c r="L3678" i="2"/>
  <c r="K3678" i="2"/>
  <c r="K3677" i="2"/>
  <c r="L3677" i="2" s="1"/>
  <c r="K3676" i="2"/>
  <c r="L3676" i="2" s="1"/>
  <c r="K3675" i="2"/>
  <c r="L3675" i="2" s="1"/>
  <c r="K3674" i="2"/>
  <c r="L3674" i="2" s="1"/>
  <c r="L3673" i="2"/>
  <c r="K3673" i="2"/>
  <c r="L3672" i="2"/>
  <c r="K3672" i="2"/>
  <c r="K3671" i="2"/>
  <c r="L3671" i="2" s="1"/>
  <c r="K3670" i="2"/>
  <c r="L3670" i="2" s="1"/>
  <c r="K3669" i="2"/>
  <c r="L3669" i="2" s="1"/>
  <c r="L3668" i="2"/>
  <c r="K3668" i="2"/>
  <c r="K3667" i="2"/>
  <c r="L3667" i="2" s="1"/>
  <c r="K3666" i="2"/>
  <c r="L3666" i="2" s="1"/>
  <c r="K3665" i="2"/>
  <c r="L3665" i="2" s="1"/>
  <c r="K3664" i="2"/>
  <c r="L3664" i="2" s="1"/>
  <c r="K3663" i="2"/>
  <c r="L3663" i="2" s="1"/>
  <c r="K3662" i="2"/>
  <c r="L3662" i="2" s="1"/>
  <c r="K3661" i="2"/>
  <c r="L3661" i="2" s="1"/>
  <c r="L3660" i="2"/>
  <c r="K3660" i="2"/>
  <c r="K3659" i="2"/>
  <c r="L3659" i="2" s="1"/>
  <c r="L3658" i="2"/>
  <c r="K3658" i="2"/>
  <c r="K3657" i="2"/>
  <c r="L3657" i="2" s="1"/>
  <c r="K3656" i="2"/>
  <c r="L3656" i="2" s="1"/>
  <c r="L3655" i="2"/>
  <c r="K3655" i="2"/>
  <c r="K3654" i="2"/>
  <c r="L3654" i="2" s="1"/>
  <c r="K3653" i="2"/>
  <c r="L3653" i="2" s="1"/>
  <c r="L3652" i="2"/>
  <c r="K3652" i="2"/>
  <c r="K3651" i="2"/>
  <c r="L3651" i="2" s="1"/>
  <c r="L3650" i="2"/>
  <c r="K3650" i="2"/>
  <c r="L3649" i="2"/>
  <c r="K3649" i="2"/>
  <c r="K3648" i="2"/>
  <c r="L3648" i="2" s="1"/>
  <c r="K3647" i="2"/>
  <c r="L3647" i="2" s="1"/>
  <c r="K3646" i="2"/>
  <c r="L3646" i="2" s="1"/>
  <c r="L3645" i="2"/>
  <c r="K3645" i="2"/>
  <c r="K3644" i="2"/>
  <c r="L3644" i="2" s="1"/>
  <c r="K3643" i="2"/>
  <c r="L3643" i="2" s="1"/>
  <c r="L3642" i="2"/>
  <c r="K3642" i="2"/>
  <c r="K3641" i="2"/>
  <c r="L3641" i="2" s="1"/>
  <c r="L3640" i="2"/>
  <c r="K3640" i="2"/>
  <c r="L3639" i="2"/>
  <c r="K3639" i="2"/>
  <c r="K3638" i="2"/>
  <c r="L3638" i="2" s="1"/>
  <c r="K3637" i="2"/>
  <c r="L3637" i="2" s="1"/>
  <c r="K3636" i="2"/>
  <c r="L3636" i="2" s="1"/>
  <c r="K3635" i="2"/>
  <c r="L3635" i="2" s="1"/>
  <c r="K3634" i="2"/>
  <c r="L3634" i="2" s="1"/>
  <c r="K3633" i="2"/>
  <c r="L3633" i="2" s="1"/>
  <c r="L3632" i="2"/>
  <c r="K3632" i="2"/>
  <c r="L3631" i="2"/>
  <c r="K3631" i="2"/>
  <c r="L3630" i="2"/>
  <c r="K3630" i="2"/>
  <c r="K3629" i="2"/>
  <c r="L3629" i="2" s="1"/>
  <c r="K3628" i="2"/>
  <c r="L3628" i="2" s="1"/>
  <c r="L3627" i="2"/>
  <c r="K3627" i="2"/>
  <c r="L3626" i="2"/>
  <c r="K3626" i="2"/>
  <c r="K3625" i="2"/>
  <c r="L3625" i="2" s="1"/>
  <c r="K3624" i="2"/>
  <c r="L3624" i="2" s="1"/>
  <c r="K3623" i="2"/>
  <c r="L3623" i="2" s="1"/>
  <c r="L3622" i="2"/>
  <c r="K3622" i="2"/>
  <c r="K3621" i="2"/>
  <c r="L3621" i="2" s="1"/>
  <c r="K3620" i="2"/>
  <c r="L3620" i="2" s="1"/>
  <c r="K3619" i="2"/>
  <c r="L3619" i="2" s="1"/>
  <c r="K3618" i="2"/>
  <c r="L3618" i="2" s="1"/>
  <c r="K3617" i="2"/>
  <c r="L3617" i="2" s="1"/>
  <c r="L3616" i="2"/>
  <c r="K3616" i="2"/>
  <c r="K3615" i="2"/>
  <c r="L3615" i="2" s="1"/>
  <c r="L3614" i="2"/>
  <c r="K3614" i="2"/>
  <c r="L3613" i="2"/>
  <c r="K3613" i="2"/>
  <c r="K3612" i="2"/>
  <c r="L3612" i="2" s="1"/>
  <c r="K3611" i="2"/>
  <c r="L3611" i="2" s="1"/>
  <c r="K3610" i="2"/>
  <c r="L3610" i="2" s="1"/>
  <c r="L3609" i="2"/>
  <c r="K3609" i="2"/>
  <c r="K3608" i="2"/>
  <c r="L3608" i="2" s="1"/>
  <c r="K3607" i="2"/>
  <c r="L3607" i="2" s="1"/>
  <c r="K3606" i="2"/>
  <c r="L3606" i="2" s="1"/>
  <c r="K3605" i="2"/>
  <c r="L3605" i="2" s="1"/>
  <c r="K3604" i="2"/>
  <c r="L3604" i="2" s="1"/>
  <c r="K3603" i="2"/>
  <c r="L3603" i="2" s="1"/>
  <c r="K3602" i="2"/>
  <c r="L3602" i="2" s="1"/>
  <c r="L3601" i="2"/>
  <c r="K3601" i="2"/>
  <c r="L3600" i="2"/>
  <c r="K3600" i="2"/>
  <c r="K3599" i="2"/>
  <c r="L3599" i="2" s="1"/>
  <c r="K3598" i="2"/>
  <c r="L3598" i="2" s="1"/>
  <c r="K3597" i="2"/>
  <c r="L3597" i="2" s="1"/>
  <c r="L3596" i="2"/>
  <c r="K3596" i="2"/>
  <c r="K3595" i="2"/>
  <c r="L3595" i="2" s="1"/>
  <c r="K3594" i="2"/>
  <c r="L3594" i="2" s="1"/>
  <c r="K3593" i="2"/>
  <c r="L3593" i="2" s="1"/>
  <c r="K3592" i="2"/>
  <c r="L3592" i="2" s="1"/>
  <c r="K3591" i="2"/>
  <c r="L3591" i="2" s="1"/>
  <c r="K3590" i="2"/>
  <c r="L3590" i="2" s="1"/>
  <c r="K3589" i="2"/>
  <c r="L3589" i="2" s="1"/>
  <c r="L3588" i="2"/>
  <c r="K3588" i="2"/>
  <c r="K3587" i="2"/>
  <c r="L3587" i="2" s="1"/>
  <c r="K3586" i="2"/>
  <c r="L3586" i="2" s="1"/>
  <c r="K3585" i="2"/>
  <c r="L3585" i="2" s="1"/>
  <c r="L3584" i="2"/>
  <c r="K3584" i="2"/>
  <c r="L3583" i="2"/>
  <c r="K3583" i="2"/>
  <c r="K3582" i="2"/>
  <c r="L3582" i="2" s="1"/>
  <c r="K3581" i="2"/>
  <c r="L3581" i="2" s="1"/>
  <c r="L3580" i="2"/>
  <c r="K3580" i="2"/>
  <c r="K3579" i="2"/>
  <c r="L3579" i="2" s="1"/>
  <c r="K3578" i="2"/>
  <c r="L3578" i="2" s="1"/>
  <c r="K3577" i="2"/>
  <c r="L3577" i="2" s="1"/>
  <c r="K3576" i="2"/>
  <c r="L3576" i="2" s="1"/>
  <c r="K3575" i="2"/>
  <c r="L3575" i="2" s="1"/>
  <c r="K3574" i="2"/>
  <c r="L3574" i="2" s="1"/>
  <c r="K3573" i="2"/>
  <c r="L3573" i="2" s="1"/>
  <c r="K3572" i="2"/>
  <c r="L3572" i="2" s="1"/>
  <c r="K3571" i="2"/>
  <c r="L3571" i="2" s="1"/>
  <c r="L3570" i="2"/>
  <c r="K3570" i="2"/>
  <c r="K3569" i="2"/>
  <c r="L3569" i="2" s="1"/>
  <c r="L3568" i="2"/>
  <c r="K3568" i="2"/>
  <c r="L3567" i="2"/>
  <c r="K3567" i="2"/>
  <c r="K3566" i="2"/>
  <c r="L3566" i="2" s="1"/>
  <c r="K3565" i="2"/>
  <c r="L3565" i="2" s="1"/>
  <c r="K3564" i="2"/>
  <c r="L3564" i="2" s="1"/>
  <c r="K3563" i="2"/>
  <c r="L3563" i="2" s="1"/>
  <c r="K3562" i="2"/>
  <c r="L3562" i="2" s="1"/>
  <c r="K3561" i="2"/>
  <c r="L3561" i="2" s="1"/>
  <c r="K3560" i="2"/>
  <c r="L3560" i="2" s="1"/>
  <c r="K3559" i="2"/>
  <c r="L3559" i="2" s="1"/>
  <c r="K3558" i="2"/>
  <c r="L3558" i="2" s="1"/>
  <c r="K3557" i="2"/>
  <c r="L3557" i="2" s="1"/>
  <c r="K3556" i="2"/>
  <c r="L3556" i="2" s="1"/>
  <c r="L3555" i="2"/>
  <c r="K3555" i="2"/>
  <c r="L3554" i="2"/>
  <c r="K3554" i="2"/>
  <c r="K3553" i="2"/>
  <c r="L3553" i="2" s="1"/>
  <c r="L3552" i="2"/>
  <c r="K3552" i="2"/>
  <c r="K3551" i="2"/>
  <c r="L3551" i="2" s="1"/>
  <c r="L3550" i="2"/>
  <c r="K3550" i="2"/>
  <c r="K3549" i="2"/>
  <c r="L3549" i="2" s="1"/>
  <c r="K3548" i="2"/>
  <c r="L3548" i="2" s="1"/>
  <c r="K3547" i="2"/>
  <c r="L3547" i="2" s="1"/>
  <c r="L3546" i="2"/>
  <c r="K3546" i="2"/>
  <c r="K3545" i="2"/>
  <c r="L3545" i="2" s="1"/>
  <c r="K3544" i="2"/>
  <c r="L3544" i="2" s="1"/>
  <c r="K3543" i="2"/>
  <c r="L3543" i="2" s="1"/>
  <c r="L3542" i="2"/>
  <c r="K3542" i="2"/>
  <c r="L3541" i="2"/>
  <c r="K3541" i="2"/>
  <c r="K3540" i="2"/>
  <c r="L3540" i="2" s="1"/>
  <c r="K3539" i="2"/>
  <c r="L3539" i="2" s="1"/>
  <c r="L3538" i="2"/>
  <c r="K3538" i="2"/>
  <c r="L3537" i="2"/>
  <c r="K3537" i="2"/>
  <c r="K3536" i="2"/>
  <c r="L3536" i="2" s="1"/>
  <c r="K3535" i="2"/>
  <c r="L3535" i="2" s="1"/>
  <c r="K3534" i="2"/>
  <c r="L3534" i="2" s="1"/>
  <c r="K3533" i="2"/>
  <c r="L3533" i="2" s="1"/>
  <c r="L3532" i="2"/>
  <c r="K3532" i="2"/>
  <c r="K3531" i="2"/>
  <c r="L3531" i="2" s="1"/>
  <c r="K3530" i="2"/>
  <c r="L3530" i="2" s="1"/>
  <c r="L3529" i="2"/>
  <c r="K3529" i="2"/>
  <c r="L3528" i="2"/>
  <c r="K3528" i="2"/>
  <c r="K3527" i="2"/>
  <c r="L3527" i="2" s="1"/>
  <c r="L3526" i="2"/>
  <c r="K3526" i="2"/>
  <c r="L3525" i="2"/>
  <c r="K3525" i="2"/>
  <c r="L3524" i="2"/>
  <c r="K3524" i="2"/>
  <c r="K3523" i="2"/>
  <c r="L3523" i="2" s="1"/>
  <c r="K3522" i="2"/>
  <c r="L3522" i="2" s="1"/>
  <c r="K3521" i="2"/>
  <c r="L3521" i="2" s="1"/>
  <c r="K3520" i="2"/>
  <c r="L3520" i="2" s="1"/>
  <c r="L3519" i="2"/>
  <c r="K3519" i="2"/>
  <c r="L3518" i="2"/>
  <c r="K3518" i="2"/>
  <c r="K3517" i="2"/>
  <c r="L3517" i="2" s="1"/>
  <c r="L3516" i="2"/>
  <c r="K3516" i="2"/>
  <c r="K3515" i="2"/>
  <c r="L3515" i="2" s="1"/>
  <c r="K3514" i="2"/>
  <c r="L3514" i="2" s="1"/>
  <c r="K3513" i="2"/>
  <c r="L3513" i="2" s="1"/>
  <c r="K3512" i="2"/>
  <c r="L3512" i="2" s="1"/>
  <c r="L3511" i="2"/>
  <c r="K3511" i="2"/>
  <c r="K3510" i="2"/>
  <c r="L3510" i="2" s="1"/>
  <c r="K3509" i="2"/>
  <c r="L3509" i="2" s="1"/>
  <c r="L3508" i="2"/>
  <c r="K3508" i="2"/>
  <c r="K3507" i="2"/>
  <c r="L3507" i="2" s="1"/>
  <c r="L3506" i="2"/>
  <c r="K3506" i="2"/>
  <c r="L3505" i="2"/>
  <c r="K3505" i="2"/>
  <c r="K3504" i="2"/>
  <c r="L3504" i="2" s="1"/>
  <c r="K3503" i="2"/>
  <c r="L3503" i="2" s="1"/>
  <c r="K3502" i="2"/>
  <c r="L3502" i="2" s="1"/>
  <c r="K3501" i="2"/>
  <c r="L3501" i="2" s="1"/>
  <c r="L3500" i="2"/>
  <c r="K3500" i="2"/>
  <c r="K3499" i="2"/>
  <c r="L3499" i="2" s="1"/>
  <c r="L3498" i="2"/>
  <c r="K3498" i="2"/>
  <c r="K3497" i="2"/>
  <c r="L3497" i="2" s="1"/>
  <c r="L3496" i="2"/>
  <c r="K3496" i="2"/>
  <c r="L3495" i="2"/>
  <c r="K3495" i="2"/>
  <c r="K3494" i="2"/>
  <c r="L3494" i="2" s="1"/>
  <c r="L3493" i="2"/>
  <c r="K3493" i="2"/>
  <c r="K3492" i="2"/>
  <c r="L3492" i="2" s="1"/>
  <c r="K3491" i="2"/>
  <c r="L3491" i="2" s="1"/>
  <c r="K3490" i="2"/>
  <c r="L3490" i="2" s="1"/>
  <c r="K3489" i="2"/>
  <c r="L3489" i="2" s="1"/>
  <c r="K3488" i="2"/>
  <c r="L3488" i="2" s="1"/>
  <c r="L3487" i="2"/>
  <c r="K3487" i="2"/>
  <c r="K3486" i="2"/>
  <c r="L3486" i="2" s="1"/>
  <c r="K3485" i="2"/>
  <c r="L3485" i="2" s="1"/>
  <c r="K3484" i="2"/>
  <c r="L3484" i="2" s="1"/>
  <c r="L3483" i="2"/>
  <c r="K3483" i="2"/>
  <c r="L3482" i="2"/>
  <c r="K3482" i="2"/>
  <c r="K3481" i="2"/>
  <c r="L3481" i="2" s="1"/>
  <c r="L3480" i="2"/>
  <c r="K3480" i="2"/>
  <c r="K3479" i="2"/>
  <c r="L3479" i="2" s="1"/>
  <c r="L3478" i="2"/>
  <c r="K3478" i="2"/>
  <c r="K3477" i="2"/>
  <c r="L3477" i="2" s="1"/>
  <c r="K3476" i="2"/>
  <c r="L3476" i="2" s="1"/>
  <c r="K3475" i="2"/>
  <c r="L3475" i="2" s="1"/>
  <c r="K3474" i="2"/>
  <c r="L3474" i="2" s="1"/>
  <c r="K3473" i="2"/>
  <c r="L3473" i="2" s="1"/>
  <c r="K3472" i="2"/>
  <c r="L3472" i="2" s="1"/>
  <c r="K3471" i="2"/>
  <c r="L3471" i="2" s="1"/>
  <c r="L3470" i="2"/>
  <c r="K3470" i="2"/>
  <c r="L3469" i="2"/>
  <c r="K3469" i="2"/>
  <c r="K3468" i="2"/>
  <c r="L3468" i="2" s="1"/>
  <c r="K3467" i="2"/>
  <c r="L3467" i="2" s="1"/>
  <c r="K3466" i="2"/>
  <c r="L3466" i="2" s="1"/>
  <c r="L3465" i="2"/>
  <c r="K3465" i="2"/>
  <c r="K3464" i="2"/>
  <c r="L3464" i="2" s="1"/>
  <c r="K3463" i="2"/>
  <c r="L3463" i="2" s="1"/>
  <c r="K3462" i="2"/>
  <c r="L3462" i="2" s="1"/>
  <c r="K3461" i="2"/>
  <c r="L3461" i="2" s="1"/>
  <c r="K3460" i="2"/>
  <c r="L3460" i="2" s="1"/>
  <c r="L3459" i="2"/>
  <c r="K3459" i="2"/>
  <c r="K3458" i="2"/>
  <c r="L3458" i="2" s="1"/>
  <c r="L3457" i="2"/>
  <c r="K3457" i="2"/>
  <c r="L3456" i="2"/>
  <c r="K3456" i="2"/>
  <c r="K3455" i="2"/>
  <c r="L3455" i="2" s="1"/>
  <c r="K3454" i="2"/>
  <c r="L3454" i="2" s="1"/>
  <c r="K3453" i="2"/>
  <c r="L3453" i="2" s="1"/>
  <c r="L3452" i="2"/>
  <c r="K3452" i="2"/>
  <c r="K3451" i="2"/>
  <c r="L3451" i="2" s="1"/>
  <c r="K3450" i="2"/>
  <c r="L3450" i="2" s="1"/>
  <c r="K3449" i="2"/>
  <c r="L3449" i="2" s="1"/>
  <c r="K3448" i="2"/>
  <c r="L3448" i="2" s="1"/>
  <c r="L3447" i="2"/>
  <c r="K3447" i="2"/>
  <c r="K3446" i="2"/>
  <c r="L3446" i="2" s="1"/>
  <c r="K3445" i="2"/>
  <c r="L3445" i="2" s="1"/>
  <c r="L3444" i="2"/>
  <c r="K3444" i="2"/>
  <c r="K3443" i="2"/>
  <c r="L3443" i="2" s="1"/>
  <c r="K3442" i="2"/>
  <c r="L3442" i="2" s="1"/>
  <c r="L3441" i="2"/>
  <c r="K3441" i="2"/>
  <c r="K3440" i="2"/>
  <c r="L3440" i="2" s="1"/>
  <c r="L3439" i="2"/>
  <c r="K3439" i="2"/>
  <c r="K3438" i="2"/>
  <c r="L3438" i="2" s="1"/>
  <c r="K3437" i="2"/>
  <c r="L3437" i="2" s="1"/>
  <c r="L3436" i="2"/>
  <c r="K3436" i="2"/>
  <c r="K3435" i="2"/>
  <c r="L3435" i="2" s="1"/>
  <c r="K3434" i="2"/>
  <c r="L3434" i="2" s="1"/>
  <c r="K3433" i="2"/>
  <c r="L3433" i="2" s="1"/>
  <c r="K3432" i="2"/>
  <c r="L3432" i="2" s="1"/>
  <c r="K3431" i="2"/>
  <c r="L3431" i="2" s="1"/>
  <c r="K3430" i="2"/>
  <c r="L3430" i="2" s="1"/>
  <c r="K3429" i="2"/>
  <c r="L3429" i="2" s="1"/>
  <c r="K3428" i="2"/>
  <c r="L3428" i="2" s="1"/>
  <c r="K3427" i="2"/>
  <c r="L3427" i="2" s="1"/>
  <c r="L3426" i="2"/>
  <c r="K3426" i="2"/>
  <c r="K3425" i="2"/>
  <c r="L3425" i="2" s="1"/>
  <c r="L3424" i="2"/>
  <c r="K3424" i="2"/>
  <c r="L3423" i="2"/>
  <c r="K3423" i="2"/>
  <c r="K3422" i="2"/>
  <c r="L3422" i="2" s="1"/>
  <c r="K3421" i="2"/>
  <c r="L3421" i="2" s="1"/>
  <c r="K3420" i="2"/>
  <c r="L3420" i="2" s="1"/>
  <c r="K3419" i="2"/>
  <c r="L3419" i="2" s="1"/>
  <c r="K3418" i="2"/>
  <c r="L3418" i="2" s="1"/>
  <c r="K3417" i="2"/>
  <c r="L3417" i="2" s="1"/>
  <c r="L3416" i="2"/>
  <c r="K3416" i="2"/>
  <c r="L3415" i="2"/>
  <c r="K3415" i="2"/>
  <c r="L3414" i="2"/>
  <c r="K3414" i="2"/>
  <c r="K3413" i="2"/>
  <c r="L3413" i="2" s="1"/>
  <c r="K3412" i="2"/>
  <c r="L3412" i="2" s="1"/>
  <c r="L3411" i="2"/>
  <c r="K3411" i="2"/>
  <c r="L3410" i="2"/>
  <c r="K3410" i="2"/>
  <c r="K3409" i="2"/>
  <c r="L3409" i="2" s="1"/>
  <c r="L3408" i="2"/>
  <c r="K3408" i="2"/>
  <c r="K3407" i="2"/>
  <c r="L3407" i="2" s="1"/>
  <c r="L3406" i="2"/>
  <c r="K3406" i="2"/>
  <c r="K3405" i="2"/>
  <c r="L3405" i="2" s="1"/>
  <c r="K3404" i="2"/>
  <c r="L3404" i="2" s="1"/>
  <c r="L3403" i="2"/>
  <c r="K3403" i="2"/>
  <c r="L3402" i="2"/>
  <c r="K3402" i="2"/>
  <c r="K3401" i="2"/>
  <c r="L3401" i="2" s="1"/>
  <c r="L3400" i="2"/>
  <c r="K3400" i="2"/>
  <c r="K3399" i="2"/>
  <c r="L3399" i="2" s="1"/>
  <c r="L3398" i="2"/>
  <c r="K3398" i="2"/>
  <c r="L3397" i="2"/>
  <c r="K3397" i="2"/>
  <c r="K3396" i="2"/>
  <c r="L3396" i="2" s="1"/>
  <c r="K3395" i="2"/>
  <c r="L3395" i="2" s="1"/>
  <c r="L3394" i="2"/>
  <c r="K3394" i="2"/>
  <c r="L3393" i="2"/>
  <c r="K3393" i="2"/>
  <c r="K3392" i="2"/>
  <c r="L3392" i="2" s="1"/>
  <c r="K3391" i="2"/>
  <c r="L3391" i="2" s="1"/>
  <c r="L3390" i="2"/>
  <c r="K3390" i="2"/>
  <c r="K3389" i="2"/>
  <c r="L3389" i="2" s="1"/>
  <c r="K3388" i="2"/>
  <c r="L3388" i="2" s="1"/>
  <c r="K3387" i="2"/>
  <c r="L3387" i="2" s="1"/>
  <c r="K3386" i="2"/>
  <c r="L3386" i="2" s="1"/>
  <c r="K3385" i="2"/>
  <c r="L3385" i="2" s="1"/>
  <c r="L3384" i="2"/>
  <c r="K3384" i="2"/>
  <c r="K3383" i="2"/>
  <c r="L3383" i="2" s="1"/>
  <c r="L3382" i="2"/>
  <c r="K3382" i="2"/>
  <c r="L3381" i="2"/>
  <c r="K3381" i="2"/>
  <c r="L3380" i="2"/>
  <c r="K3380" i="2"/>
  <c r="K3379" i="2"/>
  <c r="L3379" i="2" s="1"/>
  <c r="K3378" i="2"/>
  <c r="L3378" i="2" s="1"/>
  <c r="K3377" i="2"/>
  <c r="L3377" i="2" s="1"/>
  <c r="K3376" i="2"/>
  <c r="L3376" i="2" s="1"/>
  <c r="L3375" i="2"/>
  <c r="K3375" i="2"/>
  <c r="L3374" i="2"/>
  <c r="K3374" i="2"/>
  <c r="K3373" i="2"/>
  <c r="L3373" i="2" s="1"/>
  <c r="L3372" i="2"/>
  <c r="K3372" i="2"/>
  <c r="K3371" i="2"/>
  <c r="L3371" i="2" s="1"/>
  <c r="L3370" i="2"/>
  <c r="K3370" i="2"/>
  <c r="K3369" i="2"/>
  <c r="L3369" i="2" s="1"/>
  <c r="L3368" i="2"/>
  <c r="K3368" i="2"/>
  <c r="L3367" i="2"/>
  <c r="K3367" i="2"/>
  <c r="K3366" i="2"/>
  <c r="L3366" i="2" s="1"/>
  <c r="K3365" i="2"/>
  <c r="L3365" i="2" s="1"/>
  <c r="L3364" i="2"/>
  <c r="K3364" i="2"/>
  <c r="K3363" i="2"/>
  <c r="L3363" i="2" s="1"/>
  <c r="K3362" i="2"/>
  <c r="L3362" i="2" s="1"/>
  <c r="K3361" i="2"/>
  <c r="L3361" i="2" s="1"/>
  <c r="K3360" i="2"/>
  <c r="L3360" i="2" s="1"/>
  <c r="K3359" i="2"/>
  <c r="L3359" i="2" s="1"/>
  <c r="K3358" i="2"/>
  <c r="L3358" i="2" s="1"/>
  <c r="L3357" i="2"/>
  <c r="K3357" i="2"/>
  <c r="K3356" i="2"/>
  <c r="L3356" i="2" s="1"/>
  <c r="L3355" i="2"/>
  <c r="K3355" i="2"/>
  <c r="L3354" i="2"/>
  <c r="K3354" i="2"/>
  <c r="K3353" i="2"/>
  <c r="L3353" i="2" s="1"/>
  <c r="L3352" i="2"/>
  <c r="K3352" i="2"/>
  <c r="L3351" i="2"/>
  <c r="K3351" i="2"/>
  <c r="K3350" i="2"/>
  <c r="L3350" i="2" s="1"/>
  <c r="K3349" i="2"/>
  <c r="L3349" i="2" s="1"/>
  <c r="L3348" i="2"/>
  <c r="K3348" i="2"/>
  <c r="K3347" i="2"/>
  <c r="L3347" i="2" s="1"/>
  <c r="L3346" i="2"/>
  <c r="K3346" i="2"/>
  <c r="L3345" i="2"/>
  <c r="K3345" i="2"/>
  <c r="K3344" i="2"/>
  <c r="L3344" i="2" s="1"/>
  <c r="L3343" i="2"/>
  <c r="K3343" i="2"/>
  <c r="K3342" i="2"/>
  <c r="L3342" i="2" s="1"/>
  <c r="K3341" i="2"/>
  <c r="L3341" i="2" s="1"/>
  <c r="L3340" i="2"/>
  <c r="K3340" i="2"/>
  <c r="L3339" i="2"/>
  <c r="K3339" i="2"/>
  <c r="K3338" i="2"/>
  <c r="L3338" i="2" s="1"/>
  <c r="K3337" i="2"/>
  <c r="L3337" i="2" s="1"/>
  <c r="L3336" i="2"/>
  <c r="K3336" i="2"/>
  <c r="K3335" i="2"/>
  <c r="L3335" i="2" s="1"/>
  <c r="L3334" i="2"/>
  <c r="K3334" i="2"/>
  <c r="L3333" i="2"/>
  <c r="K3333" i="2"/>
  <c r="K3332" i="2"/>
  <c r="L3332" i="2" s="1"/>
  <c r="L3331" i="2"/>
  <c r="K3331" i="2"/>
  <c r="K3330" i="2"/>
  <c r="L3330" i="2" s="1"/>
  <c r="K3329" i="2"/>
  <c r="L3329" i="2" s="1"/>
  <c r="L3328" i="2"/>
  <c r="K3328" i="2"/>
  <c r="L3327" i="2"/>
  <c r="K3327" i="2"/>
  <c r="K3326" i="2"/>
  <c r="L3326" i="2" s="1"/>
  <c r="K3325" i="2"/>
  <c r="L3325" i="2" s="1"/>
  <c r="L3324" i="2"/>
  <c r="K3324" i="2"/>
  <c r="K3323" i="2"/>
  <c r="L3323" i="2" s="1"/>
  <c r="L3322" i="2"/>
  <c r="K3322" i="2"/>
  <c r="L3321" i="2"/>
  <c r="K3321" i="2"/>
  <c r="K3320" i="2"/>
  <c r="L3320" i="2" s="1"/>
  <c r="L3319" i="2"/>
  <c r="K3319" i="2"/>
  <c r="K3318" i="2"/>
  <c r="L3318" i="2" s="1"/>
  <c r="K3317" i="2"/>
  <c r="L3317" i="2" s="1"/>
  <c r="L3316" i="2"/>
  <c r="K3316" i="2"/>
  <c r="L3315" i="2"/>
  <c r="K3315" i="2"/>
  <c r="K3314" i="2"/>
  <c r="L3314" i="2" s="1"/>
  <c r="K3313" i="2"/>
  <c r="L3313" i="2" s="1"/>
  <c r="L3312" i="2"/>
  <c r="K3312" i="2"/>
  <c r="K3311" i="2"/>
  <c r="L3311" i="2" s="1"/>
  <c r="K3310" i="2"/>
  <c r="L3310" i="2" s="1"/>
  <c r="L3309" i="2"/>
  <c r="K3309" i="2"/>
  <c r="K3308" i="2"/>
  <c r="L3308" i="2" s="1"/>
  <c r="K3307" i="2"/>
  <c r="L3307" i="2" s="1"/>
  <c r="L3306" i="2"/>
  <c r="K3306" i="2"/>
  <c r="K3305" i="2"/>
  <c r="L3305" i="2" s="1"/>
  <c r="K3304" i="2"/>
  <c r="L3304" i="2" s="1"/>
  <c r="L3303" i="2"/>
  <c r="K3303" i="2"/>
  <c r="K3302" i="2"/>
  <c r="L3302" i="2" s="1"/>
  <c r="L3301" i="2"/>
  <c r="K3301" i="2"/>
  <c r="K3300" i="2"/>
  <c r="L3300" i="2" s="1"/>
  <c r="K3299" i="2"/>
  <c r="L3299" i="2" s="1"/>
  <c r="K3298" i="2"/>
  <c r="L3298" i="2" s="1"/>
  <c r="L3297" i="2"/>
  <c r="K3297" i="2"/>
  <c r="K3296" i="2"/>
  <c r="L3296" i="2" s="1"/>
  <c r="K3295" i="2"/>
  <c r="L3295" i="2" s="1"/>
  <c r="L3294" i="2"/>
  <c r="K3294" i="2"/>
  <c r="K3293" i="2"/>
  <c r="L3293" i="2" s="1"/>
  <c r="K3292" i="2"/>
  <c r="L3292" i="2" s="1"/>
  <c r="L3291" i="2"/>
  <c r="K3291" i="2"/>
  <c r="K3290" i="2"/>
  <c r="L3290" i="2" s="1"/>
  <c r="K3289" i="2"/>
  <c r="L3289" i="2" s="1"/>
  <c r="L3288" i="2"/>
  <c r="K3288" i="2"/>
  <c r="K3287" i="2"/>
  <c r="L3287" i="2" s="1"/>
  <c r="K3286" i="2"/>
  <c r="L3286" i="2" s="1"/>
  <c r="L3285" i="2"/>
  <c r="K3285" i="2"/>
  <c r="K3284" i="2"/>
  <c r="L3284" i="2" s="1"/>
  <c r="K3283" i="2"/>
  <c r="L3283" i="2" s="1"/>
  <c r="L3282" i="2"/>
  <c r="K3282" i="2"/>
  <c r="K3281" i="2"/>
  <c r="L3281" i="2" s="1"/>
  <c r="K3280" i="2"/>
  <c r="L3280" i="2" s="1"/>
  <c r="L3279" i="2"/>
  <c r="K3279" i="2"/>
  <c r="K3278" i="2"/>
  <c r="L3278" i="2" s="1"/>
  <c r="L3277" i="2"/>
  <c r="K3277" i="2"/>
  <c r="K3276" i="2"/>
  <c r="L3276" i="2" s="1"/>
  <c r="K3275" i="2"/>
  <c r="L3275" i="2" s="1"/>
  <c r="K3274" i="2"/>
  <c r="L3274" i="2" s="1"/>
  <c r="L3273" i="2"/>
  <c r="K3273" i="2"/>
  <c r="K3272" i="2"/>
  <c r="L3272" i="2" s="1"/>
  <c r="K3271" i="2"/>
  <c r="L3271" i="2" s="1"/>
  <c r="L3270" i="2"/>
  <c r="K3270" i="2"/>
  <c r="K3269" i="2"/>
  <c r="L3269" i="2" s="1"/>
  <c r="K3268" i="2"/>
  <c r="L3268" i="2" s="1"/>
  <c r="L3267" i="2"/>
  <c r="K3267" i="2"/>
  <c r="K3266" i="2"/>
  <c r="L3266" i="2" s="1"/>
  <c r="K3265" i="2"/>
  <c r="L3265" i="2" s="1"/>
  <c r="L3264" i="2"/>
  <c r="K3264" i="2"/>
  <c r="K3263" i="2"/>
  <c r="L3263" i="2" s="1"/>
  <c r="K3262" i="2"/>
  <c r="L3262" i="2" s="1"/>
  <c r="L3261" i="2"/>
  <c r="K3261" i="2"/>
  <c r="K3260" i="2"/>
  <c r="L3260" i="2" s="1"/>
  <c r="K3259" i="2"/>
  <c r="L3259" i="2" s="1"/>
  <c r="L3258" i="2"/>
  <c r="K3258" i="2"/>
  <c r="K3257" i="2"/>
  <c r="L3257" i="2" s="1"/>
  <c r="K3256" i="2"/>
  <c r="L3256" i="2" s="1"/>
  <c r="L3255" i="2"/>
  <c r="K3255" i="2"/>
  <c r="K3254" i="2"/>
  <c r="L3254" i="2" s="1"/>
  <c r="L3253" i="2"/>
  <c r="K3253" i="2"/>
  <c r="K3252" i="2"/>
  <c r="L3252" i="2" s="1"/>
  <c r="K3251" i="2"/>
  <c r="L3251" i="2" s="1"/>
  <c r="K3250" i="2"/>
  <c r="L3250" i="2" s="1"/>
  <c r="L3249" i="2"/>
  <c r="K3249" i="2"/>
  <c r="K3248" i="2"/>
  <c r="L3248" i="2" s="1"/>
  <c r="K3247" i="2"/>
  <c r="L3247" i="2" s="1"/>
  <c r="L3246" i="2"/>
  <c r="K3246" i="2"/>
  <c r="K3245" i="2"/>
  <c r="L3245" i="2" s="1"/>
  <c r="K3244" i="2"/>
  <c r="L3244" i="2" s="1"/>
  <c r="L3243" i="2"/>
  <c r="K3243" i="2"/>
  <c r="K3242" i="2"/>
  <c r="L3242" i="2" s="1"/>
  <c r="K3241" i="2"/>
  <c r="L3241" i="2" s="1"/>
  <c r="L3240" i="2"/>
  <c r="K3240" i="2"/>
  <c r="K3239" i="2"/>
  <c r="L3239" i="2" s="1"/>
  <c r="K3238" i="2"/>
  <c r="L3238" i="2" s="1"/>
  <c r="L3237" i="2"/>
  <c r="K3237" i="2"/>
  <c r="K3236" i="2"/>
  <c r="L3236" i="2" s="1"/>
  <c r="K3235" i="2"/>
  <c r="L3235" i="2" s="1"/>
  <c r="L3234" i="2"/>
  <c r="K3234" i="2"/>
  <c r="K3233" i="2"/>
  <c r="L3233" i="2" s="1"/>
  <c r="K3232" i="2"/>
  <c r="L3232" i="2" s="1"/>
  <c r="L3231" i="2"/>
  <c r="K3231" i="2"/>
  <c r="K3230" i="2"/>
  <c r="L3230" i="2" s="1"/>
  <c r="L3229" i="2"/>
  <c r="K3229" i="2"/>
  <c r="L3228" i="2"/>
  <c r="K3228" i="2"/>
  <c r="K3227" i="2"/>
  <c r="L3227" i="2" s="1"/>
  <c r="K3226" i="2"/>
  <c r="L3226" i="2" s="1"/>
  <c r="L3225" i="2"/>
  <c r="K3225" i="2"/>
  <c r="K3224" i="2"/>
  <c r="L3224" i="2" s="1"/>
  <c r="K3223" i="2"/>
  <c r="L3223" i="2" s="1"/>
  <c r="K3222" i="2"/>
  <c r="L3222" i="2" s="1"/>
  <c r="K3221" i="2"/>
  <c r="L3221" i="2" s="1"/>
  <c r="K3220" i="2"/>
  <c r="L3220" i="2" s="1"/>
  <c r="L3219" i="2"/>
  <c r="K3219" i="2"/>
  <c r="K3218" i="2"/>
  <c r="L3218" i="2" s="1"/>
  <c r="K3217" i="2"/>
  <c r="L3217" i="2" s="1"/>
  <c r="L3216" i="2"/>
  <c r="K3216" i="2"/>
  <c r="K3215" i="2"/>
  <c r="L3215" i="2" s="1"/>
  <c r="K3214" i="2"/>
  <c r="L3214" i="2" s="1"/>
  <c r="L3213" i="2"/>
  <c r="K3213" i="2"/>
  <c r="K3212" i="2"/>
  <c r="L3212" i="2" s="1"/>
  <c r="K3211" i="2"/>
  <c r="L3211" i="2" s="1"/>
  <c r="L3210" i="2"/>
  <c r="K3210" i="2"/>
  <c r="K3209" i="2"/>
  <c r="L3209" i="2" s="1"/>
  <c r="K3208" i="2"/>
  <c r="L3208" i="2" s="1"/>
  <c r="L3207" i="2"/>
  <c r="K3207" i="2"/>
  <c r="K3206" i="2"/>
  <c r="L3206" i="2" s="1"/>
  <c r="L3205" i="2"/>
  <c r="K3205" i="2"/>
  <c r="L3204" i="2"/>
  <c r="K3204" i="2"/>
  <c r="K3203" i="2"/>
  <c r="L3203" i="2" s="1"/>
  <c r="K3202" i="2"/>
  <c r="L3202" i="2" s="1"/>
  <c r="L3201" i="2"/>
  <c r="K3201" i="2"/>
  <c r="K3200" i="2"/>
  <c r="L3200" i="2" s="1"/>
  <c r="K3199" i="2"/>
  <c r="L3199" i="2" s="1"/>
  <c r="K3198" i="2"/>
  <c r="L3198" i="2" s="1"/>
  <c r="K3197" i="2"/>
  <c r="L3197" i="2" s="1"/>
  <c r="K3196" i="2"/>
  <c r="L3196" i="2" s="1"/>
  <c r="L3195" i="2"/>
  <c r="K3195" i="2"/>
  <c r="K3194" i="2"/>
  <c r="L3194" i="2" s="1"/>
  <c r="K3193" i="2"/>
  <c r="L3193" i="2" s="1"/>
  <c r="L3192" i="2"/>
  <c r="K3192" i="2"/>
  <c r="K3191" i="2"/>
  <c r="L3191" i="2" s="1"/>
  <c r="K3190" i="2"/>
  <c r="L3190" i="2" s="1"/>
  <c r="L3189" i="2"/>
  <c r="K3189" i="2"/>
  <c r="K3188" i="2"/>
  <c r="L3188" i="2" s="1"/>
  <c r="K3187" i="2"/>
  <c r="L3187" i="2" s="1"/>
  <c r="L3186" i="2"/>
  <c r="K3186" i="2"/>
  <c r="K3185" i="2"/>
  <c r="L3185" i="2" s="1"/>
  <c r="K3184" i="2"/>
  <c r="L3184" i="2" s="1"/>
  <c r="L3183" i="2"/>
  <c r="K3183" i="2"/>
  <c r="K3182" i="2"/>
  <c r="L3182" i="2" s="1"/>
  <c r="L3181" i="2"/>
  <c r="K3181" i="2"/>
  <c r="L3180" i="2"/>
  <c r="K3180" i="2"/>
  <c r="K3179" i="2"/>
  <c r="L3179" i="2" s="1"/>
  <c r="K3178" i="2"/>
  <c r="L3178" i="2" s="1"/>
  <c r="L3177" i="2"/>
  <c r="K3177" i="2"/>
  <c r="K3176" i="2"/>
  <c r="L3176" i="2" s="1"/>
  <c r="K3175" i="2"/>
  <c r="L3175" i="2" s="1"/>
  <c r="L3174" i="2"/>
  <c r="K3174" i="2"/>
  <c r="K3173" i="2"/>
  <c r="L3173" i="2" s="1"/>
  <c r="K3172" i="2"/>
  <c r="L3172" i="2" s="1"/>
  <c r="L3171" i="2"/>
  <c r="K3171" i="2"/>
  <c r="K3170" i="2"/>
  <c r="L3170" i="2" s="1"/>
  <c r="K3169" i="2"/>
  <c r="L3169" i="2" s="1"/>
  <c r="L3168" i="2"/>
  <c r="K3168" i="2"/>
  <c r="K3167" i="2"/>
  <c r="L3167" i="2" s="1"/>
  <c r="K3166" i="2"/>
  <c r="L3166" i="2" s="1"/>
  <c r="L3165" i="2"/>
  <c r="K3165" i="2"/>
  <c r="K3164" i="2"/>
  <c r="L3164" i="2" s="1"/>
  <c r="K3163" i="2"/>
  <c r="L3163" i="2" s="1"/>
  <c r="L3162" i="2"/>
  <c r="K3162" i="2"/>
  <c r="K3161" i="2"/>
  <c r="L3161" i="2" s="1"/>
  <c r="K3160" i="2"/>
  <c r="L3160" i="2" s="1"/>
  <c r="L3159" i="2"/>
  <c r="K3159" i="2"/>
  <c r="K3158" i="2"/>
  <c r="L3158" i="2" s="1"/>
  <c r="L3157" i="2"/>
  <c r="K3157" i="2"/>
  <c r="L3156" i="2"/>
  <c r="K3156" i="2"/>
  <c r="K3155" i="2"/>
  <c r="L3155" i="2" s="1"/>
  <c r="K3154" i="2"/>
  <c r="L3154" i="2" s="1"/>
  <c r="L3153" i="2"/>
  <c r="K3153" i="2"/>
  <c r="K3152" i="2"/>
  <c r="L3152" i="2" s="1"/>
  <c r="K3151" i="2"/>
  <c r="L3151" i="2" s="1"/>
  <c r="L3150" i="2"/>
  <c r="K3150" i="2"/>
  <c r="K3149" i="2"/>
  <c r="L3149" i="2" s="1"/>
  <c r="K3148" i="2"/>
  <c r="L3148" i="2" s="1"/>
  <c r="L3147" i="2"/>
  <c r="K3147" i="2"/>
  <c r="K3146" i="2"/>
  <c r="L3146" i="2" s="1"/>
  <c r="K3145" i="2"/>
  <c r="L3145" i="2" s="1"/>
  <c r="L3144" i="2"/>
  <c r="K3144" i="2"/>
  <c r="K3143" i="2"/>
  <c r="L3143" i="2" s="1"/>
  <c r="K3142" i="2"/>
  <c r="L3142" i="2" s="1"/>
  <c r="L3141" i="2"/>
  <c r="K3141" i="2"/>
  <c r="K3140" i="2"/>
  <c r="L3140" i="2" s="1"/>
  <c r="K3139" i="2"/>
  <c r="L3139" i="2" s="1"/>
  <c r="L3138" i="2"/>
  <c r="K3138" i="2"/>
  <c r="K3137" i="2"/>
  <c r="L3137" i="2" s="1"/>
  <c r="K3136" i="2"/>
  <c r="L3136" i="2" s="1"/>
  <c r="L3135" i="2"/>
  <c r="K3135" i="2"/>
  <c r="K3134" i="2"/>
  <c r="L3134" i="2" s="1"/>
  <c r="L3133" i="2"/>
  <c r="K3133" i="2"/>
  <c r="L3132" i="2"/>
  <c r="K3132" i="2"/>
  <c r="K3131" i="2"/>
  <c r="L3131" i="2" s="1"/>
  <c r="K3130" i="2"/>
  <c r="L3130" i="2" s="1"/>
  <c r="L3129" i="2"/>
  <c r="K3129" i="2"/>
  <c r="K3128" i="2"/>
  <c r="L3128" i="2" s="1"/>
  <c r="K3127" i="2"/>
  <c r="L3127" i="2" s="1"/>
  <c r="K3126" i="2"/>
  <c r="L3126" i="2" s="1"/>
  <c r="K3125" i="2"/>
  <c r="L3125" i="2" s="1"/>
  <c r="L3124" i="2"/>
  <c r="K3124" i="2"/>
  <c r="K3123" i="2"/>
  <c r="L3123" i="2" s="1"/>
  <c r="K3122" i="2"/>
  <c r="L3122" i="2" s="1"/>
  <c r="K3121" i="2"/>
  <c r="L3121" i="2" s="1"/>
  <c r="K3120" i="2"/>
  <c r="L3120" i="2" s="1"/>
  <c r="K3119" i="2"/>
  <c r="L3119" i="2" s="1"/>
  <c r="L3118" i="2"/>
  <c r="K3118" i="2"/>
  <c r="L3117" i="2"/>
  <c r="K3117" i="2"/>
  <c r="K3116" i="2"/>
  <c r="L3116" i="2" s="1"/>
  <c r="L3115" i="2"/>
  <c r="K3115" i="2"/>
  <c r="K3114" i="2"/>
  <c r="L3114" i="2" s="1"/>
  <c r="K3113" i="2"/>
  <c r="L3113" i="2" s="1"/>
  <c r="L3112" i="2"/>
  <c r="K3112" i="2"/>
  <c r="L3111" i="2"/>
  <c r="K3111" i="2"/>
  <c r="K3110" i="2"/>
  <c r="L3110" i="2" s="1"/>
  <c r="K3109" i="2"/>
  <c r="L3109" i="2" s="1"/>
  <c r="L3108" i="2"/>
  <c r="K3108" i="2"/>
  <c r="K3107" i="2"/>
  <c r="L3107" i="2" s="1"/>
  <c r="L3106" i="2"/>
  <c r="K3106" i="2"/>
  <c r="L3105" i="2"/>
  <c r="K3105" i="2"/>
  <c r="K3104" i="2"/>
  <c r="L3104" i="2" s="1"/>
  <c r="K3103" i="2"/>
  <c r="L3103" i="2" s="1"/>
  <c r="K3102" i="2"/>
  <c r="L3102" i="2" s="1"/>
  <c r="K3101" i="2"/>
  <c r="L3101" i="2" s="1"/>
  <c r="K3100" i="2"/>
  <c r="L3100" i="2" s="1"/>
  <c r="L3099" i="2"/>
  <c r="K3099" i="2"/>
  <c r="K3098" i="2"/>
  <c r="L3098" i="2" s="1"/>
  <c r="K3097" i="2"/>
  <c r="L3097" i="2" s="1"/>
  <c r="K3096" i="2"/>
  <c r="L3096" i="2" s="1"/>
  <c r="K3095" i="2"/>
  <c r="L3095" i="2" s="1"/>
  <c r="K3094" i="2"/>
  <c r="L3094" i="2" s="1"/>
  <c r="K3093" i="2"/>
  <c r="L3093" i="2" s="1"/>
  <c r="K3092" i="2"/>
  <c r="L3092" i="2" s="1"/>
  <c r="K3091" i="2"/>
  <c r="L3091" i="2" s="1"/>
  <c r="K3090" i="2"/>
  <c r="L3090" i="2" s="1"/>
  <c r="K3089" i="2"/>
  <c r="L3089" i="2" s="1"/>
  <c r="L3088" i="2"/>
  <c r="K3088" i="2"/>
  <c r="K3087" i="2"/>
  <c r="L3087" i="2" s="1"/>
  <c r="K3086" i="2"/>
  <c r="L3086" i="2" s="1"/>
  <c r="K3085" i="2"/>
  <c r="L3085" i="2" s="1"/>
  <c r="K3084" i="2"/>
  <c r="L3084" i="2" s="1"/>
  <c r="K3083" i="2"/>
  <c r="L3083" i="2" s="1"/>
  <c r="L3082" i="2"/>
  <c r="K3082" i="2"/>
  <c r="L3081" i="2"/>
  <c r="K3081" i="2"/>
  <c r="K3080" i="2"/>
  <c r="L3080" i="2" s="1"/>
  <c r="L3079" i="2"/>
  <c r="K3079" i="2"/>
  <c r="K3078" i="2"/>
  <c r="L3078" i="2" s="1"/>
  <c r="K3077" i="2"/>
  <c r="L3077" i="2" s="1"/>
  <c r="L3076" i="2"/>
  <c r="K3076" i="2"/>
  <c r="L3075" i="2"/>
  <c r="K3075" i="2"/>
  <c r="K3074" i="2"/>
  <c r="L3074" i="2" s="1"/>
  <c r="K3073" i="2"/>
  <c r="L3073" i="2" s="1"/>
  <c r="L3072" i="2"/>
  <c r="K3072" i="2"/>
  <c r="K3071" i="2"/>
  <c r="L3071" i="2" s="1"/>
  <c r="L3070" i="2"/>
  <c r="K3070" i="2"/>
  <c r="L3069" i="2"/>
  <c r="K3069" i="2"/>
  <c r="K3068" i="2"/>
  <c r="L3068" i="2" s="1"/>
  <c r="K3067" i="2"/>
  <c r="L3067" i="2" s="1"/>
  <c r="K3066" i="2"/>
  <c r="L3066" i="2" s="1"/>
  <c r="K3065" i="2"/>
  <c r="L3065" i="2" s="1"/>
  <c r="K3064" i="2"/>
  <c r="L3064" i="2" s="1"/>
  <c r="L3063" i="2"/>
  <c r="K3063" i="2"/>
  <c r="K3062" i="2"/>
  <c r="L3062" i="2" s="1"/>
  <c r="K3061" i="2"/>
  <c r="L3061" i="2" s="1"/>
  <c r="K3060" i="2"/>
  <c r="L3060" i="2" s="1"/>
  <c r="K3059" i="2"/>
  <c r="L3059" i="2" s="1"/>
  <c r="K3058" i="2"/>
  <c r="L3058" i="2" s="1"/>
  <c r="K3057" i="2"/>
  <c r="L3057" i="2" s="1"/>
  <c r="K3056" i="2"/>
  <c r="L3056" i="2" s="1"/>
  <c r="K3055" i="2"/>
  <c r="L3055" i="2" s="1"/>
  <c r="K3054" i="2"/>
  <c r="L3054" i="2" s="1"/>
  <c r="K3053" i="2"/>
  <c r="L3053" i="2" s="1"/>
  <c r="L3052" i="2"/>
  <c r="K3052" i="2"/>
  <c r="K3051" i="2"/>
  <c r="L3051" i="2" s="1"/>
  <c r="K3050" i="2"/>
  <c r="L3050" i="2" s="1"/>
  <c r="K3049" i="2"/>
  <c r="L3049" i="2" s="1"/>
  <c r="K3048" i="2"/>
  <c r="L3048" i="2" s="1"/>
  <c r="K3047" i="2"/>
  <c r="L3047" i="2" s="1"/>
  <c r="L3046" i="2"/>
  <c r="K3046" i="2"/>
  <c r="L3045" i="2"/>
  <c r="K3045" i="2"/>
  <c r="K3044" i="2"/>
  <c r="L3044" i="2" s="1"/>
  <c r="L3043" i="2"/>
  <c r="K3043" i="2"/>
  <c r="K3042" i="2"/>
  <c r="L3042" i="2" s="1"/>
  <c r="K3041" i="2"/>
  <c r="L3041" i="2" s="1"/>
  <c r="L3040" i="2"/>
  <c r="K3040" i="2"/>
  <c r="L3039" i="2"/>
  <c r="K3039" i="2"/>
  <c r="K3038" i="2"/>
  <c r="L3038" i="2" s="1"/>
  <c r="K3037" i="2"/>
  <c r="L3037" i="2" s="1"/>
  <c r="L3036" i="2"/>
  <c r="K3036" i="2"/>
  <c r="K3035" i="2"/>
  <c r="L3035" i="2" s="1"/>
  <c r="L3034" i="2"/>
  <c r="K3034" i="2"/>
  <c r="L3033" i="2"/>
  <c r="K3033" i="2"/>
  <c r="L3032" i="2"/>
  <c r="K3032" i="2"/>
  <c r="L3031" i="2"/>
  <c r="K3031" i="2"/>
  <c r="K3030" i="2"/>
  <c r="L3030" i="2" s="1"/>
  <c r="K3029" i="2"/>
  <c r="L3029" i="2" s="1"/>
  <c r="K3028" i="2"/>
  <c r="L3028" i="2" s="1"/>
  <c r="K3027" i="2"/>
  <c r="L3027" i="2" s="1"/>
  <c r="K3026" i="2"/>
  <c r="L3026" i="2" s="1"/>
  <c r="K3025" i="2"/>
  <c r="L3025" i="2" s="1"/>
  <c r="K3024" i="2"/>
  <c r="L3024" i="2" s="1"/>
  <c r="K3023" i="2"/>
  <c r="L3023" i="2" s="1"/>
  <c r="K3022" i="2"/>
  <c r="L3022" i="2" s="1"/>
  <c r="L3021" i="2"/>
  <c r="K3021" i="2"/>
  <c r="K3020" i="2"/>
  <c r="L3020" i="2" s="1"/>
  <c r="L3019" i="2"/>
  <c r="K3019" i="2"/>
  <c r="L3018" i="2"/>
  <c r="K3018" i="2"/>
  <c r="K3017" i="2"/>
  <c r="L3017" i="2" s="1"/>
  <c r="L3016" i="2"/>
  <c r="K3016" i="2"/>
  <c r="K3015" i="2"/>
  <c r="L3015" i="2" s="1"/>
  <c r="K3014" i="2"/>
  <c r="L3014" i="2" s="1"/>
  <c r="L3013" i="2"/>
  <c r="K3013" i="2"/>
  <c r="K3012" i="2"/>
  <c r="L3012" i="2" s="1"/>
  <c r="K3011" i="2"/>
  <c r="L3011" i="2" s="1"/>
  <c r="K3010" i="2"/>
  <c r="L3010" i="2" s="1"/>
  <c r="K3009" i="2"/>
  <c r="L3009" i="2" s="1"/>
  <c r="L3008" i="2"/>
  <c r="K3008" i="2"/>
  <c r="L3007" i="2"/>
  <c r="K3007" i="2"/>
  <c r="L3006" i="2"/>
  <c r="K3006" i="2"/>
  <c r="K3005" i="2"/>
  <c r="L3005" i="2" s="1"/>
  <c r="K3004" i="2"/>
  <c r="L3004" i="2" s="1"/>
  <c r="L3003" i="2"/>
  <c r="K3003" i="2"/>
  <c r="K3002" i="2"/>
  <c r="L3002" i="2" s="1"/>
  <c r="K3001" i="2"/>
  <c r="L3001" i="2" s="1"/>
  <c r="L3000" i="2"/>
  <c r="K3000" i="2"/>
  <c r="K2999" i="2"/>
  <c r="L2999" i="2" s="1"/>
  <c r="K2998" i="2"/>
  <c r="L2998" i="2" s="1"/>
  <c r="K2997" i="2"/>
  <c r="L2997" i="2" s="1"/>
  <c r="K2996" i="2"/>
  <c r="L2996" i="2" s="1"/>
  <c r="L2995" i="2"/>
  <c r="K2995" i="2"/>
  <c r="L2994" i="2"/>
  <c r="K2994" i="2"/>
  <c r="K2993" i="2"/>
  <c r="L2993" i="2" s="1"/>
  <c r="K2992" i="2"/>
  <c r="L2992" i="2" s="1"/>
  <c r="K2991" i="2"/>
  <c r="L2991" i="2" s="1"/>
  <c r="L2990" i="2"/>
  <c r="K2990" i="2"/>
  <c r="K2989" i="2"/>
  <c r="L2989" i="2" s="1"/>
  <c r="K2988" i="2"/>
  <c r="L2988" i="2" s="1"/>
  <c r="K2987" i="2"/>
  <c r="L2987" i="2" s="1"/>
  <c r="L2986" i="2"/>
  <c r="K2986" i="2"/>
  <c r="K2985" i="2"/>
  <c r="L2985" i="2" s="1"/>
  <c r="K2984" i="2"/>
  <c r="L2984" i="2" s="1"/>
  <c r="K2983" i="2"/>
  <c r="L2983" i="2" s="1"/>
  <c r="L2982" i="2"/>
  <c r="K2982" i="2"/>
  <c r="K2981" i="2"/>
  <c r="L2981" i="2" s="1"/>
  <c r="L2980" i="2"/>
  <c r="K2980" i="2"/>
  <c r="K2979" i="2"/>
  <c r="L2979" i="2" s="1"/>
  <c r="K2978" i="2"/>
  <c r="L2978" i="2" s="1"/>
  <c r="L2977" i="2"/>
  <c r="K2977" i="2"/>
  <c r="K2976" i="2"/>
  <c r="L2976" i="2" s="1"/>
  <c r="K2975" i="2"/>
  <c r="L2975" i="2" s="1"/>
  <c r="L2974" i="2"/>
  <c r="K2974" i="2"/>
  <c r="L2973" i="2"/>
  <c r="K2973" i="2"/>
  <c r="K2972" i="2"/>
  <c r="L2972" i="2" s="1"/>
  <c r="K2971" i="2"/>
  <c r="L2971" i="2" s="1"/>
  <c r="K2970" i="2"/>
  <c r="L2970" i="2" s="1"/>
  <c r="K2969" i="2"/>
  <c r="L2969" i="2" s="1"/>
  <c r="K2968" i="2"/>
  <c r="L2968" i="2" s="1"/>
  <c r="K2967" i="2"/>
  <c r="L2967" i="2" s="1"/>
  <c r="K2966" i="2"/>
  <c r="L2966" i="2" s="1"/>
  <c r="K2965" i="2"/>
  <c r="L2965" i="2" s="1"/>
  <c r="L2964" i="2"/>
  <c r="K2964" i="2"/>
  <c r="K2963" i="2"/>
  <c r="L2963" i="2" s="1"/>
  <c r="L2962" i="2"/>
  <c r="K2962" i="2"/>
  <c r="K2961" i="2"/>
  <c r="L2961" i="2" s="1"/>
  <c r="L2960" i="2"/>
  <c r="K2960" i="2"/>
  <c r="K2959" i="2"/>
  <c r="L2959" i="2" s="1"/>
  <c r="K2958" i="2"/>
  <c r="L2958" i="2" s="1"/>
  <c r="K2957" i="2"/>
  <c r="L2957" i="2" s="1"/>
  <c r="K2956" i="2"/>
  <c r="L2956" i="2" s="1"/>
  <c r="K2955" i="2"/>
  <c r="L2955" i="2" s="1"/>
  <c r="L2954" i="2"/>
  <c r="K2954" i="2"/>
  <c r="K2953" i="2"/>
  <c r="L2953" i="2" s="1"/>
  <c r="K2952" i="2"/>
  <c r="L2952" i="2" s="1"/>
  <c r="K2951" i="2"/>
  <c r="L2951" i="2" s="1"/>
  <c r="K2950" i="2"/>
  <c r="L2950" i="2" s="1"/>
  <c r="L2949" i="2"/>
  <c r="K2949" i="2"/>
  <c r="K2948" i="2"/>
  <c r="L2948" i="2" s="1"/>
  <c r="L2947" i="2"/>
  <c r="K2947" i="2"/>
  <c r="K2946" i="2"/>
  <c r="L2946" i="2" s="1"/>
  <c r="K2945" i="2"/>
  <c r="L2945" i="2" s="1"/>
  <c r="L2944" i="2"/>
  <c r="K2944" i="2"/>
  <c r="K2943" i="2"/>
  <c r="L2943" i="2" s="1"/>
  <c r="K2942" i="2"/>
  <c r="L2942" i="2" s="1"/>
  <c r="K2941" i="2"/>
  <c r="L2941" i="2" s="1"/>
  <c r="K2940" i="2"/>
  <c r="L2940" i="2" s="1"/>
  <c r="K2939" i="2"/>
  <c r="L2939" i="2" s="1"/>
  <c r="K2938" i="2"/>
  <c r="L2938" i="2" s="1"/>
  <c r="K2937" i="2"/>
  <c r="L2937" i="2" s="1"/>
  <c r="L2936" i="2"/>
  <c r="K2936" i="2"/>
  <c r="K2935" i="2"/>
  <c r="L2935" i="2" s="1"/>
  <c r="L2934" i="2"/>
  <c r="K2934" i="2"/>
  <c r="K2933" i="2"/>
  <c r="L2933" i="2" s="1"/>
  <c r="K2932" i="2"/>
  <c r="L2932" i="2" s="1"/>
  <c r="L2931" i="2"/>
  <c r="K2931" i="2"/>
  <c r="K2930" i="2"/>
  <c r="L2930" i="2" s="1"/>
  <c r="K2929" i="2"/>
  <c r="L2929" i="2" s="1"/>
  <c r="L2928" i="2"/>
  <c r="K2928" i="2"/>
  <c r="K2927" i="2"/>
  <c r="L2927" i="2" s="1"/>
  <c r="K2926" i="2"/>
  <c r="L2926" i="2" s="1"/>
  <c r="K2925" i="2"/>
  <c r="L2925" i="2" s="1"/>
  <c r="K2924" i="2"/>
  <c r="L2924" i="2" s="1"/>
  <c r="L2923" i="2"/>
  <c r="K2923" i="2"/>
  <c r="K2922" i="2"/>
  <c r="L2922" i="2" s="1"/>
  <c r="K2921" i="2"/>
  <c r="L2921" i="2" s="1"/>
  <c r="K2920" i="2"/>
  <c r="L2920" i="2" s="1"/>
  <c r="K2919" i="2"/>
  <c r="L2919" i="2" s="1"/>
  <c r="L2918" i="2"/>
  <c r="K2918" i="2"/>
  <c r="K2917" i="2"/>
  <c r="L2917" i="2" s="1"/>
  <c r="K2916" i="2"/>
  <c r="L2916" i="2" s="1"/>
  <c r="K2915" i="2"/>
  <c r="L2915" i="2" s="1"/>
  <c r="L2914" i="2"/>
  <c r="K2914" i="2"/>
  <c r="K2913" i="2"/>
  <c r="L2913" i="2" s="1"/>
  <c r="K2912" i="2"/>
  <c r="L2912" i="2" s="1"/>
  <c r="K2911" i="2"/>
  <c r="L2911" i="2" s="1"/>
  <c r="L2910" i="2"/>
  <c r="K2910" i="2"/>
  <c r="K2909" i="2"/>
  <c r="L2909" i="2" s="1"/>
  <c r="K2908" i="2"/>
  <c r="L2908" i="2" s="1"/>
  <c r="K2907" i="2"/>
  <c r="L2907" i="2" s="1"/>
  <c r="K2906" i="2"/>
  <c r="L2906" i="2" s="1"/>
  <c r="L2905" i="2"/>
  <c r="K2905" i="2"/>
  <c r="K2904" i="2"/>
  <c r="L2904" i="2" s="1"/>
  <c r="K2903" i="2"/>
  <c r="L2903" i="2" s="1"/>
  <c r="K2902" i="2"/>
  <c r="L2902" i="2" s="1"/>
  <c r="L2901" i="2"/>
  <c r="K2901" i="2"/>
  <c r="K2900" i="2"/>
  <c r="L2900" i="2" s="1"/>
  <c r="K2899" i="2"/>
  <c r="L2899" i="2" s="1"/>
  <c r="K2898" i="2"/>
  <c r="L2898" i="2" s="1"/>
  <c r="K2897" i="2"/>
  <c r="L2897" i="2" s="1"/>
  <c r="K2896" i="2"/>
  <c r="L2896" i="2" s="1"/>
  <c r="L2895" i="2"/>
  <c r="K2895" i="2"/>
  <c r="K2894" i="2"/>
  <c r="L2894" i="2" s="1"/>
  <c r="K2893" i="2"/>
  <c r="L2893" i="2" s="1"/>
  <c r="L2892" i="2"/>
  <c r="K2892" i="2"/>
  <c r="K2891" i="2"/>
  <c r="L2891" i="2" s="1"/>
  <c r="L2890" i="2"/>
  <c r="K2890" i="2"/>
  <c r="L2889" i="2"/>
  <c r="K2889" i="2"/>
  <c r="L2888" i="2"/>
  <c r="K2888" i="2"/>
  <c r="L2887" i="2"/>
  <c r="K2887" i="2"/>
  <c r="K2886" i="2"/>
  <c r="L2886" i="2" s="1"/>
  <c r="K2885" i="2"/>
  <c r="L2885" i="2" s="1"/>
  <c r="K2884" i="2"/>
  <c r="L2884" i="2" s="1"/>
  <c r="K2883" i="2"/>
  <c r="L2883" i="2" s="1"/>
  <c r="K2882" i="2"/>
  <c r="L2882" i="2" s="1"/>
  <c r="K2881" i="2"/>
  <c r="L2881" i="2" s="1"/>
  <c r="K2880" i="2"/>
  <c r="L2880" i="2" s="1"/>
  <c r="K2879" i="2"/>
  <c r="L2879" i="2" s="1"/>
  <c r="K2878" i="2"/>
  <c r="L2878" i="2" s="1"/>
  <c r="L2877" i="2"/>
  <c r="K2877" i="2"/>
  <c r="K2876" i="2"/>
  <c r="L2876" i="2" s="1"/>
  <c r="L2875" i="2"/>
  <c r="K2875" i="2"/>
  <c r="L2874" i="2"/>
  <c r="K2874" i="2"/>
  <c r="K2873" i="2"/>
  <c r="L2873" i="2" s="1"/>
  <c r="L2872" i="2"/>
  <c r="K2872" i="2"/>
  <c r="K2871" i="2"/>
  <c r="L2871" i="2" s="1"/>
  <c r="K2870" i="2"/>
  <c r="L2870" i="2" s="1"/>
  <c r="L2869" i="2"/>
  <c r="K2869" i="2"/>
  <c r="K2868" i="2"/>
  <c r="L2868" i="2" s="1"/>
  <c r="K2867" i="2"/>
  <c r="L2867" i="2" s="1"/>
  <c r="K2866" i="2"/>
  <c r="L2866" i="2" s="1"/>
  <c r="K2865" i="2"/>
  <c r="L2865" i="2" s="1"/>
  <c r="L2864" i="2"/>
  <c r="K2864" i="2"/>
  <c r="L2863" i="2"/>
  <c r="K2863" i="2"/>
  <c r="L2862" i="2"/>
  <c r="K2862" i="2"/>
  <c r="K2861" i="2"/>
  <c r="L2861" i="2" s="1"/>
  <c r="K2860" i="2"/>
  <c r="L2860" i="2" s="1"/>
  <c r="L2859" i="2"/>
  <c r="K2859" i="2"/>
  <c r="K2858" i="2"/>
  <c r="L2858" i="2" s="1"/>
  <c r="K2857" i="2"/>
  <c r="L2857" i="2" s="1"/>
  <c r="K2856" i="2"/>
  <c r="L2856" i="2" s="1"/>
  <c r="K2855" i="2"/>
  <c r="L2855" i="2" s="1"/>
  <c r="K2854" i="2"/>
  <c r="L2854" i="2" s="1"/>
  <c r="K2853" i="2"/>
  <c r="L2853" i="2" s="1"/>
  <c r="K2852" i="2"/>
  <c r="L2852" i="2" s="1"/>
  <c r="L2851" i="2"/>
  <c r="K2851" i="2"/>
  <c r="K2850" i="2"/>
  <c r="L2850" i="2" s="1"/>
  <c r="K2849" i="2"/>
  <c r="L2849" i="2" s="1"/>
  <c r="K2848" i="2"/>
  <c r="L2848" i="2" s="1"/>
  <c r="K2847" i="2"/>
  <c r="L2847" i="2" s="1"/>
  <c r="L2846" i="2"/>
  <c r="K2846" i="2"/>
  <c r="K2845" i="2"/>
  <c r="L2845" i="2" s="1"/>
  <c r="K2844" i="2"/>
  <c r="L2844" i="2" s="1"/>
  <c r="K2843" i="2"/>
  <c r="L2843" i="2" s="1"/>
  <c r="L2842" i="2"/>
  <c r="K2842" i="2"/>
  <c r="K2841" i="2"/>
  <c r="L2841" i="2" s="1"/>
  <c r="K2840" i="2"/>
  <c r="L2840" i="2" s="1"/>
  <c r="K2839" i="2"/>
  <c r="L2839" i="2" s="1"/>
  <c r="L2838" i="2"/>
  <c r="K2838" i="2"/>
  <c r="K2837" i="2"/>
  <c r="L2837" i="2" s="1"/>
  <c r="L2836" i="2"/>
  <c r="K2836" i="2"/>
  <c r="K2835" i="2"/>
  <c r="L2835" i="2" s="1"/>
  <c r="K2834" i="2"/>
  <c r="L2834" i="2" s="1"/>
  <c r="L2833" i="2"/>
  <c r="K2833" i="2"/>
  <c r="K2832" i="2"/>
  <c r="L2832" i="2" s="1"/>
  <c r="K2831" i="2"/>
  <c r="L2831" i="2" s="1"/>
  <c r="L2830" i="2"/>
  <c r="K2830" i="2"/>
  <c r="L2829" i="2"/>
  <c r="K2829" i="2"/>
  <c r="K2828" i="2"/>
  <c r="L2828" i="2" s="1"/>
  <c r="K2827" i="2"/>
  <c r="L2827" i="2" s="1"/>
  <c r="K2826" i="2"/>
  <c r="L2826" i="2" s="1"/>
  <c r="K2825" i="2"/>
  <c r="L2825" i="2" s="1"/>
  <c r="K2824" i="2"/>
  <c r="L2824" i="2" s="1"/>
  <c r="K2823" i="2"/>
  <c r="L2823" i="2" s="1"/>
  <c r="K2822" i="2"/>
  <c r="L2822" i="2" s="1"/>
  <c r="K2821" i="2"/>
  <c r="L2821" i="2" s="1"/>
  <c r="L2820" i="2"/>
  <c r="K2820" i="2"/>
  <c r="K2819" i="2"/>
  <c r="L2819" i="2" s="1"/>
  <c r="L2818" i="2"/>
  <c r="K2818" i="2"/>
  <c r="L2817" i="2"/>
  <c r="K2817" i="2"/>
  <c r="L2816" i="2"/>
  <c r="K2816" i="2"/>
  <c r="K2815" i="2"/>
  <c r="L2815" i="2" s="1"/>
  <c r="L2814" i="2"/>
  <c r="K2814" i="2"/>
  <c r="K2813" i="2"/>
  <c r="L2813" i="2" s="1"/>
  <c r="K2812" i="2"/>
  <c r="L2812" i="2" s="1"/>
  <c r="K2811" i="2"/>
  <c r="L2811" i="2" s="1"/>
  <c r="L2810" i="2"/>
  <c r="K2810" i="2"/>
  <c r="K2809" i="2"/>
  <c r="L2809" i="2" s="1"/>
  <c r="K2808" i="2"/>
  <c r="L2808" i="2" s="1"/>
  <c r="K2807" i="2"/>
  <c r="L2807" i="2" s="1"/>
  <c r="K2806" i="2"/>
  <c r="L2806" i="2" s="1"/>
  <c r="L2805" i="2"/>
  <c r="K2805" i="2"/>
  <c r="L2804" i="2"/>
  <c r="K2804" i="2"/>
  <c r="L2803" i="2"/>
  <c r="K2803" i="2"/>
  <c r="K2802" i="2"/>
  <c r="L2802" i="2" s="1"/>
  <c r="K2801" i="2"/>
  <c r="L2801" i="2" s="1"/>
  <c r="L2800" i="2"/>
  <c r="K2800" i="2"/>
  <c r="K2799" i="2"/>
  <c r="L2799" i="2" s="1"/>
  <c r="K2798" i="2"/>
  <c r="L2798" i="2" s="1"/>
  <c r="L2797" i="2"/>
  <c r="K2797" i="2"/>
  <c r="K2796" i="2"/>
  <c r="L2796" i="2" s="1"/>
  <c r="K2795" i="2"/>
  <c r="L2795" i="2" s="1"/>
  <c r="K2794" i="2"/>
  <c r="L2794" i="2" s="1"/>
  <c r="K2793" i="2"/>
  <c r="L2793" i="2" s="1"/>
  <c r="L2792" i="2"/>
  <c r="K2792" i="2"/>
  <c r="L2791" i="2"/>
  <c r="K2791" i="2"/>
  <c r="L2790" i="2"/>
  <c r="K2790" i="2"/>
  <c r="K2789" i="2"/>
  <c r="L2789" i="2" s="1"/>
  <c r="K2788" i="2"/>
  <c r="L2788" i="2" s="1"/>
  <c r="L2787" i="2"/>
  <c r="K2787" i="2"/>
  <c r="K2786" i="2"/>
  <c r="L2786" i="2" s="1"/>
  <c r="K2785" i="2"/>
  <c r="L2785" i="2" s="1"/>
  <c r="L2784" i="2"/>
  <c r="K2784" i="2"/>
  <c r="K2783" i="2"/>
  <c r="L2783" i="2" s="1"/>
  <c r="L2782" i="2"/>
  <c r="K2782" i="2"/>
  <c r="K2781" i="2"/>
  <c r="L2781" i="2" s="1"/>
  <c r="K2780" i="2"/>
  <c r="L2780" i="2" s="1"/>
  <c r="L2779" i="2"/>
  <c r="K2779" i="2"/>
  <c r="K2778" i="2"/>
  <c r="L2778" i="2" s="1"/>
  <c r="K2777" i="2"/>
  <c r="L2777" i="2" s="1"/>
  <c r="K2776" i="2"/>
  <c r="L2776" i="2" s="1"/>
  <c r="K2775" i="2"/>
  <c r="L2775" i="2" s="1"/>
  <c r="L2774" i="2"/>
  <c r="K2774" i="2"/>
  <c r="K2773" i="2"/>
  <c r="L2773" i="2" s="1"/>
  <c r="K2772" i="2"/>
  <c r="L2772" i="2" s="1"/>
  <c r="K2771" i="2"/>
  <c r="L2771" i="2" s="1"/>
  <c r="L2770" i="2"/>
  <c r="K2770" i="2"/>
  <c r="L2769" i="2"/>
  <c r="K2769" i="2"/>
  <c r="K2768" i="2"/>
  <c r="L2768" i="2" s="1"/>
  <c r="K2767" i="2"/>
  <c r="L2767" i="2" s="1"/>
  <c r="L2766" i="2"/>
  <c r="K2766" i="2"/>
  <c r="K2765" i="2"/>
  <c r="L2765" i="2" s="1"/>
  <c r="L2764" i="2"/>
  <c r="K2764" i="2"/>
  <c r="K2763" i="2"/>
  <c r="L2763" i="2" s="1"/>
  <c r="K2762" i="2"/>
  <c r="L2762" i="2" s="1"/>
  <c r="L2761" i="2"/>
  <c r="K2761" i="2"/>
  <c r="K2760" i="2"/>
  <c r="L2760" i="2" s="1"/>
  <c r="K2759" i="2"/>
  <c r="L2759" i="2" s="1"/>
  <c r="L2758" i="2"/>
  <c r="K2758" i="2"/>
  <c r="L2757" i="2"/>
  <c r="K2757" i="2"/>
  <c r="L2756" i="2"/>
  <c r="K2756" i="2"/>
  <c r="K2755" i="2"/>
  <c r="L2755" i="2" s="1"/>
  <c r="K2754" i="2"/>
  <c r="L2754" i="2" s="1"/>
  <c r="K2753" i="2"/>
  <c r="L2753" i="2" s="1"/>
  <c r="K2752" i="2"/>
  <c r="L2752" i="2" s="1"/>
  <c r="K2751" i="2"/>
  <c r="L2751" i="2" s="1"/>
  <c r="K2750" i="2"/>
  <c r="L2750" i="2" s="1"/>
  <c r="K2749" i="2"/>
  <c r="L2749" i="2" s="1"/>
  <c r="L2748" i="2"/>
  <c r="K2748" i="2"/>
  <c r="K2747" i="2"/>
  <c r="L2747" i="2" s="1"/>
  <c r="L2746" i="2"/>
  <c r="K2746" i="2"/>
  <c r="L2745" i="2"/>
  <c r="K2745" i="2"/>
  <c r="L2744" i="2"/>
  <c r="K2744" i="2"/>
  <c r="K2743" i="2"/>
  <c r="L2743" i="2" s="1"/>
  <c r="K2742" i="2"/>
  <c r="L2742" i="2" s="1"/>
  <c r="K2741" i="2"/>
  <c r="L2741" i="2" s="1"/>
  <c r="K2740" i="2"/>
  <c r="L2740" i="2" s="1"/>
  <c r="K2739" i="2"/>
  <c r="L2739" i="2" s="1"/>
  <c r="L2738" i="2"/>
  <c r="K2738" i="2"/>
  <c r="K2737" i="2"/>
  <c r="L2737" i="2" s="1"/>
  <c r="K2736" i="2"/>
  <c r="L2736" i="2" s="1"/>
  <c r="K2735" i="2"/>
  <c r="L2735" i="2" s="1"/>
  <c r="K2734" i="2"/>
  <c r="L2734" i="2" s="1"/>
  <c r="L2733" i="2"/>
  <c r="K2733" i="2"/>
  <c r="L2732" i="2"/>
  <c r="K2732" i="2"/>
  <c r="L2731" i="2"/>
  <c r="K2731" i="2"/>
  <c r="K2730" i="2"/>
  <c r="L2730" i="2" s="1"/>
  <c r="K2729" i="2"/>
  <c r="L2729" i="2" s="1"/>
  <c r="K2728" i="2"/>
  <c r="L2728" i="2" s="1"/>
  <c r="L2727" i="2"/>
  <c r="K2727" i="2"/>
  <c r="K2726" i="2"/>
  <c r="L2726" i="2" s="1"/>
  <c r="L2725" i="2"/>
  <c r="K2725" i="2"/>
  <c r="K2724" i="2"/>
  <c r="L2724" i="2" s="1"/>
  <c r="K2723" i="2"/>
  <c r="L2723" i="2" s="1"/>
  <c r="K2722" i="2"/>
  <c r="L2722" i="2" s="1"/>
  <c r="L2721" i="2"/>
  <c r="K2721" i="2"/>
  <c r="K2720" i="2"/>
  <c r="L2720" i="2" s="1"/>
  <c r="L2719" i="2"/>
  <c r="K2719" i="2"/>
  <c r="K2718" i="2"/>
  <c r="L2718" i="2" s="1"/>
  <c r="K2717" i="2"/>
  <c r="L2717" i="2" s="1"/>
  <c r="K2716" i="2"/>
  <c r="L2716" i="2" s="1"/>
  <c r="L2715" i="2"/>
  <c r="K2715" i="2"/>
  <c r="K2714" i="2"/>
  <c r="L2714" i="2" s="1"/>
  <c r="L2713" i="2"/>
  <c r="K2713" i="2"/>
  <c r="L2712" i="2"/>
  <c r="K2712" i="2"/>
  <c r="K2711" i="2"/>
  <c r="L2711" i="2" s="1"/>
  <c r="K2710" i="2"/>
  <c r="L2710" i="2" s="1"/>
  <c r="L2709" i="2"/>
  <c r="K2709" i="2"/>
  <c r="K2708" i="2"/>
  <c r="L2708" i="2" s="1"/>
  <c r="L2707" i="2"/>
  <c r="K2707" i="2"/>
  <c r="L2706" i="2"/>
  <c r="K2706" i="2"/>
  <c r="K2705" i="2"/>
  <c r="L2705" i="2" s="1"/>
  <c r="K2704" i="2"/>
  <c r="L2704" i="2" s="1"/>
  <c r="L2703" i="2"/>
  <c r="K2703" i="2"/>
  <c r="L2702" i="2"/>
  <c r="K2702" i="2"/>
  <c r="L2701" i="2"/>
  <c r="K2701" i="2"/>
  <c r="L2700" i="2"/>
  <c r="K2700" i="2"/>
  <c r="K2699" i="2"/>
  <c r="L2699" i="2" s="1"/>
  <c r="K2698" i="2"/>
  <c r="L2698" i="2" s="1"/>
  <c r="L2697" i="2"/>
  <c r="K2697" i="2"/>
  <c r="K2696" i="2"/>
  <c r="L2696" i="2" s="1"/>
  <c r="L2695" i="2"/>
  <c r="K2695" i="2"/>
  <c r="L2694" i="2"/>
  <c r="K2694" i="2"/>
  <c r="K2693" i="2"/>
  <c r="L2693" i="2" s="1"/>
  <c r="K2692" i="2"/>
  <c r="L2692" i="2" s="1"/>
  <c r="L2691" i="2"/>
  <c r="K2691" i="2"/>
  <c r="L2690" i="2"/>
  <c r="K2690" i="2"/>
  <c r="L2689" i="2"/>
  <c r="K2689" i="2"/>
  <c r="L2688" i="2"/>
  <c r="K2688" i="2"/>
  <c r="K2687" i="2"/>
  <c r="L2687" i="2" s="1"/>
  <c r="K2686" i="2"/>
  <c r="L2686" i="2" s="1"/>
  <c r="L2685" i="2"/>
  <c r="K2685" i="2"/>
  <c r="K2684" i="2"/>
  <c r="L2684" i="2" s="1"/>
  <c r="L2683" i="2"/>
  <c r="K2683" i="2"/>
  <c r="L2682" i="2"/>
  <c r="K2682" i="2"/>
  <c r="K2681" i="2"/>
  <c r="L2681" i="2" s="1"/>
  <c r="K2680" i="2"/>
  <c r="L2680" i="2" s="1"/>
  <c r="L2679" i="2"/>
  <c r="K2679" i="2"/>
  <c r="K2678" i="2"/>
  <c r="L2678" i="2" s="1"/>
  <c r="L2677" i="2"/>
  <c r="K2677" i="2"/>
  <c r="L2676" i="2"/>
  <c r="K2676" i="2"/>
  <c r="K2675" i="2"/>
  <c r="L2675" i="2" s="1"/>
  <c r="K2674" i="2"/>
  <c r="L2674" i="2" s="1"/>
  <c r="L2673" i="2"/>
  <c r="K2673" i="2"/>
  <c r="K2672" i="2"/>
  <c r="L2672" i="2" s="1"/>
  <c r="L2671" i="2"/>
  <c r="K2671" i="2"/>
  <c r="L2670" i="2"/>
  <c r="K2670" i="2"/>
  <c r="K2669" i="2"/>
  <c r="L2669" i="2" s="1"/>
  <c r="K2668" i="2"/>
  <c r="L2668" i="2" s="1"/>
  <c r="L2667" i="2"/>
  <c r="K2667" i="2"/>
  <c r="L2666" i="2"/>
  <c r="K2666" i="2"/>
  <c r="L2665" i="2"/>
  <c r="K2665" i="2"/>
  <c r="L2664" i="2"/>
  <c r="K2664" i="2"/>
  <c r="K2663" i="2"/>
  <c r="L2663" i="2" s="1"/>
  <c r="K2662" i="2"/>
  <c r="L2662" i="2" s="1"/>
  <c r="L2661" i="2"/>
  <c r="K2661" i="2"/>
  <c r="K2660" i="2"/>
  <c r="L2660" i="2" s="1"/>
  <c r="L2659" i="2"/>
  <c r="K2659" i="2"/>
  <c r="L2658" i="2"/>
  <c r="K2658" i="2"/>
  <c r="K2657" i="2"/>
  <c r="L2657" i="2" s="1"/>
  <c r="K2656" i="2"/>
  <c r="L2656" i="2" s="1"/>
  <c r="L2655" i="2"/>
  <c r="K2655" i="2"/>
  <c r="L2654" i="2"/>
  <c r="K2654" i="2"/>
  <c r="L2653" i="2"/>
  <c r="K2653" i="2"/>
  <c r="L2652" i="2"/>
  <c r="K2652" i="2"/>
  <c r="K2651" i="2"/>
  <c r="L2651" i="2" s="1"/>
  <c r="K2650" i="2"/>
  <c r="L2650" i="2" s="1"/>
  <c r="L2649" i="2"/>
  <c r="K2649" i="2"/>
  <c r="K2648" i="2"/>
  <c r="L2648" i="2" s="1"/>
  <c r="L2647" i="2"/>
  <c r="K2647" i="2"/>
  <c r="L2646" i="2"/>
  <c r="K2646" i="2"/>
  <c r="K2645" i="2"/>
  <c r="L2645" i="2" s="1"/>
  <c r="K2644" i="2"/>
  <c r="L2644" i="2" s="1"/>
  <c r="L2643" i="2"/>
  <c r="K2643" i="2"/>
  <c r="K2642" i="2"/>
  <c r="L2642" i="2" s="1"/>
  <c r="L2641" i="2"/>
  <c r="K2641" i="2"/>
  <c r="L2640" i="2"/>
  <c r="K2640" i="2"/>
  <c r="K2639" i="2"/>
  <c r="L2639" i="2" s="1"/>
  <c r="K2638" i="2"/>
  <c r="L2638" i="2" s="1"/>
  <c r="L2637" i="2"/>
  <c r="K2637" i="2"/>
  <c r="K2636" i="2"/>
  <c r="L2636" i="2" s="1"/>
  <c r="L2635" i="2"/>
  <c r="K2635" i="2"/>
  <c r="K2634" i="2"/>
  <c r="L2634" i="2" s="1"/>
  <c r="K2633" i="2"/>
  <c r="L2633" i="2" s="1"/>
  <c r="K2632" i="2"/>
  <c r="L2632" i="2" s="1"/>
  <c r="L2631" i="2"/>
  <c r="K2631" i="2"/>
  <c r="K2630" i="2"/>
  <c r="L2630" i="2" s="1"/>
  <c r="L2629" i="2"/>
  <c r="K2629" i="2"/>
  <c r="K2628" i="2"/>
  <c r="L2628" i="2" s="1"/>
  <c r="K2627" i="2"/>
  <c r="L2627" i="2" s="1"/>
  <c r="K2626" i="2"/>
  <c r="L2626" i="2" s="1"/>
  <c r="L2625" i="2"/>
  <c r="K2625" i="2"/>
  <c r="L2624" i="2"/>
  <c r="K2624" i="2"/>
  <c r="L2623" i="2"/>
  <c r="K2623" i="2"/>
  <c r="K2622" i="2"/>
  <c r="L2622" i="2" s="1"/>
  <c r="K2621" i="2"/>
  <c r="L2621" i="2" s="1"/>
  <c r="K2620" i="2"/>
  <c r="L2620" i="2" s="1"/>
  <c r="K2619" i="2"/>
  <c r="L2619" i="2" s="1"/>
  <c r="L2618" i="2"/>
  <c r="K2618" i="2"/>
  <c r="L2617" i="2"/>
  <c r="K2617" i="2"/>
  <c r="K2616" i="2"/>
  <c r="L2616" i="2" s="1"/>
  <c r="K2615" i="2"/>
  <c r="L2615" i="2" s="1"/>
  <c r="K2614" i="2"/>
  <c r="L2614" i="2" s="1"/>
  <c r="L2613" i="2"/>
  <c r="K2613" i="2"/>
  <c r="K2612" i="2"/>
  <c r="L2612" i="2" s="1"/>
  <c r="L2611" i="2"/>
  <c r="K2611" i="2"/>
  <c r="K2610" i="2"/>
  <c r="L2610" i="2" s="1"/>
  <c r="K2609" i="2"/>
  <c r="L2609" i="2" s="1"/>
  <c r="K2608" i="2"/>
  <c r="L2608" i="2" s="1"/>
  <c r="K2607" i="2"/>
  <c r="L2607" i="2" s="1"/>
  <c r="K2606" i="2"/>
  <c r="L2606" i="2" s="1"/>
  <c r="L2605" i="2"/>
  <c r="K2605" i="2"/>
  <c r="K2604" i="2"/>
  <c r="L2604" i="2" s="1"/>
  <c r="K2603" i="2"/>
  <c r="L2603" i="2" s="1"/>
  <c r="K2602" i="2"/>
  <c r="L2602" i="2" s="1"/>
  <c r="K2601" i="2"/>
  <c r="L2601" i="2" s="1"/>
  <c r="L2600" i="2"/>
  <c r="K2600" i="2"/>
  <c r="L2599" i="2"/>
  <c r="K2599" i="2"/>
  <c r="K2598" i="2"/>
  <c r="L2598" i="2" s="1"/>
  <c r="K2597" i="2"/>
  <c r="L2597" i="2" s="1"/>
  <c r="K2596" i="2"/>
  <c r="L2596" i="2" s="1"/>
  <c r="K2595" i="2"/>
  <c r="L2595" i="2" s="1"/>
  <c r="L2594" i="2"/>
  <c r="K2594" i="2"/>
  <c r="L2593" i="2"/>
  <c r="K2593" i="2"/>
  <c r="K2592" i="2"/>
  <c r="L2592" i="2" s="1"/>
  <c r="K2591" i="2"/>
  <c r="L2591" i="2" s="1"/>
  <c r="K2590" i="2"/>
  <c r="L2590" i="2" s="1"/>
  <c r="L2589" i="2"/>
  <c r="K2589" i="2"/>
  <c r="K2588" i="2"/>
  <c r="L2588" i="2" s="1"/>
  <c r="L2587" i="2"/>
  <c r="K2587" i="2"/>
  <c r="K2586" i="2"/>
  <c r="L2586" i="2" s="1"/>
  <c r="K2585" i="2"/>
  <c r="L2585" i="2" s="1"/>
  <c r="K2584" i="2"/>
  <c r="L2584" i="2" s="1"/>
  <c r="K2583" i="2"/>
  <c r="L2583" i="2" s="1"/>
  <c r="K2582" i="2"/>
  <c r="L2582" i="2" s="1"/>
  <c r="L2581" i="2"/>
  <c r="K2581" i="2"/>
  <c r="K2580" i="2"/>
  <c r="L2580" i="2" s="1"/>
  <c r="K2579" i="2"/>
  <c r="L2579" i="2" s="1"/>
  <c r="K2578" i="2"/>
  <c r="L2578" i="2" s="1"/>
  <c r="K2577" i="2"/>
  <c r="L2577" i="2" s="1"/>
  <c r="L2576" i="2"/>
  <c r="K2576" i="2"/>
  <c r="L2575" i="2"/>
  <c r="K2575" i="2"/>
  <c r="L2574" i="2"/>
  <c r="K2574" i="2"/>
  <c r="K2573" i="2"/>
  <c r="L2573" i="2" s="1"/>
  <c r="K2572" i="2"/>
  <c r="L2572" i="2" s="1"/>
  <c r="K2571" i="2"/>
  <c r="L2571" i="2" s="1"/>
  <c r="K2570" i="2"/>
  <c r="L2570" i="2" s="1"/>
  <c r="L2569" i="2"/>
  <c r="K2569" i="2"/>
  <c r="L2568" i="2"/>
  <c r="K2568" i="2"/>
  <c r="K2567" i="2"/>
  <c r="L2567" i="2" s="1"/>
  <c r="K2566" i="2"/>
  <c r="L2566" i="2" s="1"/>
  <c r="K2565" i="2"/>
  <c r="L2565" i="2" s="1"/>
  <c r="K2564" i="2"/>
  <c r="L2564" i="2" s="1"/>
  <c r="L2563" i="2"/>
  <c r="K2563" i="2"/>
  <c r="L2562" i="2"/>
  <c r="K2562" i="2"/>
  <c r="K2561" i="2"/>
  <c r="L2561" i="2" s="1"/>
  <c r="K2560" i="2"/>
  <c r="L2560" i="2" s="1"/>
  <c r="L2559" i="2"/>
  <c r="K2559" i="2"/>
  <c r="K2558" i="2"/>
  <c r="L2558" i="2" s="1"/>
  <c r="L2557" i="2"/>
  <c r="K2557" i="2"/>
  <c r="L2556" i="2"/>
  <c r="K2556" i="2"/>
  <c r="K2555" i="2"/>
  <c r="L2555" i="2" s="1"/>
  <c r="K2554" i="2"/>
  <c r="L2554" i="2" s="1"/>
  <c r="K2553" i="2"/>
  <c r="L2553" i="2" s="1"/>
  <c r="L2552" i="2"/>
  <c r="K2552" i="2"/>
  <c r="L2551" i="2"/>
  <c r="K2551" i="2"/>
  <c r="K2550" i="2"/>
  <c r="L2550" i="2" s="1"/>
  <c r="K2549" i="2"/>
  <c r="L2549" i="2" s="1"/>
  <c r="K2548" i="2"/>
  <c r="L2548" i="2" s="1"/>
  <c r="K2547" i="2"/>
  <c r="L2547" i="2" s="1"/>
  <c r="K2546" i="2"/>
  <c r="L2546" i="2" s="1"/>
  <c r="L2545" i="2"/>
  <c r="K2545" i="2"/>
  <c r="K2544" i="2"/>
  <c r="L2544" i="2" s="1"/>
  <c r="K2543" i="2"/>
  <c r="L2543" i="2" s="1"/>
  <c r="K2542" i="2"/>
  <c r="L2542" i="2" s="1"/>
  <c r="L2541" i="2"/>
  <c r="K2541" i="2"/>
  <c r="L2540" i="2"/>
  <c r="K2540" i="2"/>
  <c r="L2539" i="2"/>
  <c r="K2539" i="2"/>
  <c r="K2538" i="2"/>
  <c r="L2538" i="2" s="1"/>
  <c r="L2537" i="2"/>
  <c r="K2537" i="2"/>
  <c r="K2536" i="2"/>
  <c r="L2536" i="2" s="1"/>
  <c r="K2535" i="2"/>
  <c r="L2535" i="2" s="1"/>
  <c r="L2534" i="2"/>
  <c r="K2534" i="2"/>
  <c r="L2533" i="2"/>
  <c r="K2533" i="2"/>
  <c r="K2532" i="2"/>
  <c r="L2532" i="2" s="1"/>
  <c r="K2531" i="2"/>
  <c r="L2531" i="2" s="1"/>
  <c r="K2530" i="2"/>
  <c r="L2530" i="2" s="1"/>
  <c r="L2529" i="2"/>
  <c r="K2529" i="2"/>
  <c r="K2528" i="2"/>
  <c r="L2528" i="2" s="1"/>
  <c r="L2527" i="2"/>
  <c r="K2527" i="2"/>
  <c r="K2526" i="2"/>
  <c r="L2526" i="2" s="1"/>
  <c r="L2525" i="2"/>
  <c r="K2525" i="2"/>
  <c r="K2524" i="2"/>
  <c r="L2524" i="2" s="1"/>
  <c r="K2523" i="2"/>
  <c r="L2523" i="2" s="1"/>
  <c r="L2522" i="2"/>
  <c r="K2522" i="2"/>
  <c r="L2521" i="2"/>
  <c r="K2521" i="2"/>
  <c r="K2520" i="2"/>
  <c r="L2520" i="2" s="1"/>
  <c r="K2519" i="2"/>
  <c r="L2519" i="2" s="1"/>
  <c r="K2518" i="2"/>
  <c r="L2518" i="2" s="1"/>
  <c r="K2517" i="2"/>
  <c r="L2517" i="2" s="1"/>
  <c r="K2516" i="2"/>
  <c r="L2516" i="2" s="1"/>
  <c r="L2515" i="2"/>
  <c r="K2515" i="2"/>
  <c r="K2514" i="2"/>
  <c r="L2514" i="2" s="1"/>
  <c r="K2513" i="2"/>
  <c r="L2513" i="2" s="1"/>
  <c r="K2512" i="2"/>
  <c r="L2512" i="2" s="1"/>
  <c r="K2511" i="2"/>
  <c r="L2511" i="2" s="1"/>
  <c r="K2510" i="2"/>
  <c r="L2510" i="2" s="1"/>
  <c r="L2509" i="2"/>
  <c r="K2509" i="2"/>
  <c r="K2508" i="2"/>
  <c r="L2508" i="2" s="1"/>
  <c r="K2507" i="2"/>
  <c r="L2507" i="2" s="1"/>
  <c r="K2506" i="2"/>
  <c r="L2506" i="2" s="1"/>
  <c r="L2505" i="2"/>
  <c r="K2505" i="2"/>
  <c r="K2504" i="2"/>
  <c r="L2504" i="2" s="1"/>
  <c r="L2503" i="2"/>
  <c r="K2503" i="2"/>
  <c r="K2502" i="2"/>
  <c r="L2502" i="2" s="1"/>
  <c r="L2501" i="2"/>
  <c r="K2501" i="2"/>
  <c r="K2500" i="2"/>
  <c r="L2500" i="2" s="1"/>
  <c r="K2499" i="2"/>
  <c r="L2499" i="2" s="1"/>
  <c r="L2498" i="2"/>
  <c r="K2498" i="2"/>
  <c r="L2497" i="2"/>
  <c r="K2497" i="2"/>
  <c r="K2496" i="2"/>
  <c r="L2496" i="2" s="1"/>
  <c r="K2495" i="2"/>
  <c r="L2495" i="2" s="1"/>
  <c r="K2494" i="2"/>
  <c r="L2494" i="2" s="1"/>
  <c r="L2493" i="2"/>
  <c r="K2493" i="2"/>
  <c r="K2492" i="2"/>
  <c r="L2492" i="2" s="1"/>
  <c r="L2491" i="2"/>
  <c r="K2491" i="2"/>
  <c r="K2490" i="2"/>
  <c r="L2490" i="2" s="1"/>
  <c r="L2489" i="2"/>
  <c r="K2489" i="2"/>
  <c r="K2488" i="2"/>
  <c r="L2488" i="2" s="1"/>
  <c r="K2487" i="2"/>
  <c r="L2487" i="2" s="1"/>
  <c r="L2486" i="2"/>
  <c r="K2486" i="2"/>
  <c r="L2485" i="2"/>
  <c r="K2485" i="2"/>
  <c r="K2484" i="2"/>
  <c r="L2484" i="2" s="1"/>
  <c r="K2483" i="2"/>
  <c r="L2483" i="2" s="1"/>
  <c r="K2482" i="2"/>
  <c r="L2482" i="2" s="1"/>
  <c r="K2481" i="2"/>
  <c r="L2481" i="2" s="1"/>
  <c r="K2480" i="2"/>
  <c r="L2480" i="2" s="1"/>
  <c r="L2479" i="2"/>
  <c r="K2479" i="2"/>
  <c r="K2478" i="2"/>
  <c r="L2478" i="2" s="1"/>
  <c r="K2477" i="2"/>
  <c r="L2477" i="2" s="1"/>
  <c r="K2476" i="2"/>
  <c r="L2476" i="2" s="1"/>
  <c r="L2475" i="2"/>
  <c r="K2475" i="2"/>
  <c r="K2474" i="2"/>
  <c r="L2474" i="2" s="1"/>
  <c r="L2473" i="2"/>
  <c r="K2473" i="2"/>
  <c r="K2472" i="2"/>
  <c r="L2472" i="2" s="1"/>
  <c r="L2471" i="2"/>
  <c r="K2471" i="2"/>
  <c r="L2470" i="2"/>
  <c r="K2470" i="2"/>
  <c r="K2469" i="2"/>
  <c r="L2469" i="2" s="1"/>
  <c r="K2468" i="2"/>
  <c r="L2468" i="2" s="1"/>
  <c r="L2467" i="2"/>
  <c r="K2467" i="2"/>
  <c r="K2466" i="2"/>
  <c r="L2466" i="2" s="1"/>
  <c r="K2465" i="2"/>
  <c r="L2465" i="2" s="1"/>
  <c r="K2464" i="2"/>
  <c r="L2464" i="2" s="1"/>
  <c r="K2463" i="2"/>
  <c r="L2463" i="2" s="1"/>
  <c r="L2462" i="2"/>
  <c r="K2462" i="2"/>
  <c r="L2461" i="2"/>
  <c r="K2461" i="2"/>
  <c r="K2460" i="2"/>
  <c r="L2460" i="2" s="1"/>
  <c r="L2459" i="2"/>
  <c r="K2459" i="2"/>
  <c r="L2458" i="2"/>
  <c r="K2458" i="2"/>
  <c r="L2457" i="2"/>
  <c r="K2457" i="2"/>
  <c r="L2456" i="2"/>
  <c r="K2456" i="2"/>
  <c r="L2455" i="2"/>
  <c r="K2455" i="2"/>
  <c r="K2454" i="2"/>
  <c r="L2454" i="2" s="1"/>
  <c r="L2453" i="2"/>
  <c r="K2453" i="2"/>
  <c r="K2452" i="2"/>
  <c r="L2452" i="2" s="1"/>
  <c r="K2451" i="2"/>
  <c r="L2451" i="2" s="1"/>
  <c r="K2450" i="2"/>
  <c r="L2450" i="2" s="1"/>
  <c r="L2449" i="2"/>
  <c r="K2449" i="2"/>
  <c r="K2448" i="2"/>
  <c r="L2448" i="2" s="1"/>
  <c r="K2447" i="2"/>
  <c r="L2447" i="2" s="1"/>
  <c r="L2446" i="2"/>
  <c r="K2446" i="2"/>
  <c r="L2445" i="2"/>
  <c r="K2445" i="2"/>
  <c r="L2444" i="2"/>
  <c r="K2444" i="2"/>
  <c r="L2443" i="2"/>
  <c r="K2443" i="2"/>
  <c r="K2442" i="2"/>
  <c r="L2442" i="2" s="1"/>
  <c r="K2441" i="2"/>
  <c r="L2441" i="2" s="1"/>
  <c r="L2440" i="2"/>
  <c r="K2440" i="2"/>
  <c r="K2439" i="2"/>
  <c r="L2439" i="2" s="1"/>
  <c r="K2438" i="2"/>
  <c r="L2438" i="2" s="1"/>
  <c r="L2437" i="2"/>
  <c r="K2437" i="2"/>
  <c r="K2436" i="2"/>
  <c r="L2436" i="2" s="1"/>
  <c r="K2435" i="2"/>
  <c r="L2435" i="2" s="1"/>
  <c r="K2434" i="2"/>
  <c r="L2434" i="2" s="1"/>
  <c r="L2433" i="2"/>
  <c r="K2433" i="2"/>
  <c r="L2432" i="2"/>
  <c r="K2432" i="2"/>
  <c r="L2431" i="2"/>
  <c r="K2431" i="2"/>
  <c r="L2430" i="2"/>
  <c r="K2430" i="2"/>
  <c r="K2429" i="2"/>
  <c r="L2429" i="2" s="1"/>
  <c r="K2428" i="2"/>
  <c r="L2428" i="2" s="1"/>
  <c r="L2427" i="2"/>
  <c r="K2427" i="2"/>
  <c r="L2426" i="2"/>
  <c r="K2426" i="2"/>
  <c r="L2425" i="2"/>
  <c r="K2425" i="2"/>
  <c r="L2424" i="2"/>
  <c r="K2424" i="2"/>
  <c r="K2423" i="2"/>
  <c r="L2423" i="2" s="1"/>
  <c r="K2422" i="2"/>
  <c r="L2422" i="2" s="1"/>
  <c r="L2421" i="2"/>
  <c r="K2421" i="2"/>
  <c r="K2420" i="2"/>
  <c r="L2420" i="2" s="1"/>
  <c r="L2419" i="2"/>
  <c r="K2419" i="2"/>
  <c r="L2418" i="2"/>
  <c r="K2418" i="2"/>
  <c r="K2417" i="2"/>
  <c r="L2417" i="2" s="1"/>
  <c r="K2416" i="2"/>
  <c r="L2416" i="2" s="1"/>
  <c r="L2415" i="2"/>
  <c r="K2415" i="2"/>
  <c r="K2414" i="2"/>
  <c r="L2414" i="2" s="1"/>
  <c r="L2413" i="2"/>
  <c r="K2413" i="2"/>
  <c r="L2412" i="2"/>
  <c r="K2412" i="2"/>
  <c r="K2411" i="2"/>
  <c r="L2411" i="2" s="1"/>
  <c r="K2410" i="2"/>
  <c r="L2410" i="2" s="1"/>
  <c r="L2409" i="2"/>
  <c r="K2409" i="2"/>
  <c r="K2408" i="2"/>
  <c r="L2408" i="2" s="1"/>
  <c r="L2407" i="2"/>
  <c r="K2407" i="2"/>
  <c r="L2406" i="2"/>
  <c r="K2406" i="2"/>
  <c r="K2405" i="2"/>
  <c r="L2405" i="2" s="1"/>
  <c r="K2404" i="2"/>
  <c r="L2404" i="2" s="1"/>
  <c r="L2403" i="2"/>
  <c r="K2403" i="2"/>
  <c r="K2402" i="2"/>
  <c r="L2402" i="2" s="1"/>
  <c r="L2401" i="2"/>
  <c r="K2401" i="2"/>
  <c r="L2400" i="2"/>
  <c r="K2400" i="2"/>
  <c r="K2399" i="2"/>
  <c r="L2399" i="2" s="1"/>
  <c r="K2398" i="2"/>
  <c r="L2398" i="2" s="1"/>
  <c r="L2397" i="2"/>
  <c r="K2397" i="2"/>
  <c r="K2396" i="2"/>
  <c r="L2396" i="2" s="1"/>
  <c r="L2395" i="2"/>
  <c r="K2395" i="2"/>
  <c r="L2394" i="2"/>
  <c r="K2394" i="2"/>
  <c r="K2393" i="2"/>
  <c r="L2393" i="2" s="1"/>
  <c r="K2392" i="2"/>
  <c r="L2392" i="2" s="1"/>
  <c r="L2391" i="2"/>
  <c r="K2391" i="2"/>
  <c r="K2390" i="2"/>
  <c r="L2390" i="2" s="1"/>
  <c r="L2389" i="2"/>
  <c r="K2389" i="2"/>
  <c r="L2388" i="2"/>
  <c r="K2388" i="2"/>
  <c r="K2387" i="2"/>
  <c r="L2387" i="2" s="1"/>
  <c r="K2386" i="2"/>
  <c r="L2386" i="2" s="1"/>
  <c r="L2385" i="2"/>
  <c r="K2385" i="2"/>
  <c r="K2384" i="2"/>
  <c r="L2384" i="2" s="1"/>
  <c r="L2383" i="2"/>
  <c r="K2383" i="2"/>
  <c r="L2382" i="2"/>
  <c r="K2382" i="2"/>
  <c r="K2381" i="2"/>
  <c r="L2381" i="2" s="1"/>
  <c r="K2380" i="2"/>
  <c r="L2380" i="2" s="1"/>
  <c r="L2379" i="2"/>
  <c r="K2379" i="2"/>
  <c r="K2378" i="2"/>
  <c r="L2378" i="2" s="1"/>
  <c r="L2377" i="2"/>
  <c r="K2377" i="2"/>
  <c r="L2376" i="2"/>
  <c r="K2376" i="2"/>
  <c r="K2375" i="2"/>
  <c r="L2375" i="2" s="1"/>
  <c r="K2374" i="2"/>
  <c r="L2374" i="2" s="1"/>
  <c r="L2373" i="2"/>
  <c r="K2373" i="2"/>
  <c r="K2372" i="2"/>
  <c r="L2372" i="2" s="1"/>
  <c r="L2371" i="2"/>
  <c r="K2371" i="2"/>
  <c r="L2370" i="2"/>
  <c r="K2370" i="2"/>
  <c r="K2369" i="2"/>
  <c r="L2369" i="2" s="1"/>
  <c r="K2368" i="2"/>
  <c r="L2368" i="2" s="1"/>
  <c r="L2367" i="2"/>
  <c r="K2367" i="2"/>
  <c r="K2366" i="2"/>
  <c r="L2366" i="2" s="1"/>
  <c r="L2365" i="2"/>
  <c r="K2365" i="2"/>
  <c r="L2364" i="2"/>
  <c r="K2364" i="2"/>
  <c r="K2363" i="2"/>
  <c r="L2363" i="2" s="1"/>
  <c r="K2362" i="2"/>
  <c r="L2362" i="2" s="1"/>
  <c r="L2361" i="2"/>
  <c r="K2361" i="2"/>
  <c r="K2360" i="2"/>
  <c r="L2360" i="2" s="1"/>
  <c r="L2359" i="2"/>
  <c r="K2359" i="2"/>
  <c r="L2358" i="2"/>
  <c r="K2358" i="2"/>
  <c r="K2357" i="2"/>
  <c r="L2357" i="2" s="1"/>
  <c r="K2356" i="2"/>
  <c r="L2356" i="2" s="1"/>
  <c r="L2355" i="2"/>
  <c r="K2355" i="2"/>
  <c r="K2354" i="2"/>
  <c r="L2354" i="2" s="1"/>
  <c r="L2353" i="2"/>
  <c r="K2353" i="2"/>
  <c r="L2352" i="2"/>
  <c r="K2352" i="2"/>
  <c r="K2351" i="2"/>
  <c r="L2351" i="2" s="1"/>
  <c r="K2350" i="2"/>
  <c r="L2350" i="2" s="1"/>
  <c r="L2349" i="2"/>
  <c r="K2349" i="2"/>
  <c r="K2348" i="2"/>
  <c r="L2348" i="2" s="1"/>
  <c r="L2347" i="2"/>
  <c r="K2347" i="2"/>
  <c r="L2346" i="2"/>
  <c r="K2346" i="2"/>
  <c r="K2345" i="2"/>
  <c r="L2345" i="2" s="1"/>
  <c r="K2344" i="2"/>
  <c r="L2344" i="2" s="1"/>
  <c r="L2343" i="2"/>
  <c r="K2343" i="2"/>
  <c r="K2342" i="2"/>
  <c r="L2342" i="2" s="1"/>
  <c r="L2341" i="2"/>
  <c r="K2341" i="2"/>
  <c r="L2340" i="2"/>
  <c r="K2340" i="2"/>
  <c r="K2339" i="2"/>
  <c r="L2339" i="2" s="1"/>
  <c r="K2338" i="2"/>
  <c r="L2338" i="2" s="1"/>
  <c r="L2337" i="2"/>
  <c r="K2337" i="2"/>
  <c r="K2336" i="2"/>
  <c r="L2336" i="2" s="1"/>
  <c r="L2335" i="2"/>
  <c r="K2335" i="2"/>
  <c r="L2334" i="2"/>
  <c r="K2334" i="2"/>
  <c r="K2333" i="2"/>
  <c r="L2333" i="2" s="1"/>
  <c r="K2332" i="2"/>
  <c r="L2332" i="2" s="1"/>
  <c r="L2331" i="2"/>
  <c r="K2331" i="2"/>
  <c r="K2330" i="2"/>
  <c r="L2330" i="2" s="1"/>
  <c r="L2329" i="2"/>
  <c r="K2329" i="2"/>
  <c r="L2328" i="2"/>
  <c r="K2328" i="2"/>
  <c r="K2327" i="2"/>
  <c r="L2327" i="2" s="1"/>
  <c r="K2326" i="2"/>
  <c r="L2326" i="2" s="1"/>
  <c r="L2325" i="2"/>
  <c r="K2325" i="2"/>
  <c r="K2324" i="2"/>
  <c r="L2324" i="2" s="1"/>
  <c r="L2323" i="2"/>
  <c r="K2323" i="2"/>
  <c r="L2322" i="2"/>
  <c r="K2322" i="2"/>
  <c r="K2321" i="2"/>
  <c r="L2321" i="2" s="1"/>
  <c r="K2320" i="2"/>
  <c r="L2320" i="2" s="1"/>
  <c r="L2319" i="2"/>
  <c r="K2319" i="2"/>
  <c r="K2318" i="2"/>
  <c r="L2318" i="2" s="1"/>
  <c r="L2317" i="2"/>
  <c r="K2317" i="2"/>
  <c r="L2316" i="2"/>
  <c r="K2316" i="2"/>
  <c r="K2315" i="2"/>
  <c r="L2315" i="2" s="1"/>
  <c r="K2314" i="2"/>
  <c r="L2314" i="2" s="1"/>
  <c r="L2313" i="2"/>
  <c r="K2313" i="2"/>
  <c r="K2312" i="2"/>
  <c r="L2312" i="2" s="1"/>
  <c r="L2311" i="2"/>
  <c r="K2311" i="2"/>
  <c r="L2310" i="2"/>
  <c r="K2310" i="2"/>
  <c r="K2309" i="2"/>
  <c r="L2309" i="2" s="1"/>
  <c r="K2308" i="2"/>
  <c r="L2308" i="2" s="1"/>
  <c r="L2307" i="2"/>
  <c r="K2307" i="2"/>
  <c r="K2306" i="2"/>
  <c r="L2306" i="2" s="1"/>
  <c r="L2305" i="2"/>
  <c r="K2305" i="2"/>
  <c r="K2304" i="2"/>
  <c r="L2304" i="2" s="1"/>
  <c r="L2303" i="2"/>
  <c r="K2303" i="2"/>
  <c r="K2302" i="2"/>
  <c r="L2302" i="2" s="1"/>
  <c r="L2301" i="2"/>
  <c r="K2301" i="2"/>
  <c r="K2300" i="2"/>
  <c r="L2300" i="2" s="1"/>
  <c r="L2299" i="2"/>
  <c r="K2299" i="2"/>
  <c r="K2298" i="2"/>
  <c r="L2298" i="2" s="1"/>
  <c r="L2297" i="2"/>
  <c r="K2297" i="2"/>
  <c r="K2296" i="2"/>
  <c r="L2296" i="2" s="1"/>
  <c r="K2295" i="2"/>
  <c r="L2295" i="2" s="1"/>
  <c r="L2294" i="2"/>
  <c r="K2294" i="2"/>
  <c r="L2293" i="2"/>
  <c r="K2293" i="2"/>
  <c r="K2292" i="2"/>
  <c r="L2292" i="2" s="1"/>
  <c r="K2291" i="2"/>
  <c r="L2291" i="2" s="1"/>
  <c r="L2290" i="2"/>
  <c r="K2290" i="2"/>
  <c r="K2289" i="2"/>
  <c r="L2289" i="2" s="1"/>
  <c r="L2288" i="2"/>
  <c r="K2288" i="2"/>
  <c r="L2287" i="2"/>
  <c r="K2287" i="2"/>
  <c r="K2286" i="2"/>
  <c r="L2286" i="2" s="1"/>
  <c r="L2285" i="2"/>
  <c r="K2285" i="2"/>
  <c r="K2284" i="2"/>
  <c r="L2284" i="2" s="1"/>
  <c r="K2283" i="2"/>
  <c r="L2283" i="2" s="1"/>
  <c r="K2282" i="2"/>
  <c r="L2282" i="2" s="1"/>
  <c r="L2281" i="2"/>
  <c r="K2281" i="2"/>
  <c r="K2280" i="2"/>
  <c r="L2280" i="2" s="1"/>
  <c r="K2279" i="2"/>
  <c r="L2279" i="2" s="1"/>
  <c r="K2278" i="2"/>
  <c r="L2278" i="2" s="1"/>
  <c r="L2277" i="2"/>
  <c r="K2277" i="2"/>
  <c r="K2276" i="2"/>
  <c r="L2276" i="2" s="1"/>
  <c r="L2275" i="2"/>
  <c r="K2275" i="2"/>
  <c r="K2274" i="2"/>
  <c r="L2274" i="2" s="1"/>
  <c r="K2273" i="2"/>
  <c r="L2273" i="2" s="1"/>
  <c r="L2272" i="2"/>
  <c r="K2272" i="2"/>
  <c r="L2271" i="2"/>
  <c r="K2271" i="2"/>
  <c r="K2270" i="2"/>
  <c r="L2270" i="2" s="1"/>
  <c r="L2269" i="2"/>
  <c r="K2269" i="2"/>
  <c r="K2268" i="2"/>
  <c r="L2268" i="2" s="1"/>
  <c r="K2267" i="2"/>
  <c r="L2267" i="2" s="1"/>
  <c r="K2266" i="2"/>
  <c r="L2266" i="2" s="1"/>
  <c r="K2265" i="2"/>
  <c r="L2265" i="2" s="1"/>
  <c r="L2264" i="2"/>
  <c r="K2264" i="2"/>
  <c r="L2263" i="2"/>
  <c r="K2263" i="2"/>
  <c r="K2262" i="2"/>
  <c r="L2262" i="2" s="1"/>
  <c r="L2261" i="2"/>
  <c r="K2261" i="2"/>
  <c r="K2260" i="2"/>
  <c r="L2260" i="2" s="1"/>
  <c r="L2259" i="2"/>
  <c r="K2259" i="2"/>
  <c r="L2258" i="2"/>
  <c r="K2258" i="2"/>
  <c r="L2257" i="2"/>
  <c r="K2257" i="2"/>
  <c r="K2256" i="2"/>
  <c r="L2256" i="2" s="1"/>
  <c r="L2255" i="2"/>
  <c r="K2255" i="2"/>
  <c r="K2254" i="2"/>
  <c r="L2254" i="2" s="1"/>
  <c r="K2253" i="2"/>
  <c r="L2253" i="2" s="1"/>
  <c r="K2252" i="2"/>
  <c r="L2252" i="2" s="1"/>
  <c r="L2251" i="2"/>
  <c r="K2251" i="2"/>
  <c r="K2250" i="2"/>
  <c r="L2250" i="2" s="1"/>
  <c r="K2249" i="2"/>
  <c r="L2249" i="2" s="1"/>
  <c r="L2248" i="2"/>
  <c r="K2248" i="2"/>
  <c r="K2247" i="2"/>
  <c r="L2247" i="2" s="1"/>
  <c r="L2246" i="2"/>
  <c r="K2246" i="2"/>
  <c r="L2245" i="2"/>
  <c r="K2245" i="2"/>
  <c r="K2244" i="2"/>
  <c r="L2244" i="2" s="1"/>
  <c r="K2243" i="2"/>
  <c r="L2243" i="2" s="1"/>
  <c r="L2242" i="2"/>
  <c r="K2242" i="2"/>
  <c r="K2241" i="2"/>
  <c r="L2241" i="2" s="1"/>
  <c r="K2240" i="2"/>
  <c r="L2240" i="2" s="1"/>
  <c r="L2239" i="2"/>
  <c r="K2239" i="2"/>
  <c r="K2238" i="2"/>
  <c r="L2238" i="2" s="1"/>
  <c r="K2237" i="2"/>
  <c r="L2237" i="2" s="1"/>
  <c r="K2236" i="2"/>
  <c r="L2236" i="2" s="1"/>
  <c r="L2235" i="2"/>
  <c r="K2235" i="2"/>
  <c r="K2234" i="2"/>
  <c r="L2234" i="2" s="1"/>
  <c r="L2233" i="2"/>
  <c r="K2233" i="2"/>
  <c r="K2232" i="2"/>
  <c r="L2232" i="2" s="1"/>
  <c r="L2231" i="2"/>
  <c r="K2231" i="2"/>
  <c r="K2230" i="2"/>
  <c r="L2230" i="2" s="1"/>
  <c r="L2229" i="2"/>
  <c r="K2229" i="2"/>
  <c r="K2228" i="2"/>
  <c r="L2228" i="2" s="1"/>
  <c r="K2227" i="2"/>
  <c r="L2227" i="2" s="1"/>
  <c r="K2226" i="2"/>
  <c r="L2226" i="2" s="1"/>
  <c r="L2225" i="2"/>
  <c r="K2225" i="2"/>
  <c r="K2224" i="2"/>
  <c r="L2224" i="2" s="1"/>
  <c r="L2223" i="2"/>
  <c r="K2223" i="2"/>
  <c r="K2222" i="2"/>
  <c r="L2222" i="2" s="1"/>
  <c r="K2221" i="2"/>
  <c r="L2221" i="2" s="1"/>
  <c r="K2220" i="2"/>
  <c r="L2220" i="2" s="1"/>
  <c r="L2219" i="2"/>
  <c r="K2219" i="2"/>
  <c r="K2218" i="2"/>
  <c r="L2218" i="2" s="1"/>
  <c r="L2217" i="2"/>
  <c r="K2217" i="2"/>
  <c r="K2216" i="2"/>
  <c r="L2216" i="2" s="1"/>
  <c r="K2215" i="2"/>
  <c r="L2215" i="2" s="1"/>
  <c r="K2214" i="2"/>
  <c r="L2214" i="2" s="1"/>
  <c r="L2213" i="2"/>
  <c r="K2213" i="2"/>
  <c r="K2212" i="2"/>
  <c r="L2212" i="2" s="1"/>
  <c r="L2211" i="2"/>
  <c r="K2211" i="2"/>
  <c r="K2210" i="2"/>
  <c r="L2210" i="2" s="1"/>
  <c r="K2209" i="2"/>
  <c r="L2209" i="2" s="1"/>
  <c r="K2208" i="2"/>
  <c r="L2208" i="2" s="1"/>
  <c r="L2207" i="2"/>
  <c r="K2207" i="2"/>
  <c r="K2206" i="2"/>
  <c r="L2206" i="2" s="1"/>
  <c r="L2205" i="2"/>
  <c r="K2205" i="2"/>
  <c r="K2204" i="2"/>
  <c r="L2204" i="2" s="1"/>
  <c r="K2203" i="2"/>
  <c r="L2203" i="2" s="1"/>
  <c r="K2202" i="2"/>
  <c r="L2202" i="2" s="1"/>
  <c r="L2201" i="2"/>
  <c r="K2201" i="2"/>
  <c r="K2200" i="2"/>
  <c r="L2200" i="2" s="1"/>
  <c r="L2199" i="2"/>
  <c r="K2199" i="2"/>
  <c r="K2198" i="2"/>
  <c r="L2198" i="2" s="1"/>
  <c r="K2197" i="2"/>
  <c r="L2197" i="2" s="1"/>
  <c r="K2196" i="2"/>
  <c r="L2196" i="2" s="1"/>
  <c r="L2195" i="2"/>
  <c r="K2195" i="2"/>
  <c r="K2194" i="2"/>
  <c r="L2194" i="2" s="1"/>
  <c r="L2193" i="2"/>
  <c r="K2193" i="2"/>
  <c r="K2192" i="2"/>
  <c r="L2192" i="2" s="1"/>
  <c r="K2191" i="2"/>
  <c r="L2191" i="2" s="1"/>
  <c r="K2190" i="2"/>
  <c r="L2190" i="2" s="1"/>
  <c r="L2189" i="2"/>
  <c r="K2189" i="2"/>
  <c r="K2188" i="2"/>
  <c r="L2188" i="2" s="1"/>
  <c r="L2187" i="2"/>
  <c r="K2187" i="2"/>
  <c r="K2186" i="2"/>
  <c r="L2186" i="2" s="1"/>
  <c r="K2185" i="2"/>
  <c r="L2185" i="2" s="1"/>
  <c r="K2184" i="2"/>
  <c r="L2184" i="2" s="1"/>
  <c r="L2183" i="2"/>
  <c r="K2183" i="2"/>
  <c r="K2182" i="2"/>
  <c r="L2182" i="2" s="1"/>
  <c r="L2181" i="2"/>
  <c r="K2181" i="2"/>
  <c r="K2180" i="2"/>
  <c r="L2180" i="2" s="1"/>
  <c r="K2179" i="2"/>
  <c r="L2179" i="2" s="1"/>
  <c r="K2178" i="2"/>
  <c r="L2178" i="2" s="1"/>
  <c r="L2177" i="2"/>
  <c r="K2177" i="2"/>
  <c r="K2176" i="2"/>
  <c r="L2176" i="2" s="1"/>
  <c r="L2175" i="2"/>
  <c r="K2175" i="2"/>
  <c r="K2174" i="2"/>
  <c r="L2174" i="2" s="1"/>
  <c r="K2173" i="2"/>
  <c r="L2173" i="2" s="1"/>
  <c r="K2172" i="2"/>
  <c r="L2172" i="2" s="1"/>
  <c r="L2171" i="2"/>
  <c r="K2171" i="2"/>
  <c r="K2170" i="2"/>
  <c r="L2170" i="2" s="1"/>
  <c r="L2169" i="2"/>
  <c r="K2169" i="2"/>
  <c r="K2168" i="2"/>
  <c r="L2168" i="2" s="1"/>
  <c r="K2167" i="2"/>
  <c r="L2167" i="2" s="1"/>
  <c r="K2166" i="2"/>
  <c r="L2166" i="2" s="1"/>
  <c r="L2165" i="2"/>
  <c r="K2165" i="2"/>
  <c r="K2164" i="2"/>
  <c r="L2164" i="2" s="1"/>
  <c r="L2163" i="2"/>
  <c r="K2163" i="2"/>
  <c r="K2162" i="2"/>
  <c r="L2162" i="2" s="1"/>
  <c r="K2161" i="2"/>
  <c r="L2161" i="2" s="1"/>
  <c r="K2160" i="2"/>
  <c r="L2160" i="2" s="1"/>
  <c r="L2159" i="2"/>
  <c r="K2159" i="2"/>
  <c r="K2158" i="2"/>
  <c r="L2158" i="2" s="1"/>
  <c r="L2157" i="2"/>
  <c r="K2157" i="2"/>
  <c r="K2156" i="2"/>
  <c r="L2156" i="2" s="1"/>
  <c r="K2155" i="2"/>
  <c r="L2155" i="2" s="1"/>
  <c r="K2154" i="2"/>
  <c r="L2154" i="2" s="1"/>
  <c r="L2153" i="2"/>
  <c r="K2153" i="2"/>
  <c r="K2152" i="2"/>
  <c r="L2152" i="2" s="1"/>
  <c r="L2151" i="2"/>
  <c r="K2151" i="2"/>
  <c r="K2150" i="2"/>
  <c r="L2150" i="2" s="1"/>
  <c r="K2149" i="2"/>
  <c r="L2149" i="2" s="1"/>
  <c r="K2148" i="2"/>
  <c r="L2148" i="2" s="1"/>
  <c r="L2147" i="2"/>
  <c r="K2147" i="2"/>
  <c r="K2146" i="2"/>
  <c r="L2146" i="2" s="1"/>
  <c r="L2145" i="2"/>
  <c r="K2145" i="2"/>
  <c r="K2144" i="2"/>
  <c r="L2144" i="2" s="1"/>
  <c r="K2143" i="2"/>
  <c r="L2143" i="2" s="1"/>
  <c r="K2142" i="2"/>
  <c r="L2142" i="2" s="1"/>
  <c r="L2141" i="2"/>
  <c r="K2141" i="2"/>
  <c r="K2140" i="2"/>
  <c r="L2140" i="2" s="1"/>
  <c r="L2139" i="2"/>
  <c r="K2139" i="2"/>
  <c r="K2138" i="2"/>
  <c r="L2138" i="2" s="1"/>
  <c r="K2137" i="2"/>
  <c r="L2137" i="2" s="1"/>
  <c r="K2136" i="2"/>
  <c r="L2136" i="2" s="1"/>
  <c r="L2135" i="2"/>
  <c r="K2135" i="2"/>
  <c r="K2134" i="2"/>
  <c r="L2134" i="2" s="1"/>
  <c r="L2133" i="2"/>
  <c r="K2133" i="2"/>
  <c r="K2132" i="2"/>
  <c r="L2132" i="2" s="1"/>
  <c r="K2131" i="2"/>
  <c r="L2131" i="2" s="1"/>
  <c r="K2130" i="2"/>
  <c r="L2130" i="2" s="1"/>
  <c r="L2129" i="2"/>
  <c r="K2129" i="2"/>
  <c r="K2128" i="2"/>
  <c r="L2128" i="2" s="1"/>
  <c r="L2127" i="2"/>
  <c r="K2127" i="2"/>
  <c r="K2126" i="2"/>
  <c r="L2126" i="2" s="1"/>
  <c r="K2125" i="2"/>
  <c r="L2125" i="2" s="1"/>
  <c r="K2124" i="2"/>
  <c r="L2124" i="2" s="1"/>
  <c r="L2123" i="2"/>
  <c r="K2123" i="2"/>
  <c r="K2122" i="2"/>
  <c r="L2122" i="2" s="1"/>
  <c r="L2121" i="2"/>
  <c r="K2121" i="2"/>
  <c r="K2120" i="2"/>
  <c r="L2120" i="2" s="1"/>
  <c r="K2119" i="2"/>
  <c r="L2119" i="2" s="1"/>
  <c r="K2118" i="2"/>
  <c r="L2118" i="2" s="1"/>
  <c r="L2117" i="2"/>
  <c r="K2117" i="2"/>
  <c r="K2116" i="2"/>
  <c r="L2116" i="2" s="1"/>
  <c r="L2115" i="2"/>
  <c r="K2115" i="2"/>
  <c r="K2114" i="2"/>
  <c r="L2114" i="2" s="1"/>
  <c r="K2113" i="2"/>
  <c r="L2113" i="2" s="1"/>
  <c r="K2112" i="2"/>
  <c r="L2112" i="2" s="1"/>
  <c r="L2111" i="2"/>
  <c r="K2111" i="2"/>
  <c r="K2110" i="2"/>
  <c r="L2110" i="2" s="1"/>
  <c r="L2109" i="2"/>
  <c r="K2109" i="2"/>
  <c r="K2108" i="2"/>
  <c r="L2108" i="2" s="1"/>
  <c r="K2107" i="2"/>
  <c r="L2107" i="2" s="1"/>
  <c r="K2106" i="2"/>
  <c r="L2106" i="2" s="1"/>
  <c r="L2105" i="2"/>
  <c r="K2105" i="2"/>
  <c r="K2104" i="2"/>
  <c r="L2104" i="2" s="1"/>
  <c r="L2103" i="2"/>
  <c r="K2103" i="2"/>
  <c r="K2102" i="2"/>
  <c r="L2102" i="2" s="1"/>
  <c r="K2101" i="2"/>
  <c r="L2101" i="2" s="1"/>
  <c r="K2100" i="2"/>
  <c r="L2100" i="2" s="1"/>
  <c r="L2099" i="2"/>
  <c r="K2099" i="2"/>
  <c r="K2098" i="2"/>
  <c r="L2098" i="2" s="1"/>
  <c r="L2097" i="2"/>
  <c r="K2097" i="2"/>
  <c r="K2096" i="2"/>
  <c r="L2096" i="2" s="1"/>
  <c r="K2095" i="2"/>
  <c r="L2095" i="2" s="1"/>
  <c r="K2094" i="2"/>
  <c r="L2094" i="2" s="1"/>
  <c r="L2093" i="2"/>
  <c r="K2093" i="2"/>
  <c r="K2092" i="2"/>
  <c r="L2092" i="2" s="1"/>
  <c r="L2091" i="2"/>
  <c r="K2091" i="2"/>
  <c r="K2090" i="2"/>
  <c r="L2090" i="2" s="1"/>
  <c r="K2089" i="2"/>
  <c r="L2089" i="2" s="1"/>
  <c r="K2088" i="2"/>
  <c r="L2088" i="2" s="1"/>
  <c r="L2087" i="2"/>
  <c r="K2087" i="2"/>
  <c r="K2086" i="2"/>
  <c r="L2086" i="2" s="1"/>
  <c r="L2085" i="2"/>
  <c r="K2085" i="2"/>
  <c r="K2084" i="2"/>
  <c r="L2084" i="2" s="1"/>
  <c r="K2083" i="2"/>
  <c r="L2083" i="2" s="1"/>
  <c r="K2082" i="2"/>
  <c r="L2082" i="2" s="1"/>
  <c r="L2081" i="2"/>
  <c r="K2081" i="2"/>
  <c r="K2080" i="2"/>
  <c r="L2080" i="2" s="1"/>
  <c r="L2079" i="2"/>
  <c r="K2079" i="2"/>
  <c r="K2078" i="2"/>
  <c r="L2078" i="2" s="1"/>
  <c r="K2077" i="2"/>
  <c r="L2077" i="2" s="1"/>
  <c r="K2076" i="2"/>
  <c r="L2076" i="2" s="1"/>
  <c r="L2075" i="2"/>
  <c r="K2075" i="2"/>
  <c r="K2074" i="2"/>
  <c r="L2074" i="2" s="1"/>
  <c r="L2073" i="2"/>
  <c r="K2073" i="2"/>
  <c r="K2072" i="2"/>
  <c r="L2072" i="2" s="1"/>
  <c r="K2071" i="2"/>
  <c r="L2071" i="2" s="1"/>
  <c r="K2070" i="2"/>
  <c r="L2070" i="2" s="1"/>
  <c r="L2069" i="2"/>
  <c r="K2069" i="2"/>
  <c r="K2068" i="2"/>
  <c r="L2068" i="2" s="1"/>
  <c r="L2067" i="2"/>
  <c r="K2067" i="2"/>
  <c r="K2066" i="2"/>
  <c r="L2066" i="2" s="1"/>
  <c r="K2065" i="2"/>
  <c r="L2065" i="2" s="1"/>
  <c r="K2064" i="2"/>
  <c r="L2064" i="2" s="1"/>
  <c r="L2063" i="2"/>
  <c r="K2063" i="2"/>
  <c r="K2062" i="2"/>
  <c r="L2062" i="2" s="1"/>
  <c r="L2061" i="2"/>
  <c r="K2061" i="2"/>
  <c r="K2060" i="2"/>
  <c r="L2060" i="2" s="1"/>
  <c r="K2059" i="2"/>
  <c r="L2059" i="2" s="1"/>
  <c r="K2058" i="2"/>
  <c r="L2058" i="2" s="1"/>
  <c r="L2057" i="2"/>
  <c r="K2057" i="2"/>
  <c r="K2056" i="2"/>
  <c r="L2056" i="2" s="1"/>
  <c r="L2055" i="2"/>
  <c r="K2055" i="2"/>
  <c r="K2054" i="2"/>
  <c r="L2054" i="2" s="1"/>
  <c r="K2053" i="2"/>
  <c r="L2053" i="2" s="1"/>
  <c r="K2052" i="2"/>
  <c r="L2052" i="2" s="1"/>
  <c r="L2051" i="2"/>
  <c r="K2051" i="2"/>
  <c r="K2050" i="2"/>
  <c r="L2050" i="2" s="1"/>
  <c r="L2049" i="2"/>
  <c r="K2049" i="2"/>
  <c r="K2048" i="2"/>
  <c r="L2048" i="2" s="1"/>
  <c r="K2047" i="2"/>
  <c r="L2047" i="2" s="1"/>
  <c r="K2046" i="2"/>
  <c r="L2046" i="2" s="1"/>
  <c r="L2045" i="2"/>
  <c r="K2045" i="2"/>
  <c r="K2044" i="2"/>
  <c r="L2044" i="2" s="1"/>
  <c r="L2043" i="2"/>
  <c r="K2043" i="2"/>
  <c r="K2042" i="2"/>
  <c r="L2042" i="2" s="1"/>
  <c r="K2041" i="2"/>
  <c r="L2041" i="2" s="1"/>
  <c r="K2040" i="2"/>
  <c r="L2040" i="2" s="1"/>
  <c r="L2039" i="2"/>
  <c r="K2039" i="2"/>
  <c r="K2038" i="2"/>
  <c r="L2038" i="2" s="1"/>
  <c r="L2037" i="2"/>
  <c r="K2037" i="2"/>
  <c r="K2036" i="2"/>
  <c r="L2036" i="2" s="1"/>
  <c r="K2035" i="2"/>
  <c r="L2035" i="2" s="1"/>
  <c r="K2034" i="2"/>
  <c r="L2034" i="2" s="1"/>
  <c r="L2033" i="2"/>
  <c r="K2033" i="2"/>
  <c r="K2032" i="2"/>
  <c r="L2032" i="2" s="1"/>
  <c r="L2031" i="2"/>
  <c r="K2031" i="2"/>
  <c r="K2030" i="2"/>
  <c r="L2030" i="2" s="1"/>
  <c r="K2029" i="2"/>
  <c r="L2029" i="2" s="1"/>
  <c r="K2028" i="2"/>
  <c r="L2028" i="2" s="1"/>
  <c r="L2027" i="2"/>
  <c r="K2027" i="2"/>
  <c r="K2026" i="2"/>
  <c r="L2026" i="2" s="1"/>
  <c r="L2025" i="2"/>
  <c r="K2025" i="2"/>
  <c r="K2024" i="2"/>
  <c r="L2024" i="2" s="1"/>
  <c r="K2023" i="2"/>
  <c r="L2023" i="2" s="1"/>
  <c r="K2022" i="2"/>
  <c r="L2022" i="2" s="1"/>
  <c r="L2021" i="2"/>
  <c r="K2021" i="2"/>
  <c r="K2020" i="2"/>
  <c r="L2020" i="2" s="1"/>
  <c r="L2019" i="2"/>
  <c r="K2019" i="2"/>
  <c r="K2018" i="2"/>
  <c r="L2018" i="2" s="1"/>
  <c r="K2017" i="2"/>
  <c r="L2017" i="2" s="1"/>
  <c r="K2016" i="2"/>
  <c r="L2016" i="2" s="1"/>
  <c r="L2015" i="2"/>
  <c r="K2015" i="2"/>
  <c r="K2014" i="2"/>
  <c r="L2014" i="2" s="1"/>
  <c r="L2013" i="2"/>
  <c r="K2013" i="2"/>
  <c r="K2012" i="2"/>
  <c r="L2012" i="2" s="1"/>
  <c r="K2011" i="2"/>
  <c r="L2011" i="2" s="1"/>
  <c r="K2010" i="2"/>
  <c r="L2010" i="2" s="1"/>
  <c r="L2009" i="2"/>
  <c r="K2009" i="2"/>
  <c r="K2008" i="2"/>
  <c r="L2008" i="2" s="1"/>
  <c r="L2007" i="2"/>
  <c r="K2007" i="2"/>
  <c r="K2006" i="2"/>
  <c r="L2006" i="2" s="1"/>
  <c r="K2005" i="2"/>
  <c r="L2005" i="2" s="1"/>
  <c r="K2004" i="2"/>
  <c r="L2004" i="2" s="1"/>
  <c r="L2003" i="2"/>
  <c r="K2003" i="2"/>
  <c r="K2002" i="2"/>
  <c r="L2002" i="2" s="1"/>
  <c r="L2001" i="2"/>
  <c r="K2001" i="2"/>
  <c r="K2000" i="2"/>
  <c r="L2000" i="2" s="1"/>
  <c r="K1999" i="2"/>
  <c r="L1999" i="2" s="1"/>
  <c r="K1998" i="2"/>
  <c r="L1998" i="2" s="1"/>
  <c r="L1997" i="2"/>
  <c r="K1997" i="2"/>
  <c r="K1996" i="2"/>
  <c r="L1996" i="2" s="1"/>
  <c r="L1995" i="2"/>
  <c r="K1995" i="2"/>
  <c r="K1994" i="2"/>
  <c r="L1994" i="2" s="1"/>
  <c r="K1993" i="2"/>
  <c r="L1993" i="2" s="1"/>
  <c r="K1992" i="2"/>
  <c r="L1992" i="2" s="1"/>
  <c r="L1991" i="2"/>
  <c r="K1991" i="2"/>
  <c r="K1990" i="2"/>
  <c r="L1990" i="2" s="1"/>
  <c r="L1989" i="2"/>
  <c r="K1989" i="2"/>
  <c r="K1988" i="2"/>
  <c r="L1988" i="2" s="1"/>
  <c r="K1987" i="2"/>
  <c r="L1987" i="2" s="1"/>
  <c r="K1986" i="2"/>
  <c r="L1986" i="2" s="1"/>
  <c r="L1985" i="2"/>
  <c r="K1985" i="2"/>
  <c r="K1984" i="2"/>
  <c r="L1984" i="2" s="1"/>
  <c r="L1983" i="2"/>
  <c r="K1983" i="2"/>
  <c r="K1982" i="2"/>
  <c r="L1982" i="2" s="1"/>
  <c r="K1981" i="2"/>
  <c r="L1981" i="2" s="1"/>
  <c r="K1980" i="2"/>
  <c r="L1980" i="2" s="1"/>
  <c r="L1979" i="2"/>
  <c r="K1979" i="2"/>
  <c r="K1978" i="2"/>
  <c r="L1978" i="2" s="1"/>
  <c r="L1977" i="2"/>
  <c r="K1977" i="2"/>
  <c r="K1976" i="2"/>
  <c r="L1976" i="2" s="1"/>
  <c r="K1975" i="2"/>
  <c r="L1975" i="2" s="1"/>
  <c r="K1974" i="2"/>
  <c r="L1974" i="2" s="1"/>
  <c r="L1973" i="2"/>
  <c r="K1973" i="2"/>
  <c r="K1972" i="2"/>
  <c r="L1972" i="2" s="1"/>
  <c r="L1971" i="2"/>
  <c r="K1971" i="2"/>
  <c r="K1970" i="2"/>
  <c r="L1970" i="2" s="1"/>
  <c r="K1969" i="2"/>
  <c r="L1969" i="2" s="1"/>
  <c r="K1968" i="2"/>
  <c r="L1968" i="2" s="1"/>
  <c r="L1967" i="2"/>
  <c r="K1967" i="2"/>
  <c r="K1966" i="2"/>
  <c r="L1966" i="2" s="1"/>
  <c r="L1965" i="2"/>
  <c r="K1965" i="2"/>
  <c r="K1964" i="2"/>
  <c r="L1964" i="2" s="1"/>
  <c r="K1963" i="2"/>
  <c r="L1963" i="2" s="1"/>
  <c r="K1962" i="2"/>
  <c r="L1962" i="2" s="1"/>
  <c r="L1961" i="2"/>
  <c r="K1961" i="2"/>
  <c r="K1960" i="2"/>
  <c r="L1960" i="2" s="1"/>
  <c r="L1959" i="2"/>
  <c r="K1959" i="2"/>
  <c r="K1958" i="2"/>
  <c r="L1958" i="2" s="1"/>
  <c r="K1957" i="2"/>
  <c r="L1957" i="2" s="1"/>
  <c r="K1956" i="2"/>
  <c r="L1956" i="2" s="1"/>
  <c r="L1955" i="2"/>
  <c r="K1955" i="2"/>
  <c r="K1954" i="2"/>
  <c r="L1954" i="2" s="1"/>
  <c r="L1953" i="2"/>
  <c r="K1953" i="2"/>
  <c r="K1952" i="2"/>
  <c r="L1952" i="2" s="1"/>
  <c r="K1951" i="2"/>
  <c r="L1951" i="2" s="1"/>
  <c r="K1950" i="2"/>
  <c r="L1950" i="2" s="1"/>
  <c r="L1949" i="2"/>
  <c r="K1949" i="2"/>
  <c r="K1948" i="2"/>
  <c r="L1948" i="2" s="1"/>
  <c r="L1947" i="2"/>
  <c r="K1947" i="2"/>
  <c r="K1946" i="2"/>
  <c r="L1946" i="2" s="1"/>
  <c r="K1945" i="2"/>
  <c r="L1945" i="2" s="1"/>
  <c r="K1944" i="2"/>
  <c r="L1944" i="2" s="1"/>
  <c r="L1943" i="2"/>
  <c r="K1943" i="2"/>
  <c r="K1942" i="2"/>
  <c r="L1942" i="2" s="1"/>
  <c r="L1941" i="2"/>
  <c r="K1941" i="2"/>
  <c r="K1940" i="2"/>
  <c r="L1940" i="2" s="1"/>
  <c r="K1939" i="2"/>
  <c r="L1939" i="2" s="1"/>
  <c r="K1938" i="2"/>
  <c r="L1938" i="2" s="1"/>
  <c r="L1937" i="2"/>
  <c r="K1937" i="2"/>
  <c r="K1936" i="2"/>
  <c r="L1936" i="2" s="1"/>
  <c r="L1935" i="2"/>
  <c r="K1935" i="2"/>
  <c r="K1934" i="2"/>
  <c r="L1934" i="2" s="1"/>
  <c r="K1933" i="2"/>
  <c r="L1933" i="2" s="1"/>
  <c r="K1932" i="2"/>
  <c r="L1932" i="2" s="1"/>
  <c r="L1931" i="2"/>
  <c r="K1931" i="2"/>
  <c r="K1930" i="2"/>
  <c r="L1930" i="2" s="1"/>
  <c r="L1929" i="2"/>
  <c r="K1929" i="2"/>
  <c r="K1928" i="2"/>
  <c r="L1928" i="2" s="1"/>
  <c r="K1927" i="2"/>
  <c r="L1927" i="2" s="1"/>
  <c r="K1926" i="2"/>
  <c r="L1926" i="2" s="1"/>
  <c r="L1925" i="2"/>
  <c r="K1925" i="2"/>
  <c r="K1924" i="2"/>
  <c r="L1924" i="2" s="1"/>
  <c r="L1923" i="2"/>
  <c r="K1923" i="2"/>
  <c r="K1922" i="2"/>
  <c r="L1922" i="2" s="1"/>
  <c r="K1921" i="2"/>
  <c r="L1921" i="2" s="1"/>
  <c r="K1920" i="2"/>
  <c r="L1920" i="2" s="1"/>
  <c r="L1919" i="2"/>
  <c r="K1919" i="2"/>
  <c r="K1918" i="2"/>
  <c r="L1918" i="2" s="1"/>
  <c r="L1917" i="2"/>
  <c r="K1917" i="2"/>
  <c r="K1916" i="2"/>
  <c r="L1916" i="2" s="1"/>
  <c r="K1915" i="2"/>
  <c r="L1915" i="2" s="1"/>
  <c r="K1914" i="2"/>
  <c r="L1914" i="2" s="1"/>
  <c r="L1913" i="2"/>
  <c r="K1913" i="2"/>
  <c r="K1912" i="2"/>
  <c r="L1912" i="2" s="1"/>
  <c r="L1911" i="2"/>
  <c r="K1911" i="2"/>
  <c r="K1910" i="2"/>
  <c r="L1910" i="2" s="1"/>
  <c r="K1909" i="2"/>
  <c r="L1909" i="2" s="1"/>
  <c r="K1908" i="2"/>
  <c r="L1908" i="2" s="1"/>
  <c r="L1907" i="2"/>
  <c r="K1907" i="2"/>
  <c r="K1906" i="2"/>
  <c r="L1906" i="2" s="1"/>
  <c r="L1905" i="2"/>
  <c r="K1905" i="2"/>
  <c r="K1904" i="2"/>
  <c r="L1904" i="2" s="1"/>
  <c r="K1903" i="2"/>
  <c r="L1903" i="2" s="1"/>
  <c r="K1902" i="2"/>
  <c r="L1902" i="2" s="1"/>
  <c r="L1901" i="2"/>
  <c r="K1901" i="2"/>
  <c r="K1900" i="2"/>
  <c r="L1900" i="2" s="1"/>
  <c r="L1899" i="2"/>
  <c r="K1899" i="2"/>
  <c r="K1898" i="2"/>
  <c r="L1898" i="2" s="1"/>
  <c r="K1897" i="2"/>
  <c r="L1897" i="2" s="1"/>
  <c r="L1896" i="2"/>
  <c r="K1896" i="2"/>
  <c r="L1895" i="2"/>
  <c r="K1895" i="2"/>
  <c r="K1894" i="2"/>
  <c r="L1894" i="2" s="1"/>
  <c r="L1893" i="2"/>
  <c r="K1893" i="2"/>
  <c r="K1892" i="2"/>
  <c r="L1892" i="2" s="1"/>
  <c r="K1891" i="2"/>
  <c r="L1891" i="2" s="1"/>
  <c r="K1890" i="2"/>
  <c r="L1890" i="2" s="1"/>
  <c r="L1889" i="2"/>
  <c r="K1889" i="2"/>
  <c r="K1888" i="2"/>
  <c r="L1888" i="2" s="1"/>
  <c r="L1887" i="2"/>
  <c r="K1887" i="2"/>
  <c r="K1886" i="2"/>
  <c r="L1886" i="2" s="1"/>
  <c r="K1885" i="2"/>
  <c r="L1885" i="2" s="1"/>
  <c r="K1884" i="2"/>
  <c r="L1884" i="2" s="1"/>
  <c r="L1883" i="2"/>
  <c r="K1883" i="2"/>
  <c r="L1882" i="2"/>
  <c r="K1882" i="2"/>
  <c r="L1881" i="2"/>
  <c r="K1881" i="2"/>
  <c r="K1880" i="2"/>
  <c r="L1880" i="2" s="1"/>
  <c r="K1879" i="2"/>
  <c r="L1879" i="2" s="1"/>
  <c r="K1878" i="2"/>
  <c r="L1878" i="2" s="1"/>
  <c r="L1877" i="2"/>
  <c r="K1877" i="2"/>
  <c r="L1876" i="2"/>
  <c r="K1876" i="2"/>
  <c r="L1875" i="2"/>
  <c r="K1875" i="2"/>
  <c r="K1874" i="2"/>
  <c r="L1874" i="2" s="1"/>
  <c r="K1873" i="2"/>
  <c r="L1873" i="2" s="1"/>
  <c r="K1872" i="2"/>
  <c r="L1872" i="2" s="1"/>
  <c r="L1871" i="2"/>
  <c r="K1871" i="2"/>
  <c r="K1870" i="2"/>
  <c r="L1870" i="2" s="1"/>
  <c r="L1869" i="2"/>
  <c r="K1869" i="2"/>
  <c r="K1868" i="2"/>
  <c r="L1868" i="2" s="1"/>
  <c r="K1867" i="2"/>
  <c r="L1867" i="2" s="1"/>
  <c r="L1866" i="2"/>
  <c r="K1866" i="2"/>
  <c r="L1865" i="2"/>
  <c r="K1865" i="2"/>
  <c r="K1864" i="2"/>
  <c r="L1864" i="2" s="1"/>
  <c r="L1863" i="2"/>
  <c r="K1863" i="2"/>
  <c r="K1862" i="2"/>
  <c r="L1862" i="2" s="1"/>
  <c r="L1861" i="2"/>
  <c r="K1861" i="2"/>
  <c r="K1860" i="2"/>
  <c r="L1860" i="2" s="1"/>
  <c r="L1859" i="2"/>
  <c r="K1859" i="2"/>
  <c r="K1858" i="2"/>
  <c r="L1858" i="2" s="1"/>
  <c r="L1857" i="2"/>
  <c r="K1857" i="2"/>
  <c r="K1856" i="2"/>
  <c r="L1856" i="2" s="1"/>
  <c r="L1855" i="2"/>
  <c r="K1855" i="2"/>
  <c r="L1854" i="2"/>
  <c r="K1854" i="2"/>
  <c r="L1853" i="2"/>
  <c r="K1853" i="2"/>
  <c r="K1852" i="2"/>
  <c r="L1852" i="2" s="1"/>
  <c r="L1851" i="2"/>
  <c r="K1851" i="2"/>
  <c r="K1850" i="2"/>
  <c r="L1850" i="2" s="1"/>
  <c r="L1849" i="2"/>
  <c r="K1849" i="2"/>
  <c r="L1848" i="2"/>
  <c r="K1848" i="2"/>
  <c r="L1847" i="2"/>
  <c r="K1847" i="2"/>
  <c r="K1846" i="2"/>
  <c r="L1846" i="2" s="1"/>
  <c r="L1845" i="2"/>
  <c r="K1845" i="2"/>
  <c r="K1844" i="2"/>
  <c r="L1844" i="2" s="1"/>
  <c r="K1843" i="2"/>
  <c r="L1843" i="2" s="1"/>
  <c r="L1842" i="2"/>
  <c r="K1842" i="2"/>
  <c r="L1841" i="2"/>
  <c r="K1841" i="2"/>
  <c r="K1840" i="2"/>
  <c r="L1840" i="2" s="1"/>
  <c r="K1839" i="2"/>
  <c r="L1839" i="2" s="1"/>
  <c r="K1838" i="2"/>
  <c r="L1838" i="2" s="1"/>
  <c r="L1837" i="2"/>
  <c r="K1837" i="2"/>
  <c r="K1836" i="2"/>
  <c r="L1836" i="2" s="1"/>
  <c r="L1835" i="2"/>
  <c r="K1835" i="2"/>
  <c r="K1834" i="2"/>
  <c r="L1834" i="2" s="1"/>
  <c r="K1833" i="2"/>
  <c r="L1833" i="2" s="1"/>
  <c r="K1832" i="2"/>
  <c r="L1832" i="2" s="1"/>
  <c r="L1831" i="2"/>
  <c r="K1831" i="2"/>
  <c r="L1830" i="2"/>
  <c r="K1830" i="2"/>
  <c r="L1829" i="2"/>
  <c r="K1829" i="2"/>
  <c r="K1828" i="2"/>
  <c r="L1828" i="2" s="1"/>
  <c r="K1827" i="2"/>
  <c r="L1827" i="2" s="1"/>
  <c r="K1826" i="2"/>
  <c r="L1826" i="2" s="1"/>
  <c r="L1825" i="2"/>
  <c r="K1825" i="2"/>
  <c r="K1824" i="2"/>
  <c r="L1824" i="2" s="1"/>
  <c r="L1823" i="2"/>
  <c r="K1823" i="2"/>
  <c r="K1822" i="2"/>
  <c r="L1822" i="2" s="1"/>
  <c r="L1821" i="2"/>
  <c r="K1821" i="2"/>
  <c r="K1820" i="2"/>
  <c r="L1820" i="2" s="1"/>
  <c r="K1819" i="2"/>
  <c r="L1819" i="2" s="1"/>
  <c r="K1818" i="2"/>
  <c r="L1818" i="2" s="1"/>
  <c r="L1817" i="2"/>
  <c r="K1817" i="2"/>
  <c r="L1816" i="2"/>
  <c r="K1816" i="2"/>
  <c r="K1815" i="2"/>
  <c r="L1815" i="2" s="1"/>
  <c r="K1814" i="2"/>
  <c r="L1814" i="2" s="1"/>
  <c r="L1813" i="2"/>
  <c r="K1813" i="2"/>
  <c r="L1812" i="2"/>
  <c r="K1812" i="2"/>
  <c r="L1811" i="2"/>
  <c r="K1811" i="2"/>
  <c r="L1810" i="2"/>
  <c r="K1810" i="2"/>
  <c r="K1809" i="2"/>
  <c r="L1809" i="2" s="1"/>
  <c r="K1808" i="2"/>
  <c r="L1808" i="2" s="1"/>
  <c r="K1807" i="2"/>
  <c r="L1807" i="2" s="1"/>
  <c r="K1806" i="2"/>
  <c r="L1806" i="2" s="1"/>
  <c r="K1805" i="2"/>
  <c r="L1805" i="2" s="1"/>
  <c r="L1804" i="2"/>
  <c r="K1804" i="2"/>
  <c r="L1803" i="2"/>
  <c r="K1803" i="2"/>
  <c r="K1802" i="2"/>
  <c r="L1802" i="2" s="1"/>
  <c r="L1801" i="2"/>
  <c r="K1801" i="2"/>
  <c r="L1800" i="2"/>
  <c r="K1800" i="2"/>
  <c r="L1799" i="2"/>
  <c r="K1799" i="2"/>
  <c r="L1798" i="2"/>
  <c r="K1798" i="2"/>
  <c r="L1797" i="2"/>
  <c r="K1797" i="2"/>
  <c r="K1796" i="2"/>
  <c r="L1796" i="2" s="1"/>
  <c r="K1795" i="2"/>
  <c r="L1795" i="2" s="1"/>
  <c r="K1794" i="2"/>
  <c r="L1794" i="2" s="1"/>
  <c r="K1793" i="2"/>
  <c r="L1793" i="2" s="1"/>
  <c r="K1792" i="2"/>
  <c r="L1792" i="2" s="1"/>
  <c r="L1791" i="2"/>
  <c r="K1791" i="2"/>
  <c r="K1790" i="2"/>
  <c r="L1790" i="2" s="1"/>
  <c r="K1789" i="2"/>
  <c r="L1789" i="2" s="1"/>
  <c r="L1788" i="2"/>
  <c r="K1788" i="2"/>
  <c r="L1787" i="2"/>
  <c r="K1787" i="2"/>
  <c r="L1786" i="2"/>
  <c r="K1786" i="2"/>
  <c r="K1785" i="2"/>
  <c r="L1785" i="2" s="1"/>
  <c r="K1784" i="2"/>
  <c r="L1784" i="2" s="1"/>
  <c r="L1783" i="2"/>
  <c r="K1783" i="2"/>
  <c r="K1782" i="2"/>
  <c r="L1782" i="2" s="1"/>
  <c r="K1781" i="2"/>
  <c r="L1781" i="2" s="1"/>
  <c r="K1780" i="2"/>
  <c r="L1780" i="2" s="1"/>
  <c r="K1779" i="2"/>
  <c r="L1779" i="2" s="1"/>
  <c r="K1778" i="2"/>
  <c r="L1778" i="2" s="1"/>
  <c r="L1777" i="2"/>
  <c r="K1777" i="2"/>
  <c r="K1776" i="2"/>
  <c r="L1776" i="2" s="1"/>
  <c r="L1775" i="2"/>
  <c r="K1775" i="2"/>
  <c r="L1774" i="2"/>
  <c r="K1774" i="2"/>
  <c r="L1773" i="2"/>
  <c r="K1773" i="2"/>
  <c r="K1772" i="2"/>
  <c r="L1772" i="2" s="1"/>
  <c r="L1771" i="2"/>
  <c r="K1771" i="2"/>
  <c r="L1770" i="2"/>
  <c r="K1770" i="2"/>
  <c r="K1769" i="2"/>
  <c r="L1769" i="2" s="1"/>
  <c r="K1768" i="2"/>
  <c r="L1768" i="2" s="1"/>
  <c r="K1767" i="2"/>
  <c r="L1767" i="2" s="1"/>
  <c r="K1766" i="2"/>
  <c r="L1766" i="2" s="1"/>
  <c r="K1765" i="2"/>
  <c r="L1765" i="2" s="1"/>
  <c r="L1764" i="2"/>
  <c r="K1764" i="2"/>
  <c r="K1763" i="2"/>
  <c r="L1763" i="2" s="1"/>
  <c r="L1762" i="2"/>
  <c r="K1762" i="2"/>
  <c r="L1761" i="2"/>
  <c r="K1761" i="2"/>
  <c r="K1760" i="2"/>
  <c r="L1760" i="2" s="1"/>
  <c r="K1759" i="2"/>
  <c r="L1759" i="2" s="1"/>
  <c r="L1758" i="2"/>
  <c r="K1758" i="2"/>
  <c r="L1757" i="2"/>
  <c r="K1757" i="2"/>
  <c r="K1756" i="2"/>
  <c r="L1756" i="2" s="1"/>
  <c r="K1755" i="2"/>
  <c r="L1755" i="2" s="1"/>
  <c r="K1754" i="2"/>
  <c r="L1754" i="2" s="1"/>
  <c r="L1753" i="2"/>
  <c r="K1753" i="2"/>
  <c r="K1752" i="2"/>
  <c r="L1752" i="2" s="1"/>
  <c r="L1751" i="2"/>
  <c r="K1751" i="2"/>
  <c r="K1750" i="2"/>
  <c r="L1750" i="2" s="1"/>
  <c r="L1749" i="2"/>
  <c r="K1749" i="2"/>
  <c r="K1748" i="2"/>
  <c r="L1748" i="2" s="1"/>
  <c r="K1747" i="2"/>
  <c r="L1747" i="2" s="1"/>
  <c r="K1746" i="2"/>
  <c r="L1746" i="2" s="1"/>
  <c r="L1745" i="2"/>
  <c r="K1745" i="2"/>
  <c r="L1744" i="2"/>
  <c r="K1744" i="2"/>
  <c r="K1743" i="2"/>
  <c r="L1743" i="2" s="1"/>
  <c r="K1742" i="2"/>
  <c r="L1742" i="2" s="1"/>
  <c r="L1741" i="2"/>
  <c r="K1741" i="2"/>
  <c r="L1740" i="2"/>
  <c r="K1740" i="2"/>
  <c r="K1739" i="2"/>
  <c r="L1739" i="2" s="1"/>
  <c r="L1738" i="2"/>
  <c r="K1738" i="2"/>
  <c r="K1737" i="2"/>
  <c r="L1737" i="2" s="1"/>
  <c r="K1736" i="2"/>
  <c r="L1736" i="2" s="1"/>
  <c r="K1735" i="2"/>
  <c r="L1735" i="2" s="1"/>
  <c r="K1734" i="2"/>
  <c r="L1734" i="2" s="1"/>
  <c r="K1733" i="2"/>
  <c r="L1733" i="2" s="1"/>
  <c r="L1732" i="2"/>
  <c r="K1732" i="2"/>
  <c r="L1731" i="2"/>
  <c r="K1731" i="2"/>
  <c r="K1730" i="2"/>
  <c r="L1730" i="2" s="1"/>
  <c r="L1729" i="2"/>
  <c r="K1729" i="2"/>
  <c r="L1728" i="2"/>
  <c r="K1728" i="2"/>
  <c r="L1727" i="2"/>
  <c r="K1727" i="2"/>
  <c r="K1726" i="2"/>
  <c r="L1726" i="2" s="1"/>
  <c r="L1725" i="2"/>
  <c r="K1725" i="2"/>
  <c r="K1724" i="2"/>
  <c r="L1724" i="2" s="1"/>
  <c r="K1723" i="2"/>
  <c r="L1723" i="2" s="1"/>
  <c r="K1722" i="2"/>
  <c r="L1722" i="2" s="1"/>
  <c r="K1721" i="2"/>
  <c r="L1721" i="2" s="1"/>
  <c r="K1720" i="2"/>
  <c r="L1720" i="2" s="1"/>
  <c r="L1719" i="2"/>
  <c r="K1719" i="2"/>
  <c r="K1718" i="2"/>
  <c r="L1718" i="2" s="1"/>
  <c r="K1717" i="2"/>
  <c r="L1717" i="2" s="1"/>
  <c r="L1716" i="2"/>
  <c r="K1716" i="2"/>
  <c r="L1715" i="2"/>
  <c r="K1715" i="2"/>
  <c r="L1714" i="2"/>
  <c r="K1714" i="2"/>
  <c r="L1713" i="2"/>
  <c r="K1713" i="2"/>
  <c r="K1712" i="2"/>
  <c r="L1712" i="2" s="1"/>
  <c r="L1711" i="2"/>
  <c r="K1711" i="2"/>
  <c r="K1710" i="2"/>
  <c r="L1710" i="2" s="1"/>
  <c r="K1709" i="2"/>
  <c r="L1709" i="2" s="1"/>
  <c r="K1708" i="2"/>
  <c r="L1708" i="2" s="1"/>
  <c r="K1707" i="2"/>
  <c r="L1707" i="2" s="1"/>
  <c r="K1706" i="2"/>
  <c r="L1706" i="2" s="1"/>
  <c r="L1705" i="2"/>
  <c r="K1705" i="2"/>
  <c r="K1704" i="2"/>
  <c r="L1704" i="2" s="1"/>
  <c r="L1703" i="2"/>
  <c r="K1703" i="2"/>
  <c r="L1702" i="2"/>
  <c r="K1702" i="2"/>
  <c r="L1701" i="2"/>
  <c r="K1701" i="2"/>
  <c r="K1700" i="2"/>
  <c r="L1700" i="2" s="1"/>
  <c r="L1699" i="2"/>
  <c r="K1699" i="2"/>
  <c r="K1698" i="2"/>
  <c r="L1698" i="2" s="1"/>
  <c r="L1697" i="2"/>
  <c r="K1697" i="2"/>
  <c r="L1696" i="2"/>
  <c r="K1696" i="2"/>
  <c r="L1695" i="2"/>
  <c r="K1695" i="2"/>
  <c r="L1694" i="2"/>
  <c r="K1694" i="2"/>
  <c r="L1693" i="2"/>
  <c r="K1693" i="2"/>
  <c r="K1692" i="2"/>
  <c r="L1692" i="2" s="1"/>
  <c r="L1691" i="2"/>
  <c r="K1691" i="2"/>
  <c r="L1690" i="2"/>
  <c r="K1690" i="2"/>
  <c r="L1689" i="2"/>
  <c r="K1689" i="2"/>
  <c r="K1688" i="2"/>
  <c r="L1688" i="2" s="1"/>
  <c r="L1687" i="2"/>
  <c r="K1687" i="2"/>
  <c r="K1686" i="2"/>
  <c r="L1686" i="2" s="1"/>
  <c r="L1685" i="2"/>
  <c r="K1685" i="2"/>
  <c r="L1684" i="2"/>
  <c r="K1684" i="2"/>
  <c r="L1683" i="2"/>
  <c r="K1683" i="2"/>
  <c r="K1682" i="2"/>
  <c r="L1682" i="2" s="1"/>
  <c r="L1681" i="2"/>
  <c r="K1681" i="2"/>
  <c r="K1680" i="2"/>
  <c r="L1680" i="2" s="1"/>
  <c r="L1679" i="2"/>
  <c r="K1679" i="2"/>
  <c r="L1678" i="2"/>
  <c r="K1678" i="2"/>
  <c r="L1677" i="2"/>
  <c r="K1677" i="2"/>
  <c r="L1676" i="2"/>
  <c r="K1676" i="2"/>
  <c r="L1675" i="2"/>
  <c r="K1675" i="2"/>
  <c r="K1674" i="2"/>
  <c r="L1674" i="2" s="1"/>
  <c r="L1673" i="2"/>
  <c r="K1673" i="2"/>
  <c r="L1672" i="2"/>
  <c r="K1672" i="2"/>
  <c r="L1671" i="2"/>
  <c r="K1671" i="2"/>
  <c r="K1670" i="2"/>
  <c r="L1670" i="2" s="1"/>
  <c r="L1669" i="2"/>
  <c r="K1669" i="2"/>
  <c r="K1668" i="2"/>
  <c r="L1668" i="2" s="1"/>
  <c r="L1667" i="2"/>
  <c r="K1667" i="2"/>
  <c r="L1666" i="2"/>
  <c r="K1666" i="2"/>
  <c r="L1665" i="2"/>
  <c r="K1665" i="2"/>
  <c r="K1664" i="2"/>
  <c r="L1664" i="2" s="1"/>
  <c r="L1663" i="2"/>
  <c r="K1663" i="2"/>
  <c r="K1662" i="2"/>
  <c r="L1662" i="2" s="1"/>
  <c r="L1661" i="2"/>
  <c r="K1661" i="2"/>
  <c r="L1660" i="2"/>
  <c r="K1660" i="2"/>
  <c r="L1659" i="2"/>
  <c r="K1659" i="2"/>
  <c r="L1658" i="2"/>
  <c r="K1658" i="2"/>
  <c r="L1657" i="2"/>
  <c r="K1657" i="2"/>
  <c r="K1656" i="2"/>
  <c r="L1656" i="2" s="1"/>
  <c r="L1655" i="2"/>
  <c r="K1655" i="2"/>
  <c r="L1654" i="2"/>
  <c r="K1654" i="2"/>
  <c r="L1653" i="2"/>
  <c r="K1653" i="2"/>
  <c r="L1652" i="2"/>
  <c r="K1652" i="2"/>
  <c r="L1651" i="2"/>
  <c r="K1651" i="2"/>
  <c r="K1650" i="2"/>
  <c r="L1650" i="2" s="1"/>
  <c r="L1649" i="2"/>
  <c r="K1649" i="2"/>
  <c r="L1648" i="2"/>
  <c r="K1648" i="2"/>
  <c r="L1647" i="2"/>
  <c r="K1647" i="2"/>
  <c r="K1646" i="2"/>
  <c r="L1646" i="2" s="1"/>
  <c r="L1645" i="2"/>
  <c r="K1645" i="2"/>
  <c r="K1644" i="2"/>
  <c r="L1644" i="2" s="1"/>
  <c r="L1643" i="2"/>
  <c r="K1643" i="2"/>
  <c r="L1642" i="2"/>
  <c r="K1642" i="2"/>
  <c r="L1641" i="2"/>
  <c r="K1641" i="2"/>
  <c r="K1640" i="2"/>
  <c r="L1640" i="2" s="1"/>
  <c r="L1639" i="2"/>
  <c r="K1639" i="2"/>
  <c r="K1638" i="2"/>
  <c r="L1638" i="2" s="1"/>
  <c r="L1637" i="2"/>
  <c r="K1637" i="2"/>
  <c r="L1636" i="2"/>
  <c r="K1636" i="2"/>
  <c r="L1635" i="2"/>
  <c r="K1635" i="2"/>
  <c r="L1634" i="2"/>
  <c r="K1634" i="2"/>
  <c r="L1633" i="2"/>
  <c r="K1633" i="2"/>
  <c r="K1632" i="2"/>
  <c r="L1632" i="2" s="1"/>
  <c r="L1631" i="2"/>
  <c r="K1631" i="2"/>
  <c r="L1630" i="2"/>
  <c r="K1630" i="2"/>
  <c r="L1629" i="2"/>
  <c r="K1629" i="2"/>
  <c r="K1628" i="2"/>
  <c r="L1628" i="2" s="1"/>
  <c r="L1627" i="2"/>
  <c r="K1627" i="2"/>
  <c r="K1626" i="2"/>
  <c r="L1626" i="2" s="1"/>
  <c r="L1625" i="2"/>
  <c r="K1625" i="2"/>
  <c r="L1624" i="2"/>
  <c r="K1624" i="2"/>
  <c r="L1623" i="2"/>
  <c r="K1623" i="2"/>
  <c r="L1622" i="2"/>
  <c r="K1622" i="2"/>
  <c r="L1621" i="2"/>
  <c r="K1621" i="2"/>
  <c r="K1620" i="2"/>
  <c r="L1620" i="2" s="1"/>
  <c r="L1619" i="2"/>
  <c r="K1619" i="2"/>
  <c r="L1618" i="2"/>
  <c r="K1618" i="2"/>
  <c r="L1617" i="2"/>
  <c r="K1617" i="2"/>
  <c r="K1616" i="2"/>
  <c r="L1616" i="2" s="1"/>
  <c r="L1615" i="2"/>
  <c r="K1615" i="2"/>
  <c r="K1614" i="2"/>
  <c r="L1614" i="2" s="1"/>
  <c r="L1613" i="2"/>
  <c r="K1613" i="2"/>
  <c r="L1612" i="2"/>
  <c r="K1612" i="2"/>
  <c r="L1611" i="2"/>
  <c r="K1611" i="2"/>
  <c r="K1610" i="2"/>
  <c r="L1610" i="2" s="1"/>
  <c r="L1609" i="2"/>
  <c r="K1609" i="2"/>
  <c r="K1608" i="2"/>
  <c r="L1608" i="2" s="1"/>
  <c r="L1607" i="2"/>
  <c r="K1607" i="2"/>
  <c r="L1606" i="2"/>
  <c r="K1606" i="2"/>
  <c r="L1605" i="2"/>
  <c r="K1605" i="2"/>
  <c r="L1604" i="2"/>
  <c r="K1604" i="2"/>
  <c r="L1603" i="2"/>
  <c r="K1603" i="2"/>
  <c r="K1602" i="2"/>
  <c r="L1602" i="2" s="1"/>
  <c r="L1601" i="2"/>
  <c r="K1601" i="2"/>
  <c r="L1600" i="2"/>
  <c r="K1600" i="2"/>
  <c r="L1599" i="2"/>
  <c r="K1599" i="2"/>
  <c r="K1598" i="2"/>
  <c r="L1598" i="2" s="1"/>
  <c r="L1597" i="2"/>
  <c r="K1597" i="2"/>
  <c r="K1596" i="2"/>
  <c r="L1596" i="2" s="1"/>
  <c r="L1595" i="2"/>
  <c r="K1595" i="2"/>
  <c r="L1594" i="2"/>
  <c r="K1594" i="2"/>
  <c r="L1593" i="2"/>
  <c r="K1593" i="2"/>
  <c r="K1592" i="2"/>
  <c r="L1592" i="2" s="1"/>
  <c r="L1591" i="2"/>
  <c r="K1591" i="2"/>
  <c r="K1590" i="2"/>
  <c r="L1590" i="2" s="1"/>
  <c r="L1589" i="2"/>
  <c r="K1589" i="2"/>
  <c r="L1588" i="2"/>
  <c r="K1588" i="2"/>
  <c r="L1587" i="2"/>
  <c r="K1587" i="2"/>
  <c r="L1586" i="2"/>
  <c r="K1586" i="2"/>
  <c r="L1585" i="2"/>
  <c r="K1585" i="2"/>
  <c r="K1584" i="2"/>
  <c r="L1584" i="2" s="1"/>
  <c r="L1583" i="2"/>
  <c r="K1583" i="2"/>
  <c r="L1582" i="2"/>
  <c r="K1582" i="2"/>
  <c r="L1581" i="2"/>
  <c r="K1581" i="2"/>
  <c r="L1580" i="2"/>
  <c r="K1580" i="2"/>
  <c r="L1579" i="2"/>
  <c r="K1579" i="2"/>
  <c r="K1578" i="2"/>
  <c r="L1578" i="2" s="1"/>
  <c r="L1577" i="2"/>
  <c r="K1577" i="2"/>
  <c r="L1576" i="2"/>
  <c r="K1576" i="2"/>
  <c r="L1575" i="2"/>
  <c r="K1575" i="2"/>
  <c r="K1574" i="2"/>
  <c r="L1574" i="2" s="1"/>
  <c r="L1573" i="2"/>
  <c r="K1573" i="2"/>
  <c r="K1572" i="2"/>
  <c r="L1572" i="2" s="1"/>
  <c r="L1571" i="2"/>
  <c r="K1571" i="2"/>
  <c r="L1570" i="2"/>
  <c r="K1570" i="2"/>
  <c r="L1569" i="2"/>
  <c r="K1569" i="2"/>
  <c r="K1568" i="2"/>
  <c r="L1568" i="2" s="1"/>
  <c r="L1567" i="2"/>
  <c r="K1567" i="2"/>
  <c r="K1566" i="2"/>
  <c r="L1566" i="2" s="1"/>
  <c r="L1565" i="2"/>
  <c r="K1565" i="2"/>
  <c r="L1564" i="2"/>
  <c r="K1564" i="2"/>
  <c r="L1563" i="2"/>
  <c r="K1563" i="2"/>
  <c r="L1562" i="2"/>
  <c r="K1562" i="2"/>
  <c r="L1561" i="2"/>
  <c r="K1561" i="2"/>
  <c r="K1560" i="2"/>
  <c r="L1560" i="2" s="1"/>
  <c r="L1559" i="2"/>
  <c r="K1559" i="2"/>
  <c r="L1558" i="2"/>
  <c r="K1558" i="2"/>
  <c r="L1557" i="2"/>
  <c r="K1557" i="2"/>
  <c r="K1556" i="2"/>
  <c r="L1556" i="2" s="1"/>
  <c r="L1555" i="2"/>
  <c r="K1555" i="2"/>
  <c r="K1554" i="2"/>
  <c r="L1554" i="2" s="1"/>
  <c r="L1553" i="2"/>
  <c r="K1553" i="2"/>
  <c r="L1552" i="2"/>
  <c r="K1552" i="2"/>
  <c r="L1551" i="2"/>
  <c r="K1551" i="2"/>
  <c r="L1550" i="2"/>
  <c r="K1550" i="2"/>
  <c r="L1549" i="2"/>
  <c r="K1549" i="2"/>
  <c r="K1548" i="2"/>
  <c r="L1548" i="2" s="1"/>
  <c r="L1547" i="2"/>
  <c r="K1547" i="2"/>
  <c r="L1546" i="2"/>
  <c r="K1546" i="2"/>
  <c r="L1545" i="2"/>
  <c r="K1545" i="2"/>
  <c r="K1544" i="2"/>
  <c r="L1544" i="2" s="1"/>
  <c r="L1543" i="2"/>
  <c r="K1543" i="2"/>
  <c r="K1542" i="2"/>
  <c r="L1542" i="2" s="1"/>
  <c r="L1541" i="2"/>
  <c r="K1541" i="2"/>
  <c r="L1540" i="2"/>
  <c r="K1540" i="2"/>
  <c r="L1539" i="2"/>
  <c r="K1539" i="2"/>
  <c r="K1538" i="2"/>
  <c r="L1538" i="2" s="1"/>
  <c r="L1537" i="2"/>
  <c r="K1537" i="2"/>
  <c r="K1536" i="2"/>
  <c r="L1536" i="2" s="1"/>
  <c r="L1535" i="2"/>
  <c r="K1535" i="2"/>
  <c r="L1534" i="2"/>
  <c r="K1534" i="2"/>
  <c r="L1533" i="2"/>
  <c r="K1533" i="2"/>
  <c r="L1532" i="2"/>
  <c r="K1532" i="2"/>
  <c r="L1531" i="2"/>
  <c r="K1531" i="2"/>
  <c r="K1530" i="2"/>
  <c r="L1530" i="2" s="1"/>
  <c r="L1529" i="2"/>
  <c r="K1529" i="2"/>
  <c r="L1528" i="2"/>
  <c r="K1528" i="2"/>
  <c r="L1527" i="2"/>
  <c r="K1527" i="2"/>
  <c r="K1526" i="2"/>
  <c r="L1526" i="2" s="1"/>
  <c r="L1525" i="2"/>
  <c r="K1525" i="2"/>
  <c r="K1524" i="2"/>
  <c r="L1524" i="2" s="1"/>
  <c r="L1523" i="2"/>
  <c r="K1523" i="2"/>
  <c r="L1522" i="2"/>
  <c r="K1522" i="2"/>
  <c r="L1521" i="2"/>
  <c r="K1521" i="2"/>
  <c r="K1520" i="2"/>
  <c r="L1520" i="2" s="1"/>
  <c r="L1519" i="2"/>
  <c r="K1519" i="2"/>
  <c r="K1518" i="2"/>
  <c r="L1518" i="2" s="1"/>
  <c r="L1517" i="2"/>
  <c r="K1517" i="2"/>
  <c r="L1516" i="2"/>
  <c r="K1516" i="2"/>
  <c r="L1515" i="2"/>
  <c r="K1515" i="2"/>
  <c r="L1514" i="2"/>
  <c r="K1514" i="2"/>
  <c r="L1513" i="2"/>
  <c r="K1513" i="2"/>
  <c r="K1512" i="2"/>
  <c r="L1512" i="2" s="1"/>
  <c r="L1511" i="2"/>
  <c r="K1511" i="2"/>
  <c r="L1510" i="2"/>
  <c r="K1510" i="2"/>
  <c r="L1509" i="2"/>
  <c r="K1509" i="2"/>
  <c r="L1508" i="2"/>
  <c r="K1508" i="2"/>
  <c r="L1507" i="2"/>
  <c r="K1507" i="2"/>
  <c r="K1506" i="2"/>
  <c r="L1506" i="2" s="1"/>
  <c r="L1505" i="2"/>
  <c r="K1505" i="2"/>
  <c r="L1504" i="2"/>
  <c r="K1504" i="2"/>
  <c r="L1503" i="2"/>
  <c r="K1503" i="2"/>
  <c r="K1502" i="2"/>
  <c r="L1502" i="2" s="1"/>
  <c r="L1501" i="2"/>
  <c r="K1501" i="2"/>
  <c r="K1500" i="2"/>
  <c r="L1500" i="2" s="1"/>
  <c r="L1499" i="2"/>
  <c r="K1499" i="2"/>
  <c r="L1498" i="2"/>
  <c r="K1498" i="2"/>
  <c r="L1497" i="2"/>
  <c r="K1497" i="2"/>
  <c r="K1496" i="2"/>
  <c r="L1496" i="2" s="1"/>
  <c r="L1495" i="2"/>
  <c r="K1495" i="2"/>
  <c r="K1494" i="2"/>
  <c r="L1494" i="2" s="1"/>
  <c r="L1493" i="2"/>
  <c r="K1493" i="2"/>
  <c r="L1492" i="2"/>
  <c r="K1492" i="2"/>
  <c r="L1491" i="2"/>
  <c r="K1491" i="2"/>
  <c r="L1490" i="2"/>
  <c r="K1490" i="2"/>
  <c r="L1489" i="2"/>
  <c r="K1489" i="2"/>
  <c r="K1488" i="2"/>
  <c r="L1488" i="2" s="1"/>
  <c r="L1487" i="2"/>
  <c r="K1487" i="2"/>
  <c r="L1486" i="2"/>
  <c r="K1486" i="2"/>
  <c r="L1485" i="2"/>
  <c r="K1485" i="2"/>
  <c r="K1484" i="2"/>
  <c r="L1484" i="2" s="1"/>
  <c r="L1483" i="2"/>
  <c r="K1483" i="2"/>
  <c r="K1482" i="2"/>
  <c r="L1482" i="2" s="1"/>
  <c r="L1481" i="2"/>
  <c r="K1481" i="2"/>
  <c r="L1480" i="2"/>
  <c r="K1480" i="2"/>
  <c r="L1479" i="2"/>
  <c r="K1479" i="2"/>
  <c r="L1478" i="2"/>
  <c r="K1478" i="2"/>
  <c r="L1477" i="2"/>
  <c r="K1477" i="2"/>
  <c r="K1476" i="2"/>
  <c r="L1476" i="2" s="1"/>
  <c r="L1475" i="2"/>
  <c r="K1475" i="2"/>
  <c r="L1474" i="2"/>
  <c r="K1474" i="2"/>
  <c r="L1473" i="2"/>
  <c r="K1473" i="2"/>
  <c r="K1472" i="2"/>
  <c r="L1472" i="2" s="1"/>
  <c r="L1471" i="2"/>
  <c r="K1471" i="2"/>
  <c r="K1470" i="2"/>
  <c r="L1470" i="2" s="1"/>
  <c r="L1469" i="2"/>
  <c r="K1469" i="2"/>
  <c r="L1468" i="2"/>
  <c r="K1468" i="2"/>
  <c r="K1467" i="2"/>
  <c r="L1467" i="2" s="1"/>
  <c r="K1466" i="2"/>
  <c r="L1466" i="2" s="1"/>
  <c r="L1465" i="2"/>
  <c r="K1465" i="2"/>
  <c r="K1464" i="2"/>
  <c r="L1464" i="2" s="1"/>
  <c r="L1463" i="2"/>
  <c r="K1463" i="2"/>
  <c r="L1462" i="2"/>
  <c r="K1462" i="2"/>
  <c r="K1461" i="2"/>
  <c r="L1461" i="2" s="1"/>
  <c r="L1460" i="2"/>
  <c r="K1460" i="2"/>
  <c r="L1459" i="2"/>
  <c r="K1459" i="2"/>
  <c r="K1458" i="2"/>
  <c r="L1458" i="2" s="1"/>
  <c r="L1457" i="2"/>
  <c r="K1457" i="2"/>
  <c r="L1456" i="2"/>
  <c r="K1456" i="2"/>
  <c r="L1455" i="2"/>
  <c r="K1455" i="2"/>
  <c r="K1454" i="2"/>
  <c r="L1454" i="2" s="1"/>
  <c r="L1453" i="2"/>
  <c r="K1453" i="2"/>
  <c r="K1452" i="2"/>
  <c r="L1452" i="2" s="1"/>
  <c r="L1451" i="2"/>
  <c r="K1451" i="2"/>
  <c r="L1450" i="2"/>
  <c r="K1450" i="2"/>
  <c r="L1449" i="2"/>
  <c r="K1449" i="2"/>
  <c r="K1448" i="2"/>
  <c r="L1448" i="2" s="1"/>
  <c r="L1447" i="2"/>
  <c r="K1447" i="2"/>
  <c r="K1446" i="2"/>
  <c r="L1446" i="2" s="1"/>
  <c r="L1445" i="2"/>
  <c r="K1445" i="2"/>
  <c r="L1444" i="2"/>
  <c r="K1444" i="2"/>
  <c r="K1443" i="2"/>
  <c r="L1443" i="2" s="1"/>
  <c r="L1442" i="2"/>
  <c r="K1442" i="2"/>
  <c r="L1441" i="2"/>
  <c r="K1441" i="2"/>
  <c r="K1440" i="2"/>
  <c r="L1440" i="2" s="1"/>
  <c r="L1439" i="2"/>
  <c r="K1439" i="2"/>
  <c r="L1438" i="2"/>
  <c r="K1438" i="2"/>
  <c r="K1437" i="2"/>
  <c r="L1437" i="2" s="1"/>
  <c r="L1436" i="2"/>
  <c r="K1436" i="2"/>
  <c r="L1435" i="2"/>
  <c r="K1435" i="2"/>
  <c r="K1434" i="2"/>
  <c r="L1434" i="2" s="1"/>
  <c r="L1433" i="2"/>
  <c r="K1433" i="2"/>
  <c r="L1432" i="2"/>
  <c r="K1432" i="2"/>
  <c r="L1431" i="2"/>
  <c r="K1431" i="2"/>
  <c r="K1430" i="2"/>
  <c r="L1430" i="2" s="1"/>
  <c r="L1429" i="2"/>
  <c r="K1429" i="2"/>
  <c r="K1428" i="2"/>
  <c r="L1428" i="2" s="1"/>
  <c r="L1427" i="2"/>
  <c r="K1427" i="2"/>
  <c r="L1426" i="2"/>
  <c r="K1426" i="2"/>
  <c r="K1425" i="2"/>
  <c r="L1425" i="2" s="1"/>
  <c r="K1424" i="2"/>
  <c r="L1424" i="2" s="1"/>
  <c r="L1423" i="2"/>
  <c r="K1423" i="2"/>
  <c r="K1422" i="2"/>
  <c r="L1422" i="2" s="1"/>
  <c r="L1421" i="2"/>
  <c r="K1421" i="2"/>
  <c r="L1420" i="2"/>
  <c r="K1420" i="2"/>
  <c r="L1419" i="2"/>
  <c r="K1419" i="2"/>
  <c r="L1418" i="2"/>
  <c r="K1418" i="2"/>
  <c r="L1417" i="2"/>
  <c r="K1417" i="2"/>
  <c r="K1416" i="2"/>
  <c r="L1416" i="2" s="1"/>
  <c r="L1415" i="2"/>
  <c r="K1415" i="2"/>
  <c r="L1414" i="2"/>
  <c r="K1414" i="2"/>
  <c r="L1413" i="2"/>
  <c r="K1413" i="2"/>
  <c r="K1412" i="2"/>
  <c r="L1412" i="2" s="1"/>
  <c r="L1411" i="2"/>
  <c r="K1411" i="2"/>
  <c r="K1410" i="2"/>
  <c r="L1410" i="2" s="1"/>
  <c r="L1409" i="2"/>
  <c r="K1409" i="2"/>
  <c r="L1408" i="2"/>
  <c r="K1408" i="2"/>
  <c r="K1407" i="2"/>
  <c r="L1407" i="2" s="1"/>
  <c r="L1406" i="2"/>
  <c r="K1406" i="2"/>
  <c r="L1405" i="2"/>
  <c r="K1405" i="2"/>
  <c r="K1404" i="2"/>
  <c r="L1404" i="2" s="1"/>
  <c r="L1403" i="2"/>
  <c r="K1403" i="2"/>
  <c r="K1402" i="2"/>
  <c r="L1402" i="2" s="1"/>
  <c r="L1401" i="2"/>
  <c r="K1401" i="2"/>
  <c r="K1400" i="2"/>
  <c r="L1400" i="2" s="1"/>
  <c r="L1399" i="2"/>
  <c r="K1399" i="2"/>
  <c r="K1398" i="2"/>
  <c r="L1398" i="2" s="1"/>
  <c r="L1397" i="2"/>
  <c r="K1397" i="2"/>
  <c r="L1396" i="2"/>
  <c r="K1396" i="2"/>
  <c r="K1395" i="2"/>
  <c r="L1395" i="2" s="1"/>
  <c r="K1394" i="2"/>
  <c r="L1394" i="2" s="1"/>
  <c r="L1393" i="2"/>
  <c r="K1393" i="2"/>
  <c r="K1392" i="2"/>
  <c r="L1392" i="2" s="1"/>
  <c r="L1391" i="2"/>
  <c r="K1391" i="2"/>
  <c r="L1390" i="2"/>
  <c r="K1390" i="2"/>
  <c r="K1389" i="2"/>
  <c r="L1389" i="2" s="1"/>
  <c r="L1388" i="2"/>
  <c r="K1388" i="2"/>
  <c r="L1387" i="2"/>
  <c r="K1387" i="2"/>
  <c r="K1386" i="2"/>
  <c r="L1386" i="2" s="1"/>
  <c r="L1385" i="2"/>
  <c r="K1385" i="2"/>
  <c r="K1384" i="2"/>
  <c r="L1384" i="2" s="1"/>
  <c r="L1383" i="2"/>
  <c r="K1383" i="2"/>
  <c r="K1382" i="2"/>
  <c r="L1382" i="2" s="1"/>
  <c r="L1381" i="2"/>
  <c r="K1381" i="2"/>
  <c r="K1380" i="2"/>
  <c r="L1380" i="2" s="1"/>
  <c r="L1379" i="2"/>
  <c r="K1379" i="2"/>
  <c r="K1378" i="2"/>
  <c r="L1378" i="2" s="1"/>
  <c r="L1377" i="2"/>
  <c r="K1377" i="2"/>
  <c r="K1376" i="2"/>
  <c r="L1376" i="2" s="1"/>
  <c r="L1375" i="2"/>
  <c r="K1375" i="2"/>
  <c r="K1374" i="2"/>
  <c r="L1374" i="2" s="1"/>
  <c r="R1373" i="2"/>
  <c r="Q1373" i="2"/>
  <c r="P1373" i="2"/>
  <c r="K1373" i="2"/>
  <c r="L1373" i="2" s="1"/>
  <c r="R1372" i="2"/>
  <c r="Q1372" i="2"/>
  <c r="P1372" i="2"/>
  <c r="L1372" i="2"/>
  <c r="K1372" i="2"/>
  <c r="R1371" i="2"/>
  <c r="Q1371" i="2"/>
  <c r="P1371" i="2"/>
  <c r="K1371" i="2"/>
  <c r="L1371" i="2" s="1"/>
  <c r="R1370" i="2"/>
  <c r="Q1370" i="2"/>
  <c r="P1370" i="2"/>
  <c r="L1370" i="2"/>
  <c r="K1370" i="2"/>
  <c r="R1369" i="2"/>
  <c r="Q1369" i="2"/>
  <c r="P1369" i="2"/>
  <c r="K1369" i="2"/>
  <c r="L1369" i="2" s="1"/>
  <c r="R1368" i="2"/>
  <c r="Q1368" i="2"/>
  <c r="P1368" i="2"/>
  <c r="L1368" i="2"/>
  <c r="K1368" i="2"/>
  <c r="R1367" i="2"/>
  <c r="Q1367" i="2"/>
  <c r="P1367" i="2"/>
  <c r="L1367" i="2"/>
  <c r="K1367" i="2"/>
  <c r="R1366" i="2"/>
  <c r="Q1366" i="2"/>
  <c r="P1366" i="2"/>
  <c r="L1366" i="2"/>
  <c r="K1366" i="2"/>
  <c r="R1365" i="2"/>
  <c r="Q1365" i="2"/>
  <c r="P1365" i="2"/>
  <c r="L1365" i="2"/>
  <c r="K1365" i="2"/>
  <c r="R1364" i="2"/>
  <c r="Q1364" i="2"/>
  <c r="P1364" i="2"/>
  <c r="L1364" i="2"/>
  <c r="K1364" i="2"/>
  <c r="R1363" i="2"/>
  <c r="Q1363" i="2"/>
  <c r="P1363" i="2"/>
  <c r="K1363" i="2"/>
  <c r="L1363" i="2" s="1"/>
  <c r="R1362" i="2"/>
  <c r="Q1362" i="2"/>
  <c r="P1362" i="2"/>
  <c r="K1362" i="2"/>
  <c r="L1362" i="2" s="1"/>
  <c r="R1361" i="2"/>
  <c r="Q1361" i="2"/>
  <c r="P1361" i="2"/>
  <c r="L1361" i="2"/>
  <c r="K1361" i="2"/>
  <c r="R1360" i="2"/>
  <c r="Q1360" i="2"/>
  <c r="P1360" i="2"/>
  <c r="L1360" i="2"/>
  <c r="K1360" i="2"/>
  <c r="R1359" i="2"/>
  <c r="Q1359" i="2"/>
  <c r="P1359" i="2"/>
  <c r="K1359" i="2"/>
  <c r="L1359" i="2" s="1"/>
  <c r="R1358" i="2"/>
  <c r="Q1358" i="2"/>
  <c r="P1358" i="2"/>
  <c r="K1358" i="2"/>
  <c r="L1358" i="2" s="1"/>
  <c r="R1357" i="2"/>
  <c r="Q1357" i="2"/>
  <c r="P1357" i="2"/>
  <c r="K1357" i="2"/>
  <c r="L1357" i="2" s="1"/>
  <c r="R1356" i="2"/>
  <c r="Q1356" i="2"/>
  <c r="P1356" i="2"/>
  <c r="K1356" i="2"/>
  <c r="L1356" i="2" s="1"/>
  <c r="R1355" i="2"/>
  <c r="Q1355" i="2"/>
  <c r="P1355" i="2"/>
  <c r="L1355" i="2"/>
  <c r="K1355" i="2"/>
  <c r="R1354" i="2"/>
  <c r="Q1354" i="2"/>
  <c r="P1354" i="2"/>
  <c r="L1354" i="2"/>
  <c r="K1354" i="2"/>
  <c r="R1353" i="2"/>
  <c r="Q1353" i="2"/>
  <c r="P1353" i="2"/>
  <c r="K1353" i="2"/>
  <c r="L1353" i="2" s="1"/>
  <c r="R1352" i="2"/>
  <c r="Q1352" i="2"/>
  <c r="P1352" i="2"/>
  <c r="L1352" i="2"/>
  <c r="K1352" i="2"/>
  <c r="R1351" i="2"/>
  <c r="Q1351" i="2"/>
  <c r="P1351" i="2"/>
  <c r="L1351" i="2"/>
  <c r="K1351" i="2"/>
  <c r="R1350" i="2"/>
  <c r="Q1350" i="2"/>
  <c r="P1350" i="2"/>
  <c r="K1350" i="2"/>
  <c r="L1350" i="2" s="1"/>
  <c r="R1349" i="2"/>
  <c r="Q1349" i="2"/>
  <c r="P1349" i="2"/>
  <c r="K1349" i="2"/>
  <c r="L1349" i="2" s="1"/>
  <c r="R1348" i="2"/>
  <c r="Q1348" i="2"/>
  <c r="P1348" i="2"/>
  <c r="L1348" i="2"/>
  <c r="K1348" i="2"/>
  <c r="R1347" i="2"/>
  <c r="Q1347" i="2"/>
  <c r="P1347" i="2"/>
  <c r="L1347" i="2"/>
  <c r="K1347" i="2"/>
  <c r="R1346" i="2"/>
  <c r="Q1346" i="2"/>
  <c r="P1346" i="2"/>
  <c r="L1346" i="2"/>
  <c r="K1346" i="2"/>
  <c r="R1345" i="2"/>
  <c r="Q1345" i="2"/>
  <c r="P1345" i="2"/>
  <c r="K1345" i="2"/>
  <c r="L1345" i="2" s="1"/>
  <c r="R1344" i="2"/>
  <c r="Q1344" i="2"/>
  <c r="P1344" i="2"/>
  <c r="L1344" i="2"/>
  <c r="K1344" i="2"/>
  <c r="R1343" i="2"/>
  <c r="Q1343" i="2"/>
  <c r="P1343" i="2"/>
  <c r="L1343" i="2"/>
  <c r="K1343" i="2"/>
  <c r="R1342" i="2"/>
  <c r="Q1342" i="2"/>
  <c r="P1342" i="2"/>
  <c r="K1342" i="2"/>
  <c r="L1342" i="2" s="1"/>
  <c r="R1341" i="2"/>
  <c r="Q1341" i="2"/>
  <c r="P1341" i="2"/>
  <c r="K1341" i="2"/>
  <c r="L1341" i="2" s="1"/>
  <c r="R1340" i="2"/>
  <c r="Q1340" i="2"/>
  <c r="P1340" i="2"/>
  <c r="K1340" i="2"/>
  <c r="L1340" i="2" s="1"/>
  <c r="R1339" i="2"/>
  <c r="Q1339" i="2"/>
  <c r="P1339" i="2"/>
  <c r="K1339" i="2"/>
  <c r="L1339" i="2" s="1"/>
  <c r="R1338" i="2"/>
  <c r="Q1338" i="2"/>
  <c r="P1338" i="2"/>
  <c r="K1338" i="2"/>
  <c r="L1338" i="2" s="1"/>
  <c r="R1337" i="2"/>
  <c r="Q1337" i="2"/>
  <c r="P1337" i="2"/>
  <c r="K1337" i="2"/>
  <c r="L1337" i="2" s="1"/>
  <c r="R1336" i="2"/>
  <c r="Q1336" i="2"/>
  <c r="P1336" i="2"/>
  <c r="L1336" i="2"/>
  <c r="K1336" i="2"/>
  <c r="R1335" i="2"/>
  <c r="Q1335" i="2"/>
  <c r="P1335" i="2"/>
  <c r="K1335" i="2"/>
  <c r="L1335" i="2" s="1"/>
  <c r="R1334" i="2"/>
  <c r="Q1334" i="2"/>
  <c r="P1334" i="2"/>
  <c r="K1334" i="2"/>
  <c r="L1334" i="2" s="1"/>
  <c r="R1333" i="2"/>
  <c r="Q1333" i="2"/>
  <c r="P1333" i="2"/>
  <c r="L1333" i="2"/>
  <c r="K1333" i="2"/>
  <c r="R1332" i="2"/>
  <c r="Q1332" i="2"/>
  <c r="P1332" i="2"/>
  <c r="K1332" i="2"/>
  <c r="L1332" i="2" s="1"/>
  <c r="R1331" i="2"/>
  <c r="Q1331" i="2"/>
  <c r="P1331" i="2"/>
  <c r="L1331" i="2"/>
  <c r="K1331" i="2"/>
  <c r="R1330" i="2"/>
  <c r="Q1330" i="2"/>
  <c r="P1330" i="2"/>
  <c r="L1330" i="2"/>
  <c r="K1330" i="2"/>
  <c r="R1329" i="2"/>
  <c r="Q1329" i="2"/>
  <c r="P1329" i="2"/>
  <c r="L1329" i="2"/>
  <c r="K1329" i="2"/>
  <c r="R1328" i="2"/>
  <c r="Q1328" i="2"/>
  <c r="P1328" i="2"/>
  <c r="K1328" i="2"/>
  <c r="L1328" i="2" s="1"/>
  <c r="R1327" i="2"/>
  <c r="Q1327" i="2"/>
  <c r="P1327" i="2"/>
  <c r="L1327" i="2"/>
  <c r="K1327" i="2"/>
  <c r="R1326" i="2"/>
  <c r="Q1326" i="2"/>
  <c r="P1326" i="2"/>
  <c r="K1326" i="2"/>
  <c r="L1326" i="2" s="1"/>
  <c r="R1325" i="2"/>
  <c r="Q1325" i="2"/>
  <c r="P1325" i="2"/>
  <c r="L1325" i="2"/>
  <c r="K1325" i="2"/>
  <c r="R1324" i="2"/>
  <c r="Q1324" i="2"/>
  <c r="P1324" i="2"/>
  <c r="L1324" i="2"/>
  <c r="K1324" i="2"/>
  <c r="R1323" i="2"/>
  <c r="Q1323" i="2"/>
  <c r="P1323" i="2"/>
  <c r="K1323" i="2"/>
  <c r="L1323" i="2" s="1"/>
  <c r="R1322" i="2"/>
  <c r="Q1322" i="2"/>
  <c r="P1322" i="2"/>
  <c r="L1322" i="2"/>
  <c r="K1322" i="2"/>
  <c r="R1321" i="2"/>
  <c r="Q1321" i="2"/>
  <c r="P1321" i="2"/>
  <c r="L1321" i="2"/>
  <c r="K1321" i="2"/>
  <c r="R1320" i="2"/>
  <c r="Q1320" i="2"/>
  <c r="P1320" i="2"/>
  <c r="K1320" i="2"/>
  <c r="L1320" i="2" s="1"/>
  <c r="R1319" i="2"/>
  <c r="Q1319" i="2"/>
  <c r="P1319" i="2"/>
  <c r="L1319" i="2"/>
  <c r="K1319" i="2"/>
  <c r="R1318" i="2"/>
  <c r="Q1318" i="2"/>
  <c r="P1318" i="2"/>
  <c r="K1318" i="2"/>
  <c r="L1318" i="2" s="1"/>
  <c r="R1317" i="2"/>
  <c r="Q1317" i="2"/>
  <c r="P1317" i="2"/>
  <c r="K1317" i="2"/>
  <c r="L1317" i="2" s="1"/>
  <c r="R1316" i="2"/>
  <c r="Q1316" i="2"/>
  <c r="P1316" i="2"/>
  <c r="L1316" i="2"/>
  <c r="K1316" i="2"/>
  <c r="R1315" i="2"/>
  <c r="Q1315" i="2"/>
  <c r="P1315" i="2"/>
  <c r="L1315" i="2"/>
  <c r="K1315" i="2"/>
  <c r="R1314" i="2"/>
  <c r="Q1314" i="2"/>
  <c r="P1314" i="2"/>
  <c r="K1314" i="2"/>
  <c r="L1314" i="2" s="1"/>
  <c r="R1313" i="2"/>
  <c r="Q1313" i="2"/>
  <c r="P1313" i="2"/>
  <c r="K1313" i="2"/>
  <c r="L1313" i="2" s="1"/>
  <c r="R1312" i="2"/>
  <c r="Q1312" i="2"/>
  <c r="P1312" i="2"/>
  <c r="L1312" i="2"/>
  <c r="K1312" i="2"/>
  <c r="R1311" i="2"/>
  <c r="Q1311" i="2"/>
  <c r="P1311" i="2"/>
  <c r="L1311" i="2"/>
  <c r="K1311" i="2"/>
  <c r="R1310" i="2"/>
  <c r="Q1310" i="2"/>
  <c r="P1310" i="2"/>
  <c r="K1310" i="2"/>
  <c r="L1310" i="2" s="1"/>
  <c r="R1309" i="2"/>
  <c r="Q1309" i="2"/>
  <c r="P1309" i="2"/>
  <c r="L1309" i="2"/>
  <c r="K1309" i="2"/>
  <c r="R1308" i="2"/>
  <c r="Q1308" i="2"/>
  <c r="P1308" i="2"/>
  <c r="L1308" i="2"/>
  <c r="K1308" i="2"/>
  <c r="R1307" i="2"/>
  <c r="Q1307" i="2"/>
  <c r="P1307" i="2"/>
  <c r="K1307" i="2"/>
  <c r="L1307" i="2" s="1"/>
  <c r="R1306" i="2"/>
  <c r="Q1306" i="2"/>
  <c r="P1306" i="2"/>
  <c r="L1306" i="2"/>
  <c r="K1306" i="2"/>
  <c r="R1305" i="2"/>
  <c r="Q1305" i="2"/>
  <c r="P1305" i="2"/>
  <c r="K1305" i="2"/>
  <c r="L1305" i="2" s="1"/>
  <c r="R1304" i="2"/>
  <c r="Q1304" i="2"/>
  <c r="P1304" i="2"/>
  <c r="L1304" i="2"/>
  <c r="K1304" i="2"/>
  <c r="R1303" i="2"/>
  <c r="Q1303" i="2"/>
  <c r="P1303" i="2"/>
  <c r="L1303" i="2"/>
  <c r="K1303" i="2"/>
  <c r="R1302" i="2"/>
  <c r="Q1302" i="2"/>
  <c r="P1302" i="2"/>
  <c r="K1302" i="2"/>
  <c r="L1302" i="2" s="1"/>
  <c r="K1301" i="2"/>
  <c r="L1301" i="2" s="1"/>
  <c r="L1300" i="2"/>
  <c r="K1300" i="2"/>
  <c r="K1299" i="2"/>
  <c r="L1299" i="2" s="1"/>
  <c r="L1298" i="2"/>
  <c r="K1298" i="2"/>
  <c r="L1297" i="2"/>
  <c r="K1297" i="2"/>
  <c r="K1296" i="2"/>
  <c r="L1296" i="2" s="1"/>
  <c r="L1295" i="2"/>
  <c r="K1295" i="2"/>
  <c r="L1294" i="2"/>
  <c r="K1294" i="2"/>
  <c r="L1293" i="2"/>
  <c r="K1293" i="2"/>
  <c r="K1292" i="2"/>
  <c r="L1292" i="2" s="1"/>
  <c r="L1291" i="2"/>
  <c r="K1291" i="2"/>
  <c r="K1290" i="2"/>
  <c r="L1290" i="2" s="1"/>
  <c r="K1289" i="2"/>
  <c r="L1289" i="2" s="1"/>
  <c r="K1288" i="2"/>
  <c r="L1288" i="2" s="1"/>
  <c r="L1287" i="2"/>
  <c r="K1287" i="2"/>
  <c r="K1286" i="2"/>
  <c r="L1286" i="2" s="1"/>
  <c r="L1285" i="2"/>
  <c r="K1285" i="2"/>
  <c r="K1284" i="2"/>
  <c r="L1284" i="2" s="1"/>
  <c r="L1283" i="2"/>
  <c r="K1283" i="2"/>
  <c r="L1282" i="2"/>
  <c r="K1282" i="2"/>
  <c r="L1281" i="2"/>
  <c r="K1281" i="2"/>
  <c r="L1280" i="2"/>
  <c r="K1280" i="2"/>
  <c r="L1279" i="2"/>
  <c r="K1279" i="2"/>
  <c r="K1278" i="2"/>
  <c r="L1278" i="2" s="1"/>
  <c r="K1277" i="2"/>
  <c r="L1277" i="2" s="1"/>
  <c r="K1276" i="2"/>
  <c r="L1276" i="2" s="1"/>
  <c r="K1275" i="2"/>
  <c r="L1275" i="2" s="1"/>
  <c r="L1274" i="2"/>
  <c r="K1274" i="2"/>
  <c r="L1273" i="2"/>
  <c r="K1273" i="2"/>
  <c r="K1272" i="2"/>
  <c r="L1272" i="2" s="1"/>
  <c r="K1271" i="2"/>
  <c r="L1271" i="2" s="1"/>
  <c r="L1270" i="2"/>
  <c r="K1270" i="2"/>
  <c r="L1269" i="2"/>
  <c r="K1269" i="2"/>
  <c r="L1268" i="2"/>
  <c r="K1268" i="2"/>
  <c r="L1267" i="2"/>
  <c r="K1267" i="2"/>
  <c r="K1266" i="2"/>
  <c r="L1266" i="2" s="1"/>
  <c r="L1265" i="2"/>
  <c r="K1265" i="2"/>
  <c r="L1264" i="2"/>
  <c r="K1264" i="2"/>
  <c r="K1263" i="2"/>
  <c r="L1263" i="2" s="1"/>
  <c r="K1262" i="2"/>
  <c r="L1262" i="2" s="1"/>
  <c r="L1261" i="2"/>
  <c r="K1261" i="2"/>
  <c r="K1260" i="2"/>
  <c r="L1260" i="2" s="1"/>
  <c r="K1259" i="2"/>
  <c r="L1259" i="2" s="1"/>
  <c r="K1258" i="2"/>
  <c r="L1258" i="2" s="1"/>
  <c r="L1257" i="2"/>
  <c r="K1257" i="2"/>
  <c r="L1256" i="2"/>
  <c r="K1256" i="2"/>
  <c r="L1255" i="2"/>
  <c r="K1255" i="2"/>
  <c r="K1254" i="2"/>
  <c r="L1254" i="2" s="1"/>
  <c r="K1253" i="2"/>
  <c r="L1253" i="2" s="1"/>
  <c r="L1252" i="2"/>
  <c r="K1252" i="2"/>
  <c r="K1251" i="2"/>
  <c r="L1251" i="2" s="1"/>
  <c r="K1250" i="2"/>
  <c r="L1250" i="2" s="1"/>
  <c r="L1249" i="2"/>
  <c r="K1249" i="2"/>
  <c r="K1248" i="2"/>
  <c r="L1248" i="2" s="1"/>
  <c r="L1247" i="2"/>
  <c r="K1247" i="2"/>
  <c r="K1246" i="2"/>
  <c r="L1246" i="2" s="1"/>
  <c r="K1245" i="2"/>
  <c r="L1245" i="2" s="1"/>
  <c r="L1244" i="2"/>
  <c r="K1244" i="2"/>
  <c r="L1243" i="2"/>
  <c r="K1243" i="2"/>
  <c r="K1242" i="2"/>
  <c r="L1242" i="2" s="1"/>
  <c r="K1241" i="2"/>
  <c r="L1241" i="2" s="1"/>
  <c r="K1240" i="2"/>
  <c r="L1240" i="2" s="1"/>
  <c r="L1239" i="2"/>
  <c r="K1239" i="2"/>
  <c r="K1238" i="2"/>
  <c r="L1238" i="2" s="1"/>
  <c r="L1237" i="2"/>
  <c r="K1237" i="2"/>
  <c r="K1236" i="2"/>
  <c r="L1236" i="2" s="1"/>
  <c r="L1235" i="2"/>
  <c r="K1235" i="2"/>
  <c r="L1234" i="2"/>
  <c r="K1234" i="2"/>
  <c r="K1233" i="2"/>
  <c r="L1233" i="2" s="1"/>
  <c r="K1232" i="2"/>
  <c r="L1232" i="2" s="1"/>
  <c r="L1231" i="2"/>
  <c r="K1231" i="2"/>
  <c r="L1230" i="2"/>
  <c r="K1230" i="2"/>
  <c r="K1229" i="2"/>
  <c r="L1229" i="2" s="1"/>
  <c r="L1228" i="2"/>
  <c r="K1228" i="2"/>
  <c r="K1227" i="2"/>
  <c r="L1227" i="2" s="1"/>
  <c r="K1226" i="2"/>
  <c r="L1226" i="2" s="1"/>
  <c r="L1225" i="2"/>
  <c r="K1225" i="2"/>
  <c r="L1224" i="2"/>
  <c r="K1224" i="2"/>
  <c r="K1223" i="2"/>
  <c r="L1223" i="2" s="1"/>
  <c r="L1222" i="2"/>
  <c r="K1222" i="2"/>
  <c r="K1221" i="2"/>
  <c r="L1221" i="2" s="1"/>
  <c r="K1220" i="2"/>
  <c r="L1220" i="2" s="1"/>
  <c r="L1219" i="2"/>
  <c r="K1219" i="2"/>
  <c r="L1218" i="2"/>
  <c r="K1218" i="2"/>
  <c r="L1217" i="2"/>
  <c r="K1217" i="2"/>
  <c r="L1216" i="2"/>
  <c r="K1216" i="2"/>
  <c r="K1215" i="2"/>
  <c r="L1215" i="2" s="1"/>
  <c r="K1214" i="2"/>
  <c r="L1214" i="2" s="1"/>
  <c r="L1213" i="2"/>
  <c r="K1213" i="2"/>
  <c r="L1212" i="2"/>
  <c r="K1212" i="2"/>
  <c r="K1211" i="2"/>
  <c r="L1211" i="2" s="1"/>
  <c r="L1210" i="2"/>
  <c r="K1210" i="2"/>
  <c r="K1209" i="2"/>
  <c r="L1209" i="2" s="1"/>
  <c r="K1208" i="2"/>
  <c r="L1208" i="2" s="1"/>
  <c r="L1207" i="2"/>
  <c r="K1207" i="2"/>
  <c r="L1206" i="2"/>
  <c r="K1206" i="2"/>
  <c r="L1205" i="2"/>
  <c r="K1205" i="2"/>
  <c r="L1204" i="2"/>
  <c r="K1204" i="2"/>
  <c r="K1203" i="2"/>
  <c r="L1203" i="2" s="1"/>
  <c r="K1202" i="2"/>
  <c r="L1202" i="2" s="1"/>
  <c r="L1201" i="2"/>
  <c r="K1201" i="2"/>
  <c r="L1200" i="2"/>
  <c r="K1200" i="2"/>
  <c r="L1199" i="2"/>
  <c r="K1199" i="2"/>
  <c r="L1198" i="2"/>
  <c r="K1198" i="2"/>
  <c r="K1197" i="2"/>
  <c r="L1197" i="2" s="1"/>
  <c r="K1196" i="2"/>
  <c r="L1196" i="2" s="1"/>
  <c r="L1195" i="2"/>
  <c r="K1195" i="2"/>
  <c r="L1194" i="2"/>
  <c r="K1194" i="2"/>
  <c r="K1193" i="2"/>
  <c r="L1193" i="2" s="1"/>
  <c r="L1192" i="2"/>
  <c r="K1192" i="2"/>
  <c r="K1191" i="2"/>
  <c r="L1191" i="2" s="1"/>
  <c r="K1190" i="2"/>
  <c r="L1190" i="2" s="1"/>
  <c r="L1189" i="2"/>
  <c r="K1189" i="2"/>
  <c r="L1188" i="2"/>
  <c r="K1188" i="2"/>
  <c r="K1187" i="2"/>
  <c r="L1187" i="2" s="1"/>
  <c r="L1186" i="2"/>
  <c r="K1186" i="2"/>
  <c r="K1185" i="2"/>
  <c r="L1185" i="2" s="1"/>
  <c r="K1184" i="2"/>
  <c r="L1184" i="2" s="1"/>
  <c r="L1183" i="2"/>
  <c r="K1183" i="2"/>
  <c r="L1182" i="2"/>
  <c r="K1182" i="2"/>
  <c r="K1181" i="2"/>
  <c r="L1181" i="2" s="1"/>
  <c r="L1180" i="2"/>
  <c r="K1180" i="2"/>
  <c r="K1179" i="2"/>
  <c r="L1179" i="2" s="1"/>
  <c r="K1178" i="2"/>
  <c r="L1178" i="2" s="1"/>
  <c r="L1177" i="2"/>
  <c r="K1177" i="2"/>
  <c r="L1176" i="2"/>
  <c r="K1176" i="2"/>
  <c r="K1175" i="2"/>
  <c r="L1175" i="2" s="1"/>
  <c r="L1174" i="2"/>
  <c r="K1174" i="2"/>
  <c r="K1173" i="2"/>
  <c r="L1173" i="2" s="1"/>
  <c r="K1172" i="2"/>
  <c r="L1172" i="2" s="1"/>
  <c r="L1171" i="2"/>
  <c r="K1171" i="2"/>
  <c r="L1170" i="2"/>
  <c r="K1170" i="2"/>
  <c r="K1169" i="2"/>
  <c r="L1169" i="2" s="1"/>
  <c r="L1168" i="2"/>
  <c r="K1168" i="2"/>
  <c r="K1167" i="2"/>
  <c r="L1167" i="2" s="1"/>
  <c r="K1166" i="2"/>
  <c r="L1166" i="2" s="1"/>
  <c r="L1165" i="2"/>
  <c r="K1165" i="2"/>
  <c r="L1164" i="2"/>
  <c r="K1164" i="2"/>
  <c r="K1163" i="2"/>
  <c r="L1163" i="2" s="1"/>
  <c r="L1162" i="2"/>
  <c r="K1162" i="2"/>
  <c r="K1161" i="2"/>
  <c r="L1161" i="2" s="1"/>
  <c r="K1160" i="2"/>
  <c r="L1160" i="2" s="1"/>
  <c r="L1159" i="2"/>
  <c r="K1159" i="2"/>
  <c r="L1158" i="2"/>
  <c r="K1158" i="2"/>
  <c r="K1157" i="2"/>
  <c r="L1157" i="2" s="1"/>
  <c r="L1156" i="2"/>
  <c r="K1156" i="2"/>
  <c r="K1155" i="2"/>
  <c r="L1155" i="2" s="1"/>
  <c r="K1154" i="2"/>
  <c r="L1154" i="2" s="1"/>
  <c r="L1153" i="2"/>
  <c r="K1153" i="2"/>
  <c r="L1152" i="2"/>
  <c r="K1152" i="2"/>
  <c r="K1151" i="2"/>
  <c r="L1151" i="2" s="1"/>
  <c r="L1150" i="2"/>
  <c r="K1150" i="2"/>
  <c r="K1149" i="2"/>
  <c r="L1149" i="2" s="1"/>
  <c r="K1148" i="2"/>
  <c r="L1148" i="2" s="1"/>
  <c r="L1147" i="2"/>
  <c r="K1147" i="2"/>
  <c r="L1146" i="2"/>
  <c r="K1146" i="2"/>
  <c r="K1145" i="2"/>
  <c r="L1145" i="2" s="1"/>
  <c r="L1144" i="2"/>
  <c r="K1144" i="2"/>
  <c r="K1143" i="2"/>
  <c r="L1143" i="2" s="1"/>
  <c r="K1142" i="2"/>
  <c r="L1142" i="2" s="1"/>
  <c r="L1141" i="2"/>
  <c r="K1141" i="2"/>
  <c r="L1140" i="2"/>
  <c r="K1140" i="2"/>
  <c r="K1139" i="2"/>
  <c r="L1139" i="2" s="1"/>
  <c r="L1138" i="2"/>
  <c r="K1138" i="2"/>
  <c r="K1137" i="2"/>
  <c r="L1137" i="2" s="1"/>
  <c r="K1136" i="2"/>
  <c r="L1136" i="2" s="1"/>
  <c r="L1135" i="2"/>
  <c r="K1135" i="2"/>
  <c r="L1134" i="2"/>
  <c r="K1134" i="2"/>
  <c r="K1133" i="2"/>
  <c r="L1133" i="2" s="1"/>
  <c r="L1132" i="2"/>
  <c r="K1132" i="2"/>
  <c r="K1131" i="2"/>
  <c r="L1131" i="2" s="1"/>
  <c r="K1130" i="2"/>
  <c r="L1130" i="2" s="1"/>
  <c r="L1129" i="2"/>
  <c r="K1129" i="2"/>
  <c r="L1128" i="2"/>
  <c r="K1128" i="2"/>
  <c r="K1127" i="2"/>
  <c r="L1127" i="2" s="1"/>
  <c r="L1126" i="2"/>
  <c r="K1126" i="2"/>
  <c r="K1125" i="2"/>
  <c r="L1125" i="2" s="1"/>
  <c r="K1124" i="2"/>
  <c r="L1124" i="2" s="1"/>
  <c r="L1123" i="2"/>
  <c r="K1123" i="2"/>
  <c r="L1122" i="2"/>
  <c r="K1122" i="2"/>
  <c r="K1121" i="2"/>
  <c r="L1121" i="2" s="1"/>
  <c r="L1120" i="2"/>
  <c r="K1120" i="2"/>
  <c r="K1119" i="2"/>
  <c r="L1119" i="2" s="1"/>
  <c r="K1118" i="2"/>
  <c r="L1118" i="2" s="1"/>
  <c r="L1117" i="2"/>
  <c r="K1117" i="2"/>
  <c r="L1116" i="2"/>
  <c r="K1116" i="2"/>
  <c r="K1115" i="2"/>
  <c r="L1115" i="2" s="1"/>
  <c r="L1114" i="2"/>
  <c r="K1114" i="2"/>
  <c r="K1113" i="2"/>
  <c r="L1113" i="2" s="1"/>
  <c r="K1112" i="2"/>
  <c r="L1112" i="2" s="1"/>
  <c r="L1111" i="2"/>
  <c r="K1111" i="2"/>
  <c r="L1110" i="2"/>
  <c r="K1110" i="2"/>
  <c r="K1109" i="2"/>
  <c r="L1109" i="2" s="1"/>
  <c r="L1108" i="2"/>
  <c r="K1108" i="2"/>
  <c r="K1107" i="2"/>
  <c r="L1107" i="2" s="1"/>
  <c r="K1106" i="2"/>
  <c r="L1106" i="2" s="1"/>
  <c r="L1105" i="2"/>
  <c r="K1105" i="2"/>
  <c r="L1104" i="2"/>
  <c r="K1104" i="2"/>
  <c r="K1103" i="2"/>
  <c r="L1103" i="2" s="1"/>
  <c r="L1102" i="2"/>
  <c r="K1102" i="2"/>
  <c r="K1101" i="2"/>
  <c r="L1101" i="2" s="1"/>
  <c r="K1100" i="2"/>
  <c r="L1100" i="2" s="1"/>
  <c r="L1099" i="2"/>
  <c r="K1099" i="2"/>
  <c r="L1098" i="2"/>
  <c r="K1098" i="2"/>
  <c r="K1097" i="2"/>
  <c r="L1097" i="2" s="1"/>
  <c r="L1096" i="2"/>
  <c r="K1096" i="2"/>
  <c r="K1095" i="2"/>
  <c r="L1095" i="2" s="1"/>
  <c r="K1094" i="2"/>
  <c r="L1094" i="2" s="1"/>
  <c r="L1093" i="2"/>
  <c r="K1093" i="2"/>
  <c r="L1092" i="2"/>
  <c r="K1092" i="2"/>
  <c r="K1091" i="2"/>
  <c r="L1091" i="2" s="1"/>
  <c r="L1090" i="2"/>
  <c r="K1090" i="2"/>
  <c r="K1089" i="2"/>
  <c r="L1089" i="2" s="1"/>
  <c r="K1088" i="2"/>
  <c r="L1088" i="2" s="1"/>
  <c r="L1087" i="2"/>
  <c r="K1087" i="2"/>
  <c r="L1086" i="2"/>
  <c r="K1086" i="2"/>
  <c r="K1085" i="2"/>
  <c r="L1085" i="2" s="1"/>
  <c r="L1084" i="2"/>
  <c r="K1084" i="2"/>
  <c r="K1083" i="2"/>
  <c r="L1083" i="2" s="1"/>
  <c r="K1082" i="2"/>
  <c r="L1082" i="2" s="1"/>
  <c r="L1081" i="2"/>
  <c r="K1081" i="2"/>
  <c r="L1080" i="2"/>
  <c r="K1080" i="2"/>
  <c r="K1079" i="2"/>
  <c r="L1079" i="2" s="1"/>
  <c r="L1078" i="2"/>
  <c r="K1078" i="2"/>
  <c r="K1077" i="2"/>
  <c r="L1077" i="2" s="1"/>
  <c r="K1076" i="2"/>
  <c r="L1076" i="2" s="1"/>
  <c r="L1075" i="2"/>
  <c r="K1075" i="2"/>
  <c r="L1074" i="2"/>
  <c r="K1074" i="2"/>
  <c r="K1073" i="2"/>
  <c r="L1073" i="2" s="1"/>
  <c r="L1072" i="2"/>
  <c r="K1072" i="2"/>
  <c r="K1071" i="2"/>
  <c r="L1071" i="2" s="1"/>
  <c r="K1070" i="2"/>
  <c r="L1070" i="2" s="1"/>
  <c r="L1069" i="2"/>
  <c r="K1069" i="2"/>
  <c r="L1068" i="2"/>
  <c r="K1068" i="2"/>
  <c r="K1067" i="2"/>
  <c r="L1067" i="2" s="1"/>
  <c r="L1066" i="2"/>
  <c r="K1066" i="2"/>
  <c r="K1065" i="2"/>
  <c r="L1065" i="2" s="1"/>
  <c r="K1064" i="2"/>
  <c r="L1064" i="2" s="1"/>
  <c r="L1063" i="2"/>
  <c r="K1063" i="2"/>
  <c r="L1062" i="2"/>
  <c r="K1062" i="2"/>
  <c r="K1061" i="2"/>
  <c r="L1061" i="2" s="1"/>
  <c r="L1060" i="2"/>
  <c r="K1060" i="2"/>
  <c r="K1059" i="2"/>
  <c r="L1059" i="2" s="1"/>
  <c r="K1058" i="2"/>
  <c r="L1058" i="2" s="1"/>
  <c r="L1057" i="2"/>
  <c r="K1057" i="2"/>
  <c r="L1056" i="2"/>
  <c r="K1056" i="2"/>
  <c r="K1055" i="2"/>
  <c r="L1055" i="2" s="1"/>
  <c r="L1054" i="2"/>
  <c r="K1054" i="2"/>
  <c r="K1053" i="2"/>
  <c r="L1053" i="2" s="1"/>
  <c r="K1052" i="2"/>
  <c r="L1052" i="2" s="1"/>
  <c r="L1051" i="2"/>
  <c r="K1051" i="2"/>
  <c r="L1050" i="2"/>
  <c r="K1050" i="2"/>
  <c r="K1049" i="2"/>
  <c r="L1049" i="2" s="1"/>
  <c r="L1048" i="2"/>
  <c r="K1048" i="2"/>
  <c r="K1047" i="2"/>
  <c r="L1047" i="2" s="1"/>
  <c r="K1046" i="2"/>
  <c r="L1046" i="2" s="1"/>
  <c r="L1045" i="2"/>
  <c r="K1045" i="2"/>
  <c r="L1044" i="2"/>
  <c r="K1044" i="2"/>
  <c r="K1043" i="2"/>
  <c r="L1043" i="2" s="1"/>
  <c r="L1042" i="2"/>
  <c r="K1042" i="2"/>
  <c r="K1041" i="2"/>
  <c r="L1041" i="2" s="1"/>
  <c r="K1040" i="2"/>
  <c r="L1040" i="2" s="1"/>
  <c r="L1039" i="2"/>
  <c r="K1039" i="2"/>
  <c r="L1038" i="2"/>
  <c r="K1038" i="2"/>
  <c r="K1037" i="2"/>
  <c r="L1037" i="2" s="1"/>
  <c r="L1036" i="2"/>
  <c r="K1036" i="2"/>
  <c r="K1035" i="2"/>
  <c r="L1035" i="2" s="1"/>
  <c r="K1034" i="2"/>
  <c r="L1034" i="2" s="1"/>
  <c r="L1033" i="2"/>
  <c r="K1033" i="2"/>
  <c r="L1032" i="2"/>
  <c r="K1032" i="2"/>
  <c r="K1031" i="2"/>
  <c r="L1031" i="2" s="1"/>
  <c r="L1030" i="2"/>
  <c r="K1030" i="2"/>
  <c r="K1029" i="2"/>
  <c r="L1029" i="2" s="1"/>
  <c r="K1028" i="2"/>
  <c r="L1028" i="2" s="1"/>
  <c r="L1027" i="2"/>
  <c r="K1027" i="2"/>
  <c r="L1026" i="2"/>
  <c r="K1026" i="2"/>
  <c r="K1025" i="2"/>
  <c r="L1025" i="2" s="1"/>
  <c r="L1024" i="2"/>
  <c r="K1024" i="2"/>
  <c r="K1023" i="2"/>
  <c r="L1023" i="2" s="1"/>
  <c r="K1022" i="2"/>
  <c r="L1022" i="2" s="1"/>
  <c r="L1021" i="2"/>
  <c r="K1021" i="2"/>
  <c r="L1020" i="2"/>
  <c r="K1020" i="2"/>
  <c r="K1019" i="2"/>
  <c r="L1019" i="2" s="1"/>
  <c r="L1018" i="2"/>
  <c r="K1018" i="2"/>
  <c r="K1017" i="2"/>
  <c r="L1017" i="2" s="1"/>
  <c r="K1016" i="2"/>
  <c r="L1016" i="2" s="1"/>
  <c r="L1015" i="2"/>
  <c r="K1015" i="2"/>
  <c r="L1014" i="2"/>
  <c r="K1014" i="2"/>
  <c r="K1013" i="2"/>
  <c r="L1013" i="2" s="1"/>
  <c r="L1012" i="2"/>
  <c r="K1012" i="2"/>
  <c r="K1011" i="2"/>
  <c r="L1011" i="2" s="1"/>
  <c r="K1010" i="2"/>
  <c r="L1010" i="2" s="1"/>
  <c r="L1009" i="2"/>
  <c r="K1009" i="2"/>
  <c r="L1008" i="2"/>
  <c r="K1008" i="2"/>
  <c r="K1007" i="2"/>
  <c r="L1007" i="2" s="1"/>
  <c r="L1006" i="2"/>
  <c r="K1006" i="2"/>
  <c r="K1005" i="2"/>
  <c r="L1005" i="2" s="1"/>
  <c r="K1004" i="2"/>
  <c r="L1004" i="2" s="1"/>
  <c r="L1003" i="2"/>
  <c r="K1003" i="2"/>
  <c r="L1002" i="2"/>
  <c r="K1002" i="2"/>
  <c r="K1001" i="2"/>
  <c r="L1001" i="2" s="1"/>
  <c r="L1000" i="2"/>
  <c r="K1000" i="2"/>
  <c r="K999" i="2"/>
  <c r="L999" i="2" s="1"/>
  <c r="K998" i="2"/>
  <c r="L998" i="2" s="1"/>
  <c r="L997" i="2"/>
  <c r="K997" i="2"/>
  <c r="L996" i="2"/>
  <c r="K996" i="2"/>
  <c r="K995" i="2"/>
  <c r="L995" i="2" s="1"/>
  <c r="L994" i="2"/>
  <c r="K994" i="2"/>
  <c r="K993" i="2"/>
  <c r="L993" i="2" s="1"/>
  <c r="K992" i="2"/>
  <c r="L992" i="2" s="1"/>
  <c r="L991" i="2"/>
  <c r="K991" i="2"/>
  <c r="L990" i="2"/>
  <c r="K990" i="2"/>
  <c r="K989" i="2"/>
  <c r="L989" i="2" s="1"/>
  <c r="L988" i="2"/>
  <c r="K988" i="2"/>
  <c r="K987" i="2"/>
  <c r="L987" i="2" s="1"/>
  <c r="K986" i="2"/>
  <c r="L986" i="2" s="1"/>
  <c r="L985" i="2"/>
  <c r="K985" i="2"/>
  <c r="L984" i="2"/>
  <c r="K984" i="2"/>
  <c r="K983" i="2"/>
  <c r="L983" i="2" s="1"/>
  <c r="L982" i="2"/>
  <c r="K982" i="2"/>
  <c r="K981" i="2"/>
  <c r="L981" i="2" s="1"/>
  <c r="K980" i="2"/>
  <c r="L980" i="2" s="1"/>
  <c r="L979" i="2"/>
  <c r="K979" i="2"/>
  <c r="L978" i="2"/>
  <c r="K978" i="2"/>
  <c r="K977" i="2"/>
  <c r="L977" i="2" s="1"/>
  <c r="L976" i="2"/>
  <c r="K976" i="2"/>
  <c r="K975" i="2"/>
  <c r="L975" i="2" s="1"/>
  <c r="K974" i="2"/>
  <c r="L974" i="2" s="1"/>
  <c r="L973" i="2"/>
  <c r="K973" i="2"/>
  <c r="L972" i="2"/>
  <c r="K972" i="2"/>
  <c r="K971" i="2"/>
  <c r="L971" i="2" s="1"/>
  <c r="L970" i="2"/>
  <c r="K970" i="2"/>
  <c r="K969" i="2"/>
  <c r="L969" i="2" s="1"/>
  <c r="K968" i="2"/>
  <c r="L968" i="2" s="1"/>
  <c r="L967" i="2"/>
  <c r="K967" i="2"/>
  <c r="L966" i="2"/>
  <c r="K966" i="2"/>
  <c r="K965" i="2"/>
  <c r="L965" i="2" s="1"/>
  <c r="L964" i="2"/>
  <c r="K964" i="2"/>
  <c r="K963" i="2"/>
  <c r="L963" i="2" s="1"/>
  <c r="K962" i="2"/>
  <c r="L962" i="2" s="1"/>
  <c r="L961" i="2"/>
  <c r="K961" i="2"/>
  <c r="L960" i="2"/>
  <c r="K960" i="2"/>
  <c r="K959" i="2"/>
  <c r="L959" i="2" s="1"/>
  <c r="L958" i="2"/>
  <c r="K958" i="2"/>
  <c r="K957" i="2"/>
  <c r="L957" i="2" s="1"/>
  <c r="K956" i="2"/>
  <c r="L956" i="2" s="1"/>
  <c r="L955" i="2"/>
  <c r="K955" i="2"/>
  <c r="L954" i="2"/>
  <c r="K954" i="2"/>
  <c r="K953" i="2"/>
  <c r="L953" i="2" s="1"/>
  <c r="L952" i="2"/>
  <c r="K952" i="2"/>
  <c r="K951" i="2"/>
  <c r="L951" i="2" s="1"/>
  <c r="K950" i="2"/>
  <c r="L950" i="2" s="1"/>
  <c r="L949" i="2"/>
  <c r="K949" i="2"/>
  <c r="L948" i="2"/>
  <c r="K948" i="2"/>
  <c r="K947" i="2"/>
  <c r="L947" i="2" s="1"/>
  <c r="L946" i="2"/>
  <c r="K946" i="2"/>
  <c r="K945" i="2"/>
  <c r="L945" i="2" s="1"/>
  <c r="K944" i="2"/>
  <c r="L944" i="2" s="1"/>
  <c r="L943" i="2"/>
  <c r="K943" i="2"/>
  <c r="L942" i="2"/>
  <c r="K942" i="2"/>
  <c r="K941" i="2"/>
  <c r="L941" i="2" s="1"/>
  <c r="L940" i="2"/>
  <c r="K940" i="2"/>
  <c r="K939" i="2"/>
  <c r="L939" i="2" s="1"/>
  <c r="K938" i="2"/>
  <c r="L938" i="2" s="1"/>
  <c r="L937" i="2"/>
  <c r="K937" i="2"/>
  <c r="L936" i="2"/>
  <c r="K936" i="2"/>
  <c r="K935" i="2"/>
  <c r="L935" i="2" s="1"/>
  <c r="L934" i="2"/>
  <c r="K934" i="2"/>
  <c r="K933" i="2"/>
  <c r="L933" i="2" s="1"/>
  <c r="K932" i="2"/>
  <c r="L932" i="2" s="1"/>
  <c r="L931" i="2"/>
  <c r="K931" i="2"/>
  <c r="L930" i="2"/>
  <c r="K930" i="2"/>
  <c r="K929" i="2"/>
  <c r="L929" i="2" s="1"/>
  <c r="L928" i="2"/>
  <c r="K928" i="2"/>
  <c r="K927" i="2"/>
  <c r="L927" i="2" s="1"/>
  <c r="K926" i="2"/>
  <c r="L926" i="2" s="1"/>
  <c r="L925" i="2"/>
  <c r="K925" i="2"/>
  <c r="L924" i="2"/>
  <c r="K924" i="2"/>
  <c r="K923" i="2"/>
  <c r="L923" i="2" s="1"/>
  <c r="L922" i="2"/>
  <c r="K922" i="2"/>
  <c r="K921" i="2"/>
  <c r="L921" i="2" s="1"/>
  <c r="K920" i="2"/>
  <c r="L920" i="2" s="1"/>
  <c r="L919" i="2"/>
  <c r="K919" i="2"/>
  <c r="L918" i="2"/>
  <c r="K918" i="2"/>
  <c r="K917" i="2"/>
  <c r="L917" i="2" s="1"/>
  <c r="L916" i="2"/>
  <c r="K916" i="2"/>
  <c r="K915" i="2"/>
  <c r="L915" i="2" s="1"/>
  <c r="K914" i="2"/>
  <c r="L914" i="2" s="1"/>
  <c r="L913" i="2"/>
  <c r="K913" i="2"/>
  <c r="L912" i="2"/>
  <c r="K912" i="2"/>
  <c r="K911" i="2"/>
  <c r="L911" i="2" s="1"/>
  <c r="L910" i="2"/>
  <c r="K910" i="2"/>
  <c r="K909" i="2"/>
  <c r="L909" i="2" s="1"/>
  <c r="K908" i="2"/>
  <c r="L908" i="2" s="1"/>
  <c r="L907" i="2"/>
  <c r="K907" i="2"/>
  <c r="L906" i="2"/>
  <c r="K906" i="2"/>
  <c r="K905" i="2"/>
  <c r="L905" i="2" s="1"/>
  <c r="L904" i="2"/>
  <c r="K904" i="2"/>
  <c r="K903" i="2"/>
  <c r="L903" i="2" s="1"/>
  <c r="K902" i="2"/>
  <c r="L902" i="2" s="1"/>
  <c r="L901" i="2"/>
  <c r="K901" i="2"/>
  <c r="L900" i="2"/>
  <c r="K900" i="2"/>
  <c r="K899" i="2"/>
  <c r="L899" i="2" s="1"/>
  <c r="L898" i="2"/>
  <c r="K898" i="2"/>
  <c r="K897" i="2"/>
  <c r="L897" i="2" s="1"/>
  <c r="K896" i="2"/>
  <c r="L896" i="2" s="1"/>
  <c r="L895" i="2"/>
  <c r="K895" i="2"/>
  <c r="L894" i="2"/>
  <c r="K894" i="2"/>
  <c r="K893" i="2"/>
  <c r="L893" i="2" s="1"/>
  <c r="L892" i="2"/>
  <c r="K892" i="2"/>
  <c r="K891" i="2"/>
  <c r="L891" i="2" s="1"/>
  <c r="K890" i="2"/>
  <c r="L890" i="2" s="1"/>
  <c r="L889" i="2"/>
  <c r="K889" i="2"/>
  <c r="L888" i="2"/>
  <c r="K888" i="2"/>
  <c r="K887" i="2"/>
  <c r="L887" i="2" s="1"/>
  <c r="L886" i="2"/>
  <c r="K886" i="2"/>
  <c r="K885" i="2"/>
  <c r="L885" i="2" s="1"/>
  <c r="K884" i="2"/>
  <c r="L884" i="2" s="1"/>
  <c r="L883" i="2"/>
  <c r="K883" i="2"/>
  <c r="L882" i="2"/>
  <c r="K882" i="2"/>
  <c r="K881" i="2"/>
  <c r="L881" i="2" s="1"/>
  <c r="L880" i="2"/>
  <c r="K880" i="2"/>
  <c r="K879" i="2"/>
  <c r="L879" i="2" s="1"/>
  <c r="K878" i="2"/>
  <c r="L878" i="2" s="1"/>
  <c r="L877" i="2"/>
  <c r="K877" i="2"/>
  <c r="L876" i="2"/>
  <c r="K876" i="2"/>
  <c r="K875" i="2"/>
  <c r="L875" i="2" s="1"/>
  <c r="L874" i="2"/>
  <c r="K874" i="2"/>
  <c r="K873" i="2"/>
  <c r="L873" i="2" s="1"/>
  <c r="K872" i="2"/>
  <c r="L872" i="2" s="1"/>
  <c r="L871" i="2"/>
  <c r="K871" i="2"/>
  <c r="L870" i="2"/>
  <c r="K870" i="2"/>
  <c r="K869" i="2"/>
  <c r="L869" i="2" s="1"/>
  <c r="L868" i="2"/>
  <c r="K868" i="2"/>
  <c r="K867" i="2"/>
  <c r="L867" i="2" s="1"/>
  <c r="K866" i="2"/>
  <c r="L866" i="2" s="1"/>
  <c r="L865" i="2"/>
  <c r="K865" i="2"/>
  <c r="L864" i="2"/>
  <c r="K864" i="2"/>
  <c r="K863" i="2"/>
  <c r="L863" i="2" s="1"/>
  <c r="L862" i="2"/>
  <c r="K862" i="2"/>
  <c r="K861" i="2"/>
  <c r="L861" i="2" s="1"/>
  <c r="K860" i="2"/>
  <c r="L860" i="2" s="1"/>
  <c r="L859" i="2"/>
  <c r="K859" i="2"/>
  <c r="L858" i="2"/>
  <c r="K858" i="2"/>
  <c r="L857" i="2"/>
  <c r="K857" i="2"/>
  <c r="L856" i="2"/>
  <c r="K856" i="2"/>
  <c r="K855" i="2"/>
  <c r="L855" i="2" s="1"/>
  <c r="K854" i="2"/>
  <c r="L854" i="2" s="1"/>
  <c r="L853" i="2"/>
  <c r="K853" i="2"/>
  <c r="L852" i="2"/>
  <c r="K852" i="2"/>
  <c r="L851" i="2"/>
  <c r="K851" i="2"/>
  <c r="L850" i="2"/>
  <c r="K850" i="2"/>
  <c r="K849" i="2"/>
  <c r="L849" i="2" s="1"/>
  <c r="K848" i="2"/>
  <c r="L848" i="2" s="1"/>
  <c r="L847" i="2"/>
  <c r="K847" i="2"/>
  <c r="L846" i="2"/>
  <c r="K846" i="2"/>
  <c r="K845" i="2"/>
  <c r="L845" i="2" s="1"/>
  <c r="L844" i="2"/>
  <c r="K844" i="2"/>
  <c r="K843" i="2"/>
  <c r="L843" i="2" s="1"/>
  <c r="K842" i="2"/>
  <c r="L842" i="2" s="1"/>
  <c r="L841" i="2"/>
  <c r="K841" i="2"/>
  <c r="L840" i="2"/>
  <c r="K840" i="2"/>
  <c r="K839" i="2"/>
  <c r="L839" i="2" s="1"/>
  <c r="L838" i="2"/>
  <c r="K838" i="2"/>
  <c r="K837" i="2"/>
  <c r="L837" i="2" s="1"/>
  <c r="K836" i="2"/>
  <c r="L836" i="2" s="1"/>
  <c r="L835" i="2"/>
  <c r="K835" i="2"/>
  <c r="L834" i="2"/>
  <c r="K834" i="2"/>
  <c r="K833" i="2"/>
  <c r="L833" i="2" s="1"/>
  <c r="L832" i="2"/>
  <c r="K832" i="2"/>
  <c r="K831" i="2"/>
  <c r="L831" i="2" s="1"/>
  <c r="L830" i="2"/>
  <c r="K830" i="2"/>
  <c r="L829" i="2"/>
  <c r="K829" i="2"/>
  <c r="L828" i="2"/>
  <c r="K828" i="2"/>
  <c r="L827" i="2"/>
  <c r="K827" i="2"/>
  <c r="L826" i="2"/>
  <c r="K826" i="2"/>
  <c r="K825" i="2"/>
  <c r="L825" i="2" s="1"/>
  <c r="K824" i="2"/>
  <c r="L824" i="2" s="1"/>
  <c r="L823" i="2"/>
  <c r="K823" i="2"/>
  <c r="L822" i="2"/>
  <c r="K822" i="2"/>
  <c r="L821" i="2"/>
  <c r="K821" i="2"/>
  <c r="L820" i="2"/>
  <c r="K820" i="2"/>
  <c r="L819" i="2"/>
  <c r="K819" i="2"/>
  <c r="K818" i="2"/>
  <c r="L818" i="2" s="1"/>
  <c r="L817" i="2"/>
  <c r="K817" i="2"/>
  <c r="L816" i="2"/>
  <c r="K816" i="2"/>
  <c r="L815" i="2"/>
  <c r="K815" i="2"/>
  <c r="L814" i="2"/>
  <c r="K814" i="2"/>
  <c r="L813" i="2"/>
  <c r="K813" i="2"/>
  <c r="K812" i="2"/>
  <c r="L812" i="2" s="1"/>
  <c r="L811" i="2"/>
  <c r="K811" i="2"/>
  <c r="L810" i="2"/>
  <c r="K810" i="2"/>
  <c r="L809" i="2"/>
  <c r="K809" i="2"/>
  <c r="L808" i="2"/>
  <c r="K808" i="2"/>
  <c r="L807" i="2"/>
  <c r="K807" i="2"/>
  <c r="K806" i="2"/>
  <c r="L806" i="2" s="1"/>
  <c r="L805" i="2"/>
  <c r="K805" i="2"/>
  <c r="L804" i="2"/>
  <c r="K804" i="2"/>
  <c r="L803" i="2"/>
  <c r="K803" i="2"/>
  <c r="L802" i="2"/>
  <c r="K802" i="2"/>
  <c r="L801" i="2"/>
  <c r="K801" i="2"/>
  <c r="K800" i="2"/>
  <c r="L800" i="2" s="1"/>
  <c r="L799" i="2"/>
  <c r="K799" i="2"/>
  <c r="L798" i="2"/>
  <c r="K798" i="2"/>
  <c r="P797" i="2"/>
  <c r="L797" i="2"/>
  <c r="K797" i="2"/>
  <c r="P796" i="2"/>
  <c r="L796" i="2"/>
  <c r="K796" i="2"/>
  <c r="P795" i="2"/>
  <c r="L795" i="2"/>
  <c r="K795" i="2"/>
  <c r="P794" i="2"/>
  <c r="L794" i="2"/>
  <c r="K794" i="2"/>
  <c r="P793" i="2"/>
  <c r="L793" i="2"/>
  <c r="K793" i="2"/>
  <c r="P792" i="2"/>
  <c r="L792" i="2"/>
  <c r="K792" i="2"/>
  <c r="P791" i="2"/>
  <c r="L791" i="2"/>
  <c r="K791" i="2"/>
  <c r="P790" i="2"/>
  <c r="L790" i="2"/>
  <c r="K790" i="2"/>
  <c r="P789" i="2"/>
  <c r="L789" i="2"/>
  <c r="K789" i="2"/>
  <c r="P788" i="2"/>
  <c r="L788" i="2"/>
  <c r="K788" i="2"/>
  <c r="P787" i="2"/>
  <c r="L787" i="2"/>
  <c r="K787" i="2"/>
  <c r="P786" i="2"/>
  <c r="L786" i="2"/>
  <c r="K786" i="2"/>
  <c r="P785" i="2"/>
  <c r="L785" i="2"/>
  <c r="K785" i="2"/>
  <c r="P784" i="2"/>
  <c r="L784" i="2"/>
  <c r="K784" i="2"/>
  <c r="P783" i="2"/>
  <c r="L783" i="2"/>
  <c r="K783" i="2"/>
  <c r="P782" i="2"/>
  <c r="L782" i="2"/>
  <c r="K782" i="2"/>
  <c r="P781" i="2"/>
  <c r="L781" i="2"/>
  <c r="K781" i="2"/>
  <c r="P780" i="2"/>
  <c r="L780" i="2"/>
  <c r="K780" i="2"/>
  <c r="P779" i="2"/>
  <c r="L779" i="2"/>
  <c r="K779" i="2"/>
  <c r="P778" i="2"/>
  <c r="L778" i="2"/>
  <c r="K778" i="2"/>
  <c r="P777" i="2"/>
  <c r="L777" i="2"/>
  <c r="K777" i="2"/>
  <c r="P776" i="2"/>
  <c r="L776" i="2"/>
  <c r="K776" i="2"/>
  <c r="P775" i="2"/>
  <c r="L775" i="2"/>
  <c r="K775" i="2"/>
  <c r="P774" i="2"/>
  <c r="L774" i="2"/>
  <c r="K774" i="2"/>
  <c r="P773" i="2"/>
  <c r="L773" i="2"/>
  <c r="K773" i="2"/>
  <c r="P772" i="2"/>
  <c r="L772" i="2"/>
  <c r="K772" i="2"/>
  <c r="P771" i="2"/>
  <c r="L771" i="2"/>
  <c r="K771" i="2"/>
  <c r="P770" i="2"/>
  <c r="L770" i="2"/>
  <c r="K770" i="2"/>
  <c r="P769" i="2"/>
  <c r="L769" i="2"/>
  <c r="K769" i="2"/>
  <c r="P768" i="2"/>
  <c r="L768" i="2"/>
  <c r="K768" i="2"/>
  <c r="P767" i="2"/>
  <c r="L767" i="2"/>
  <c r="K767" i="2"/>
  <c r="P766" i="2"/>
  <c r="L766" i="2"/>
  <c r="K766" i="2"/>
  <c r="P765" i="2"/>
  <c r="L765" i="2"/>
  <c r="K765" i="2"/>
  <c r="P764" i="2"/>
  <c r="L764" i="2"/>
  <c r="K764" i="2"/>
  <c r="P763" i="2"/>
  <c r="L763" i="2"/>
  <c r="K763" i="2"/>
  <c r="P762" i="2"/>
  <c r="L762" i="2"/>
  <c r="K762" i="2"/>
  <c r="P761" i="2"/>
  <c r="L761" i="2"/>
  <c r="K761" i="2"/>
  <c r="P760" i="2"/>
  <c r="L760" i="2"/>
  <c r="K760" i="2"/>
  <c r="P759" i="2"/>
  <c r="L759" i="2"/>
  <c r="K759" i="2"/>
  <c r="P758" i="2"/>
  <c r="L758" i="2"/>
  <c r="K758" i="2"/>
  <c r="P757" i="2"/>
  <c r="L757" i="2"/>
  <c r="K757" i="2"/>
  <c r="P756" i="2"/>
  <c r="L756" i="2"/>
  <c r="K756" i="2"/>
  <c r="P755" i="2"/>
  <c r="L755" i="2"/>
  <c r="K755" i="2"/>
  <c r="P754" i="2"/>
  <c r="L754" i="2"/>
  <c r="K754" i="2"/>
  <c r="P753" i="2"/>
  <c r="L753" i="2"/>
  <c r="K753" i="2"/>
  <c r="P752" i="2"/>
  <c r="L752" i="2"/>
  <c r="K752" i="2"/>
  <c r="P751" i="2"/>
  <c r="L751" i="2"/>
  <c r="K751" i="2"/>
  <c r="P750" i="2"/>
  <c r="L750" i="2"/>
  <c r="K750" i="2"/>
  <c r="P749" i="2"/>
  <c r="L749" i="2"/>
  <c r="K749" i="2"/>
  <c r="P748" i="2"/>
  <c r="L748" i="2"/>
  <c r="K748" i="2"/>
  <c r="P747" i="2"/>
  <c r="L747" i="2"/>
  <c r="K747" i="2"/>
  <c r="P746" i="2"/>
  <c r="L746" i="2"/>
  <c r="K746" i="2"/>
  <c r="P745" i="2"/>
  <c r="L745" i="2"/>
  <c r="K745" i="2"/>
  <c r="P744" i="2"/>
  <c r="L744" i="2"/>
  <c r="K744" i="2"/>
  <c r="P743" i="2"/>
  <c r="L743" i="2"/>
  <c r="K743" i="2"/>
  <c r="P742" i="2"/>
  <c r="L742" i="2"/>
  <c r="K742" i="2"/>
  <c r="P741" i="2"/>
  <c r="L741" i="2"/>
  <c r="K741" i="2"/>
  <c r="P740" i="2"/>
  <c r="L740" i="2"/>
  <c r="K740" i="2"/>
  <c r="P739" i="2"/>
  <c r="L739" i="2"/>
  <c r="K739" i="2"/>
  <c r="P738" i="2"/>
  <c r="L738" i="2"/>
  <c r="K738" i="2"/>
  <c r="P737" i="2"/>
  <c r="L737" i="2"/>
  <c r="K737" i="2"/>
  <c r="P736" i="2"/>
  <c r="L736" i="2"/>
  <c r="K736" i="2"/>
  <c r="P735" i="2"/>
  <c r="L735" i="2"/>
  <c r="K735" i="2"/>
  <c r="P734" i="2"/>
  <c r="L734" i="2"/>
  <c r="K734" i="2"/>
  <c r="P733" i="2"/>
  <c r="K733" i="2"/>
  <c r="L733" i="2" s="1"/>
  <c r="P732" i="2"/>
  <c r="L732" i="2"/>
  <c r="K732" i="2"/>
  <c r="P731" i="2"/>
  <c r="L731" i="2"/>
  <c r="K731" i="2"/>
  <c r="P730" i="2"/>
  <c r="L730" i="2"/>
  <c r="K730" i="2"/>
  <c r="P729" i="2"/>
  <c r="K729" i="2"/>
  <c r="L729" i="2" s="1"/>
  <c r="P728" i="2"/>
  <c r="L728" i="2"/>
  <c r="K728" i="2"/>
  <c r="P727" i="2"/>
  <c r="L727" i="2"/>
  <c r="K727" i="2"/>
  <c r="P726" i="2"/>
  <c r="L726" i="2"/>
  <c r="K726" i="2"/>
  <c r="L725" i="2"/>
  <c r="K725" i="2"/>
  <c r="K724" i="2"/>
  <c r="L724" i="2" s="1"/>
  <c r="L723" i="2"/>
  <c r="K723" i="2"/>
  <c r="K722" i="2"/>
  <c r="L722" i="2" s="1"/>
  <c r="K721" i="2"/>
  <c r="L721" i="2" s="1"/>
  <c r="L720" i="2"/>
  <c r="K720" i="2"/>
  <c r="L719" i="2"/>
  <c r="K719" i="2"/>
  <c r="K718" i="2"/>
  <c r="L718" i="2" s="1"/>
  <c r="L717" i="2"/>
  <c r="K717" i="2"/>
  <c r="K716" i="2"/>
  <c r="L716" i="2" s="1"/>
  <c r="K715" i="2"/>
  <c r="L715" i="2" s="1"/>
  <c r="L714" i="2"/>
  <c r="K714" i="2"/>
  <c r="L713" i="2"/>
  <c r="K713" i="2"/>
  <c r="K712" i="2"/>
  <c r="L712" i="2" s="1"/>
  <c r="L711" i="2"/>
  <c r="K711" i="2"/>
  <c r="K710" i="2"/>
  <c r="L710" i="2" s="1"/>
  <c r="K709" i="2"/>
  <c r="L709" i="2" s="1"/>
  <c r="L708" i="2"/>
  <c r="K708" i="2"/>
  <c r="L707" i="2"/>
  <c r="K707" i="2"/>
  <c r="K706" i="2"/>
  <c r="L706" i="2" s="1"/>
  <c r="L705" i="2"/>
  <c r="K705" i="2"/>
  <c r="K704" i="2"/>
  <c r="L704" i="2" s="1"/>
  <c r="K703" i="2"/>
  <c r="L703" i="2" s="1"/>
  <c r="L702" i="2"/>
  <c r="K702" i="2"/>
  <c r="L701" i="2"/>
  <c r="K701" i="2"/>
  <c r="K700" i="2"/>
  <c r="L700" i="2" s="1"/>
  <c r="L699" i="2"/>
  <c r="K699" i="2"/>
  <c r="K698" i="2"/>
  <c r="L698" i="2" s="1"/>
  <c r="K697" i="2"/>
  <c r="L697" i="2" s="1"/>
  <c r="L696" i="2"/>
  <c r="K696" i="2"/>
  <c r="L695" i="2"/>
  <c r="K695" i="2"/>
  <c r="K694" i="2"/>
  <c r="L694" i="2" s="1"/>
  <c r="L693" i="2"/>
  <c r="K693" i="2"/>
  <c r="K692" i="2"/>
  <c r="L692" i="2" s="1"/>
  <c r="K691" i="2"/>
  <c r="L691" i="2" s="1"/>
  <c r="L690" i="2"/>
  <c r="K690" i="2"/>
  <c r="L689" i="2"/>
  <c r="K689" i="2"/>
  <c r="K688" i="2"/>
  <c r="L688" i="2" s="1"/>
  <c r="L687" i="2"/>
  <c r="K687" i="2"/>
  <c r="K686" i="2"/>
  <c r="L686" i="2" s="1"/>
  <c r="K685" i="2"/>
  <c r="L685" i="2" s="1"/>
  <c r="L684" i="2"/>
  <c r="K684" i="2"/>
  <c r="L683" i="2"/>
  <c r="K683" i="2"/>
  <c r="K682" i="2"/>
  <c r="L682" i="2" s="1"/>
  <c r="L681" i="2"/>
  <c r="K681" i="2"/>
  <c r="K680" i="2"/>
  <c r="L680" i="2" s="1"/>
  <c r="K679" i="2"/>
  <c r="L679" i="2" s="1"/>
  <c r="L678" i="2"/>
  <c r="K678" i="2"/>
  <c r="L677" i="2"/>
  <c r="K677" i="2"/>
  <c r="K676" i="2"/>
  <c r="L676" i="2" s="1"/>
  <c r="K675" i="2"/>
  <c r="L675" i="2" s="1"/>
  <c r="K674" i="2"/>
  <c r="L674" i="2" s="1"/>
  <c r="K673" i="2"/>
  <c r="L673" i="2" s="1"/>
  <c r="L672" i="2"/>
  <c r="K672" i="2"/>
  <c r="L671" i="2"/>
  <c r="K671" i="2"/>
  <c r="K670" i="2"/>
  <c r="L670" i="2" s="1"/>
  <c r="K669" i="2"/>
  <c r="L669" i="2" s="1"/>
  <c r="K668" i="2"/>
  <c r="L668" i="2" s="1"/>
  <c r="K667" i="2"/>
  <c r="L667" i="2" s="1"/>
  <c r="L666" i="2"/>
  <c r="K666" i="2"/>
  <c r="L665" i="2"/>
  <c r="K665" i="2"/>
  <c r="K664" i="2"/>
  <c r="L664" i="2" s="1"/>
  <c r="K663" i="2"/>
  <c r="L663" i="2" s="1"/>
  <c r="K662" i="2"/>
  <c r="L662" i="2" s="1"/>
  <c r="K661" i="2"/>
  <c r="L661" i="2" s="1"/>
  <c r="L660" i="2"/>
  <c r="K660" i="2"/>
  <c r="L659" i="2"/>
  <c r="K659" i="2"/>
  <c r="K658" i="2"/>
  <c r="L658" i="2" s="1"/>
  <c r="K657" i="2"/>
  <c r="L657" i="2" s="1"/>
  <c r="K656" i="2"/>
  <c r="L656" i="2" s="1"/>
  <c r="K655" i="2"/>
  <c r="L655" i="2" s="1"/>
  <c r="L654" i="2"/>
  <c r="K654" i="2"/>
  <c r="L653" i="2"/>
  <c r="K653" i="2"/>
  <c r="K652" i="2"/>
  <c r="L652" i="2" s="1"/>
  <c r="K651" i="2"/>
  <c r="L651" i="2" s="1"/>
  <c r="K650" i="2"/>
  <c r="L650" i="2" s="1"/>
  <c r="K649" i="2"/>
  <c r="L649" i="2" s="1"/>
  <c r="L648" i="2"/>
  <c r="K648" i="2"/>
  <c r="L647" i="2"/>
  <c r="K647" i="2"/>
  <c r="K646" i="2"/>
  <c r="L646" i="2" s="1"/>
  <c r="K645" i="2"/>
  <c r="L645" i="2" s="1"/>
  <c r="K644" i="2"/>
  <c r="L644" i="2" s="1"/>
  <c r="K643" i="2"/>
  <c r="L643" i="2" s="1"/>
  <c r="L642" i="2"/>
  <c r="K642" i="2"/>
  <c r="L641" i="2"/>
  <c r="K641" i="2"/>
  <c r="K640" i="2"/>
  <c r="L640" i="2" s="1"/>
  <c r="K639" i="2"/>
  <c r="L639" i="2" s="1"/>
  <c r="K638" i="2"/>
  <c r="L638" i="2" s="1"/>
  <c r="K637" i="2"/>
  <c r="L637" i="2" s="1"/>
  <c r="L636" i="2"/>
  <c r="K636" i="2"/>
  <c r="L635" i="2"/>
  <c r="K635" i="2"/>
  <c r="K634" i="2"/>
  <c r="L634" i="2" s="1"/>
  <c r="K633" i="2"/>
  <c r="L633" i="2" s="1"/>
  <c r="K632" i="2"/>
  <c r="L632" i="2" s="1"/>
  <c r="K631" i="2"/>
  <c r="L631" i="2" s="1"/>
  <c r="K630" i="2"/>
  <c r="L630" i="2" s="1"/>
  <c r="L629" i="2"/>
  <c r="K629" i="2"/>
  <c r="K628" i="2"/>
  <c r="L628" i="2" s="1"/>
  <c r="K627" i="2"/>
  <c r="L627" i="2" s="1"/>
  <c r="K626" i="2"/>
  <c r="L626" i="2" s="1"/>
  <c r="K625" i="2"/>
  <c r="L625" i="2" s="1"/>
  <c r="L624" i="2"/>
  <c r="K624" i="2"/>
  <c r="L623" i="2"/>
  <c r="K623" i="2"/>
  <c r="K622" i="2"/>
  <c r="L622" i="2" s="1"/>
  <c r="L621" i="2"/>
  <c r="K621" i="2"/>
  <c r="K620" i="2"/>
  <c r="L620" i="2" s="1"/>
  <c r="K619" i="2"/>
  <c r="L619" i="2" s="1"/>
  <c r="L618" i="2"/>
  <c r="K618" i="2"/>
  <c r="L617" i="2"/>
  <c r="K617" i="2"/>
  <c r="K616" i="2"/>
  <c r="L616" i="2" s="1"/>
  <c r="L615" i="2"/>
  <c r="K615" i="2"/>
  <c r="K614" i="2"/>
  <c r="L614" i="2" s="1"/>
  <c r="K613" i="2"/>
  <c r="L613" i="2" s="1"/>
  <c r="K612" i="2"/>
  <c r="L612" i="2" s="1"/>
  <c r="L611" i="2"/>
  <c r="K611" i="2"/>
  <c r="K610" i="2"/>
  <c r="L610" i="2" s="1"/>
  <c r="K609" i="2"/>
  <c r="L609" i="2" s="1"/>
  <c r="K608" i="2"/>
  <c r="L608" i="2" s="1"/>
  <c r="K607" i="2"/>
  <c r="L607" i="2" s="1"/>
  <c r="L606" i="2"/>
  <c r="K606" i="2"/>
  <c r="L605" i="2"/>
  <c r="K605" i="2"/>
  <c r="K604" i="2"/>
  <c r="L604" i="2" s="1"/>
  <c r="K603" i="2"/>
  <c r="L603" i="2" s="1"/>
  <c r="K602" i="2"/>
  <c r="L602" i="2" s="1"/>
  <c r="K601" i="2"/>
  <c r="L601" i="2" s="1"/>
  <c r="L600" i="2"/>
  <c r="K600" i="2"/>
  <c r="L599" i="2"/>
  <c r="K599" i="2"/>
  <c r="K598" i="2"/>
  <c r="L598" i="2" s="1"/>
  <c r="K597" i="2"/>
  <c r="L597" i="2" s="1"/>
  <c r="K596" i="2"/>
  <c r="L596" i="2" s="1"/>
  <c r="K595" i="2"/>
  <c r="L595" i="2" s="1"/>
  <c r="K594" i="2"/>
  <c r="L594" i="2" s="1"/>
  <c r="L593" i="2"/>
  <c r="K593" i="2"/>
  <c r="K592" i="2"/>
  <c r="L592" i="2" s="1"/>
  <c r="K591" i="2"/>
  <c r="L591" i="2" s="1"/>
  <c r="K590" i="2"/>
  <c r="L590" i="2" s="1"/>
  <c r="K589" i="2"/>
  <c r="L589" i="2" s="1"/>
  <c r="L588" i="2"/>
  <c r="K588" i="2"/>
  <c r="L587" i="2"/>
  <c r="K587" i="2"/>
  <c r="K586" i="2"/>
  <c r="L586" i="2" s="1"/>
  <c r="K585" i="2"/>
  <c r="L585" i="2" s="1"/>
  <c r="K584" i="2"/>
  <c r="L584" i="2" s="1"/>
  <c r="K583" i="2"/>
  <c r="L583" i="2" s="1"/>
  <c r="L582" i="2"/>
  <c r="K582" i="2"/>
  <c r="L581" i="2"/>
  <c r="K581" i="2"/>
  <c r="K580" i="2"/>
  <c r="L580" i="2" s="1"/>
  <c r="K579" i="2"/>
  <c r="L579" i="2" s="1"/>
  <c r="K578" i="2"/>
  <c r="L578" i="2" s="1"/>
  <c r="K577" i="2"/>
  <c r="L577" i="2" s="1"/>
  <c r="K576" i="2"/>
  <c r="L576" i="2" s="1"/>
  <c r="L575" i="2"/>
  <c r="K575" i="2"/>
  <c r="K574" i="2"/>
  <c r="L574" i="2" s="1"/>
  <c r="K573" i="2"/>
  <c r="L573" i="2" s="1"/>
  <c r="K572" i="2"/>
  <c r="L572" i="2" s="1"/>
  <c r="K571" i="2"/>
  <c r="L571" i="2" s="1"/>
  <c r="L570" i="2"/>
  <c r="K570" i="2"/>
  <c r="L569" i="2"/>
  <c r="K569" i="2"/>
  <c r="K568" i="2"/>
  <c r="L568" i="2" s="1"/>
  <c r="K567" i="2"/>
  <c r="L567" i="2" s="1"/>
  <c r="K566" i="2"/>
  <c r="L566" i="2" s="1"/>
  <c r="K565" i="2"/>
  <c r="L565" i="2" s="1"/>
  <c r="L564" i="2"/>
  <c r="K564" i="2"/>
  <c r="L563" i="2"/>
  <c r="K563" i="2"/>
  <c r="K562" i="2"/>
  <c r="L562" i="2" s="1"/>
  <c r="K561" i="2"/>
  <c r="L561" i="2" s="1"/>
  <c r="K560" i="2"/>
  <c r="L560" i="2" s="1"/>
  <c r="L559" i="2"/>
  <c r="K559" i="2"/>
  <c r="K558" i="2"/>
  <c r="L558" i="2" s="1"/>
  <c r="L557" i="2"/>
  <c r="K557" i="2"/>
  <c r="K556" i="2"/>
  <c r="L556" i="2" s="1"/>
  <c r="K555" i="2"/>
  <c r="L555" i="2" s="1"/>
  <c r="K554" i="2"/>
  <c r="L554" i="2" s="1"/>
  <c r="L553" i="2"/>
  <c r="K553" i="2"/>
  <c r="K552" i="2"/>
  <c r="L552" i="2" s="1"/>
  <c r="L551" i="2"/>
  <c r="K551" i="2"/>
  <c r="K550" i="2"/>
  <c r="L550" i="2" s="1"/>
  <c r="K549" i="2"/>
  <c r="L549" i="2" s="1"/>
  <c r="K548" i="2"/>
  <c r="L548" i="2" s="1"/>
  <c r="K547" i="2"/>
  <c r="L547" i="2" s="1"/>
  <c r="K546" i="2"/>
  <c r="L546" i="2" s="1"/>
  <c r="L545" i="2"/>
  <c r="K545" i="2"/>
  <c r="K544" i="2"/>
  <c r="L544" i="2" s="1"/>
  <c r="K543" i="2"/>
  <c r="L543" i="2" s="1"/>
  <c r="K542" i="2"/>
  <c r="L542" i="2" s="1"/>
  <c r="L541" i="2"/>
  <c r="K541" i="2"/>
  <c r="L540" i="2"/>
  <c r="K540" i="2"/>
  <c r="L539" i="2"/>
  <c r="K539" i="2"/>
  <c r="K538" i="2"/>
  <c r="L538" i="2" s="1"/>
  <c r="L537" i="2"/>
  <c r="K537" i="2"/>
  <c r="K536" i="2"/>
  <c r="L536" i="2" s="1"/>
  <c r="K535" i="2"/>
  <c r="L535" i="2" s="1"/>
  <c r="L534" i="2"/>
  <c r="K534" i="2"/>
  <c r="L533" i="2"/>
  <c r="K533" i="2"/>
  <c r="K532" i="2"/>
  <c r="L532" i="2" s="1"/>
  <c r="L531" i="2"/>
  <c r="K531" i="2"/>
  <c r="K530" i="2"/>
  <c r="L530" i="2" s="1"/>
  <c r="K529" i="2"/>
  <c r="L529" i="2" s="1"/>
  <c r="K528" i="2"/>
  <c r="L528" i="2" s="1"/>
  <c r="L527" i="2"/>
  <c r="K527" i="2"/>
  <c r="K526" i="2"/>
  <c r="L526" i="2" s="1"/>
  <c r="L525" i="2"/>
  <c r="K525" i="2"/>
  <c r="K524" i="2"/>
  <c r="L524" i="2" s="1"/>
  <c r="L523" i="2"/>
  <c r="K523" i="2"/>
  <c r="K522" i="2"/>
  <c r="L522" i="2" s="1"/>
  <c r="L521" i="2"/>
  <c r="K521" i="2"/>
  <c r="K520" i="2"/>
  <c r="L520" i="2" s="1"/>
  <c r="K519" i="2"/>
  <c r="L519" i="2" s="1"/>
  <c r="K518" i="2"/>
  <c r="L518" i="2" s="1"/>
  <c r="K517" i="2"/>
  <c r="L517" i="2" s="1"/>
  <c r="K516" i="2"/>
  <c r="L516" i="2" s="1"/>
  <c r="L515" i="2"/>
  <c r="K515" i="2"/>
  <c r="K514" i="2"/>
  <c r="L514" i="2" s="1"/>
  <c r="K513" i="2"/>
  <c r="L513" i="2" s="1"/>
  <c r="K512" i="2"/>
  <c r="L512" i="2" s="1"/>
  <c r="L511" i="2"/>
  <c r="K511" i="2"/>
  <c r="L510" i="2"/>
  <c r="K510" i="2"/>
  <c r="L509" i="2"/>
  <c r="K509" i="2"/>
  <c r="K508" i="2"/>
  <c r="L508" i="2" s="1"/>
  <c r="K507" i="2"/>
  <c r="L507" i="2" s="1"/>
  <c r="K506" i="2"/>
  <c r="L506" i="2" s="1"/>
  <c r="L505" i="2"/>
  <c r="K505" i="2"/>
  <c r="K504" i="2"/>
  <c r="L504" i="2" s="1"/>
  <c r="L503" i="2"/>
  <c r="K503" i="2"/>
  <c r="K502" i="2"/>
  <c r="L502" i="2" s="1"/>
  <c r="K501" i="2"/>
  <c r="L501" i="2" s="1"/>
  <c r="K500" i="2"/>
  <c r="L500" i="2" s="1"/>
  <c r="L499" i="2"/>
  <c r="K499" i="2"/>
  <c r="K498" i="2"/>
  <c r="L498" i="2" s="1"/>
  <c r="L497" i="2"/>
  <c r="K497" i="2"/>
  <c r="K496" i="2"/>
  <c r="L496" i="2" s="1"/>
  <c r="K495" i="2"/>
  <c r="L495" i="2" s="1"/>
  <c r="K494" i="2"/>
  <c r="L494" i="2" s="1"/>
  <c r="K493" i="2"/>
  <c r="L493" i="2" s="1"/>
  <c r="K492" i="2"/>
  <c r="L492" i="2" s="1"/>
  <c r="L491" i="2"/>
  <c r="K491" i="2"/>
  <c r="K490" i="2"/>
  <c r="L490" i="2" s="1"/>
  <c r="K489" i="2"/>
  <c r="L489" i="2" s="1"/>
  <c r="K488" i="2"/>
  <c r="L488" i="2" s="1"/>
  <c r="L487" i="2"/>
  <c r="K487" i="2"/>
  <c r="L486" i="2"/>
  <c r="K486" i="2"/>
  <c r="L485" i="2"/>
  <c r="K485" i="2"/>
  <c r="K484" i="2"/>
  <c r="L484" i="2" s="1"/>
  <c r="K483" i="2"/>
  <c r="L483" i="2" s="1"/>
  <c r="K482" i="2"/>
  <c r="L482" i="2" s="1"/>
  <c r="L481" i="2"/>
  <c r="K481" i="2"/>
  <c r="K480" i="2"/>
  <c r="L480" i="2" s="1"/>
  <c r="L479" i="2"/>
  <c r="K479" i="2"/>
  <c r="K478" i="2"/>
  <c r="L478" i="2" s="1"/>
  <c r="K477" i="2"/>
  <c r="L477" i="2" s="1"/>
  <c r="K476" i="2"/>
  <c r="L476" i="2" s="1"/>
  <c r="L475" i="2"/>
  <c r="K475" i="2"/>
  <c r="K474" i="2"/>
  <c r="L474" i="2" s="1"/>
  <c r="L473" i="2"/>
  <c r="K473" i="2"/>
  <c r="K472" i="2"/>
  <c r="L472" i="2" s="1"/>
  <c r="K471" i="2"/>
  <c r="L471" i="2" s="1"/>
  <c r="K470" i="2"/>
  <c r="L470" i="2" s="1"/>
  <c r="K469" i="2"/>
  <c r="L469" i="2" s="1"/>
  <c r="K468" i="2"/>
  <c r="L468" i="2" s="1"/>
  <c r="L467" i="2"/>
  <c r="K467" i="2"/>
  <c r="K466" i="2"/>
  <c r="L466" i="2" s="1"/>
  <c r="K465" i="2"/>
  <c r="L465" i="2" s="1"/>
  <c r="K464" i="2"/>
  <c r="L464" i="2" s="1"/>
  <c r="L463" i="2"/>
  <c r="K463" i="2"/>
  <c r="L462" i="2"/>
  <c r="K462" i="2"/>
  <c r="L461" i="2"/>
  <c r="K461" i="2"/>
  <c r="K460" i="2"/>
  <c r="L460" i="2" s="1"/>
  <c r="K459" i="2"/>
  <c r="L459" i="2" s="1"/>
  <c r="K458" i="2"/>
  <c r="L458" i="2" s="1"/>
  <c r="L457" i="2"/>
  <c r="K457" i="2"/>
  <c r="K456" i="2"/>
  <c r="L456" i="2" s="1"/>
  <c r="L455" i="2"/>
  <c r="K455" i="2"/>
  <c r="K454" i="2"/>
  <c r="L454" i="2" s="1"/>
  <c r="K453" i="2"/>
  <c r="L453" i="2" s="1"/>
  <c r="K452" i="2"/>
  <c r="L452" i="2" s="1"/>
  <c r="L451" i="2"/>
  <c r="K451" i="2"/>
  <c r="K450" i="2"/>
  <c r="L450" i="2" s="1"/>
  <c r="L449" i="2"/>
  <c r="K449" i="2"/>
  <c r="K448" i="2"/>
  <c r="L448" i="2" s="1"/>
  <c r="K447" i="2"/>
  <c r="L447" i="2" s="1"/>
  <c r="K446" i="2"/>
  <c r="L446" i="2" s="1"/>
  <c r="L445" i="2"/>
  <c r="K445" i="2"/>
  <c r="K444" i="2"/>
  <c r="L444" i="2" s="1"/>
  <c r="L443" i="2"/>
  <c r="K443" i="2"/>
  <c r="K442" i="2"/>
  <c r="L442" i="2" s="1"/>
  <c r="K441" i="2"/>
  <c r="L441" i="2" s="1"/>
  <c r="K440" i="2"/>
  <c r="L440" i="2" s="1"/>
  <c r="L439" i="2"/>
  <c r="K439" i="2"/>
  <c r="L438" i="2"/>
  <c r="K438" i="2"/>
  <c r="L437" i="2"/>
  <c r="K437" i="2"/>
  <c r="K436" i="2"/>
  <c r="L436" i="2" s="1"/>
  <c r="K435" i="2"/>
  <c r="L435" i="2" s="1"/>
  <c r="K434" i="2"/>
  <c r="L434" i="2" s="1"/>
  <c r="L433" i="2"/>
  <c r="K433" i="2"/>
  <c r="K432" i="2"/>
  <c r="L432" i="2" s="1"/>
  <c r="L431" i="2"/>
  <c r="K431" i="2"/>
  <c r="K430" i="2"/>
  <c r="L430" i="2" s="1"/>
  <c r="K429" i="2"/>
  <c r="L429" i="2" s="1"/>
  <c r="K428" i="2"/>
  <c r="L428" i="2" s="1"/>
  <c r="L427" i="2"/>
  <c r="K427" i="2"/>
  <c r="K426" i="2"/>
  <c r="L426" i="2" s="1"/>
  <c r="L425" i="2"/>
  <c r="K425" i="2"/>
  <c r="K424" i="2"/>
  <c r="L424" i="2" s="1"/>
  <c r="K423" i="2"/>
  <c r="L423" i="2" s="1"/>
  <c r="K422" i="2"/>
  <c r="L422" i="2" s="1"/>
  <c r="L421" i="2"/>
  <c r="K421" i="2"/>
  <c r="K420" i="2"/>
  <c r="L420" i="2" s="1"/>
  <c r="L419" i="2"/>
  <c r="K419" i="2"/>
  <c r="K418" i="2"/>
  <c r="L418" i="2" s="1"/>
  <c r="K417" i="2"/>
  <c r="L417" i="2" s="1"/>
  <c r="K416" i="2"/>
  <c r="L416" i="2" s="1"/>
  <c r="L415" i="2"/>
  <c r="K415" i="2"/>
  <c r="L414" i="2"/>
  <c r="K414" i="2"/>
  <c r="L413" i="2"/>
  <c r="K413" i="2"/>
  <c r="K412" i="2"/>
  <c r="L412" i="2" s="1"/>
  <c r="K411" i="2"/>
  <c r="L411" i="2" s="1"/>
  <c r="K410" i="2"/>
  <c r="L410" i="2" s="1"/>
  <c r="L409" i="2"/>
  <c r="K409" i="2"/>
  <c r="K408" i="2"/>
  <c r="L408" i="2" s="1"/>
  <c r="L407" i="2"/>
  <c r="K407" i="2"/>
  <c r="K406" i="2"/>
  <c r="L406" i="2" s="1"/>
  <c r="K405" i="2"/>
  <c r="L405" i="2" s="1"/>
  <c r="K404" i="2"/>
  <c r="L404" i="2" s="1"/>
  <c r="L403" i="2"/>
  <c r="K403" i="2"/>
  <c r="K402" i="2"/>
  <c r="L402" i="2" s="1"/>
  <c r="L401" i="2"/>
  <c r="K401" i="2"/>
  <c r="K400" i="2"/>
  <c r="L400" i="2" s="1"/>
  <c r="K399" i="2"/>
  <c r="L399" i="2" s="1"/>
  <c r="K398" i="2"/>
  <c r="L398" i="2" s="1"/>
  <c r="L397" i="2"/>
  <c r="K397" i="2"/>
  <c r="K396" i="2"/>
  <c r="L396" i="2" s="1"/>
  <c r="L395" i="2"/>
  <c r="K395" i="2"/>
  <c r="K394" i="2"/>
  <c r="L394" i="2" s="1"/>
  <c r="K393" i="2"/>
  <c r="L393" i="2" s="1"/>
  <c r="K392" i="2"/>
  <c r="L392" i="2" s="1"/>
  <c r="L391" i="2"/>
  <c r="K391" i="2"/>
  <c r="L390" i="2"/>
  <c r="K390" i="2"/>
  <c r="L389" i="2"/>
  <c r="K389" i="2"/>
  <c r="K388" i="2"/>
  <c r="L388" i="2" s="1"/>
  <c r="K387" i="2"/>
  <c r="L387" i="2" s="1"/>
  <c r="K386" i="2"/>
  <c r="L386" i="2" s="1"/>
  <c r="L385" i="2"/>
  <c r="K385" i="2"/>
  <c r="K384" i="2"/>
  <c r="L384" i="2" s="1"/>
  <c r="L383" i="2"/>
  <c r="K383" i="2"/>
  <c r="K382" i="2"/>
  <c r="L382" i="2" s="1"/>
  <c r="K381" i="2"/>
  <c r="L381" i="2" s="1"/>
  <c r="K380" i="2"/>
  <c r="L380" i="2" s="1"/>
  <c r="L379" i="2"/>
  <c r="K379" i="2"/>
  <c r="K378" i="2"/>
  <c r="L378" i="2" s="1"/>
  <c r="L377" i="2"/>
  <c r="K377" i="2"/>
  <c r="K376" i="2"/>
  <c r="L376" i="2" s="1"/>
  <c r="K375" i="2"/>
  <c r="L375" i="2" s="1"/>
  <c r="K374" i="2"/>
  <c r="L374" i="2" s="1"/>
  <c r="K373" i="2"/>
  <c r="L373" i="2" s="1"/>
  <c r="K372" i="2"/>
  <c r="L372" i="2" s="1"/>
  <c r="L371" i="2"/>
  <c r="K371" i="2"/>
  <c r="K370" i="2"/>
  <c r="L370" i="2" s="1"/>
  <c r="K369" i="2"/>
  <c r="L369" i="2" s="1"/>
  <c r="K368" i="2"/>
  <c r="L368" i="2" s="1"/>
  <c r="L367" i="2"/>
  <c r="K367" i="2"/>
  <c r="L366" i="2"/>
  <c r="K366" i="2"/>
  <c r="L365" i="2"/>
  <c r="K365" i="2"/>
  <c r="K364" i="2"/>
  <c r="L364" i="2" s="1"/>
  <c r="K363" i="2"/>
  <c r="L363" i="2" s="1"/>
  <c r="K362" i="2"/>
  <c r="L362" i="2" s="1"/>
  <c r="L361" i="2"/>
  <c r="K361" i="2"/>
  <c r="K360" i="2"/>
  <c r="L360" i="2" s="1"/>
  <c r="L359" i="2"/>
  <c r="K359" i="2"/>
  <c r="K358" i="2"/>
  <c r="L358" i="2" s="1"/>
  <c r="K357" i="2"/>
  <c r="L357" i="2" s="1"/>
  <c r="K356" i="2"/>
  <c r="L356" i="2" s="1"/>
  <c r="L355" i="2"/>
  <c r="K355" i="2"/>
  <c r="K354" i="2"/>
  <c r="L354" i="2" s="1"/>
  <c r="L353" i="2"/>
  <c r="K353" i="2"/>
  <c r="K352" i="2"/>
  <c r="L352" i="2" s="1"/>
  <c r="K351" i="2"/>
  <c r="L351" i="2" s="1"/>
  <c r="K350" i="2"/>
  <c r="L350" i="2" s="1"/>
  <c r="L349" i="2"/>
  <c r="K349" i="2"/>
  <c r="K348" i="2"/>
  <c r="L348" i="2" s="1"/>
  <c r="L347" i="2"/>
  <c r="K347" i="2"/>
  <c r="K346" i="2"/>
  <c r="L346" i="2" s="1"/>
  <c r="K345" i="2"/>
  <c r="L345" i="2" s="1"/>
  <c r="K344" i="2"/>
  <c r="L344" i="2" s="1"/>
  <c r="L343" i="2"/>
  <c r="K343" i="2"/>
  <c r="L342" i="2"/>
  <c r="K342" i="2"/>
  <c r="L341" i="2"/>
  <c r="K341" i="2"/>
  <c r="K340" i="2"/>
  <c r="L340" i="2" s="1"/>
  <c r="K339" i="2"/>
  <c r="L339" i="2" s="1"/>
  <c r="K338" i="2"/>
  <c r="L338" i="2" s="1"/>
  <c r="L337" i="2"/>
  <c r="K337" i="2"/>
  <c r="K336" i="2"/>
  <c r="L336" i="2" s="1"/>
  <c r="L335" i="2"/>
  <c r="K335" i="2"/>
  <c r="K334" i="2"/>
  <c r="L334" i="2" s="1"/>
  <c r="K333" i="2"/>
  <c r="L333" i="2" s="1"/>
  <c r="K332" i="2"/>
  <c r="L332" i="2" s="1"/>
  <c r="L331" i="2"/>
  <c r="K331" i="2"/>
  <c r="K330" i="2"/>
  <c r="L330" i="2" s="1"/>
  <c r="L329" i="2"/>
  <c r="K329" i="2"/>
  <c r="K328" i="2"/>
  <c r="L328" i="2" s="1"/>
  <c r="K327" i="2"/>
  <c r="L327" i="2" s="1"/>
  <c r="K326" i="2"/>
  <c r="L326" i="2" s="1"/>
  <c r="L325" i="2"/>
  <c r="K325" i="2"/>
  <c r="K324" i="2"/>
  <c r="L324" i="2" s="1"/>
  <c r="L323" i="2"/>
  <c r="K323" i="2"/>
  <c r="K322" i="2"/>
  <c r="L322" i="2" s="1"/>
  <c r="K321" i="2"/>
  <c r="L321" i="2" s="1"/>
  <c r="K320" i="2"/>
  <c r="L320" i="2" s="1"/>
  <c r="L319" i="2"/>
  <c r="K319" i="2"/>
  <c r="L318" i="2"/>
  <c r="K318" i="2"/>
  <c r="L317" i="2"/>
  <c r="K317" i="2"/>
  <c r="K316" i="2"/>
  <c r="L316" i="2" s="1"/>
  <c r="K315" i="2"/>
  <c r="L315" i="2" s="1"/>
  <c r="K314" i="2"/>
  <c r="L314" i="2" s="1"/>
  <c r="L313" i="2"/>
  <c r="K313" i="2"/>
  <c r="K312" i="2"/>
  <c r="L312" i="2" s="1"/>
  <c r="L311" i="2"/>
  <c r="K311" i="2"/>
  <c r="K310" i="2"/>
  <c r="L310" i="2" s="1"/>
  <c r="K309" i="2"/>
  <c r="L309" i="2" s="1"/>
  <c r="K308" i="2"/>
  <c r="L308" i="2" s="1"/>
  <c r="L307" i="2"/>
  <c r="K307" i="2"/>
  <c r="K306" i="2"/>
  <c r="L306" i="2" s="1"/>
  <c r="L305" i="2"/>
  <c r="K305" i="2"/>
  <c r="K304" i="2"/>
  <c r="L304" i="2" s="1"/>
  <c r="K303" i="2"/>
  <c r="L303" i="2" s="1"/>
  <c r="K302" i="2"/>
  <c r="L302" i="2" s="1"/>
  <c r="L301" i="2"/>
  <c r="K301" i="2"/>
  <c r="K300" i="2"/>
  <c r="L300" i="2" s="1"/>
  <c r="L299" i="2"/>
  <c r="K299" i="2"/>
  <c r="K298" i="2"/>
  <c r="L298" i="2" s="1"/>
  <c r="K297" i="2"/>
  <c r="L297" i="2" s="1"/>
  <c r="K296" i="2"/>
  <c r="L296" i="2" s="1"/>
  <c r="L295" i="2"/>
  <c r="K295" i="2"/>
  <c r="L294" i="2"/>
  <c r="K294" i="2"/>
  <c r="L293" i="2"/>
  <c r="K293" i="2"/>
  <c r="K292" i="2"/>
  <c r="L292" i="2" s="1"/>
  <c r="K291" i="2"/>
  <c r="L291" i="2" s="1"/>
  <c r="K290" i="2"/>
  <c r="L290" i="2" s="1"/>
  <c r="L289" i="2"/>
  <c r="K289" i="2"/>
  <c r="K288" i="2"/>
  <c r="L288" i="2" s="1"/>
  <c r="L287" i="2"/>
  <c r="K287" i="2"/>
  <c r="K286" i="2"/>
  <c r="L286" i="2" s="1"/>
  <c r="K285" i="2"/>
  <c r="L285" i="2" s="1"/>
  <c r="K284" i="2"/>
  <c r="L284" i="2" s="1"/>
  <c r="L283" i="2"/>
  <c r="K283" i="2"/>
  <c r="K282" i="2"/>
  <c r="L282" i="2" s="1"/>
  <c r="L281" i="2"/>
  <c r="K281" i="2"/>
  <c r="K280" i="2"/>
  <c r="L280" i="2" s="1"/>
  <c r="K279" i="2"/>
  <c r="L279" i="2" s="1"/>
  <c r="L278" i="2"/>
  <c r="K278" i="2"/>
  <c r="L277" i="2"/>
  <c r="K277" i="2"/>
  <c r="L276" i="2"/>
  <c r="K276" i="2"/>
  <c r="L275" i="2"/>
  <c r="K275" i="2"/>
  <c r="K274" i="2"/>
  <c r="L274" i="2" s="1"/>
  <c r="K273" i="2"/>
  <c r="L273" i="2" s="1"/>
  <c r="L272" i="2"/>
  <c r="K272" i="2"/>
  <c r="L271" i="2"/>
  <c r="K271" i="2"/>
  <c r="L270" i="2"/>
  <c r="K270" i="2"/>
  <c r="L269" i="2"/>
  <c r="K269" i="2"/>
  <c r="K268" i="2"/>
  <c r="L268" i="2" s="1"/>
  <c r="K267" i="2"/>
  <c r="L267" i="2" s="1"/>
  <c r="K266" i="2"/>
  <c r="L266" i="2" s="1"/>
  <c r="L265" i="2"/>
  <c r="K265" i="2"/>
  <c r="L264" i="2"/>
  <c r="K264" i="2"/>
  <c r="L263" i="2"/>
  <c r="K263" i="2"/>
  <c r="K262" i="2"/>
  <c r="L262" i="2" s="1"/>
  <c r="K261" i="2"/>
  <c r="L261" i="2" s="1"/>
  <c r="K260" i="2"/>
  <c r="L260" i="2" s="1"/>
  <c r="K259" i="2"/>
  <c r="L259" i="2" s="1"/>
  <c r="L258" i="2"/>
  <c r="K258" i="2"/>
  <c r="L257" i="2"/>
  <c r="K257" i="2"/>
  <c r="K256" i="2"/>
  <c r="L256" i="2" s="1"/>
  <c r="K255" i="2"/>
  <c r="L255" i="2" s="1"/>
  <c r="L254" i="2"/>
  <c r="K254" i="2"/>
  <c r="K253" i="2"/>
  <c r="L253" i="2" s="1"/>
  <c r="K252" i="2"/>
  <c r="L252" i="2" s="1"/>
  <c r="L251" i="2"/>
  <c r="K251" i="2"/>
  <c r="K250" i="2"/>
  <c r="L250" i="2" s="1"/>
  <c r="K249" i="2"/>
  <c r="L249" i="2" s="1"/>
  <c r="L248" i="2"/>
  <c r="K248" i="2"/>
  <c r="L247" i="2"/>
  <c r="K247" i="2"/>
  <c r="K246" i="2"/>
  <c r="L246" i="2" s="1"/>
  <c r="L245" i="2"/>
  <c r="K245" i="2"/>
  <c r="K244" i="2"/>
  <c r="L244" i="2" s="1"/>
  <c r="K243" i="2"/>
  <c r="L243" i="2" s="1"/>
  <c r="L242" i="2"/>
  <c r="K242" i="2"/>
  <c r="L241" i="2"/>
  <c r="K241" i="2"/>
  <c r="L240" i="2"/>
  <c r="K240" i="2"/>
  <c r="L239" i="2"/>
  <c r="K239" i="2"/>
  <c r="K238" i="2"/>
  <c r="L238" i="2" s="1"/>
  <c r="K237" i="2"/>
  <c r="L237" i="2" s="1"/>
  <c r="L236" i="2"/>
  <c r="K236" i="2"/>
  <c r="L235" i="2"/>
  <c r="K235" i="2"/>
  <c r="L234" i="2"/>
  <c r="K234" i="2"/>
  <c r="L233" i="2"/>
  <c r="K233" i="2"/>
  <c r="K232" i="2"/>
  <c r="L232" i="2" s="1"/>
  <c r="K231" i="2"/>
  <c r="L231" i="2" s="1"/>
  <c r="K230" i="2"/>
  <c r="L230" i="2" s="1"/>
  <c r="L229" i="2"/>
  <c r="K229" i="2"/>
  <c r="L228" i="2"/>
  <c r="K228" i="2"/>
  <c r="L227" i="2"/>
  <c r="K227" i="2"/>
  <c r="K226" i="2"/>
  <c r="L226" i="2" s="1"/>
  <c r="K225" i="2"/>
  <c r="L225" i="2" s="1"/>
  <c r="K224" i="2"/>
  <c r="L224" i="2" s="1"/>
  <c r="K223" i="2"/>
  <c r="L223" i="2" s="1"/>
  <c r="L222" i="2"/>
  <c r="K222" i="2"/>
  <c r="L221" i="2"/>
  <c r="K221" i="2"/>
  <c r="K220" i="2"/>
  <c r="L220" i="2" s="1"/>
  <c r="K219" i="2"/>
  <c r="L219" i="2" s="1"/>
  <c r="L218" i="2"/>
  <c r="K218" i="2"/>
  <c r="K217" i="2"/>
  <c r="L217" i="2" s="1"/>
  <c r="K216" i="2"/>
  <c r="L216" i="2" s="1"/>
  <c r="L215" i="2"/>
  <c r="K215" i="2"/>
  <c r="K214" i="2"/>
  <c r="L214" i="2" s="1"/>
  <c r="K213" i="2"/>
  <c r="L213" i="2" s="1"/>
  <c r="L212" i="2"/>
  <c r="K212" i="2"/>
  <c r="L211" i="2"/>
  <c r="K211" i="2"/>
  <c r="K210" i="2"/>
  <c r="L210" i="2" s="1"/>
  <c r="L209" i="2"/>
  <c r="K209" i="2"/>
  <c r="K208" i="2"/>
  <c r="L208" i="2" s="1"/>
  <c r="K207" i="2"/>
  <c r="L207" i="2" s="1"/>
  <c r="L206" i="2"/>
  <c r="K206" i="2"/>
  <c r="L205" i="2"/>
  <c r="K205" i="2"/>
  <c r="L204" i="2"/>
  <c r="K204" i="2"/>
  <c r="L203" i="2"/>
  <c r="K203" i="2"/>
  <c r="K202" i="2"/>
  <c r="L202" i="2" s="1"/>
  <c r="K201" i="2"/>
  <c r="L201" i="2" s="1"/>
  <c r="L200" i="2"/>
  <c r="K200" i="2"/>
  <c r="L199" i="2"/>
  <c r="K199" i="2"/>
  <c r="L198" i="2"/>
  <c r="K198" i="2"/>
  <c r="L197" i="2"/>
  <c r="K197" i="2"/>
  <c r="K196" i="2"/>
  <c r="L196" i="2" s="1"/>
  <c r="K195" i="2"/>
  <c r="L195" i="2" s="1"/>
  <c r="K194" i="2"/>
  <c r="L194" i="2" s="1"/>
  <c r="L193" i="2"/>
  <c r="K193" i="2"/>
  <c r="L192" i="2"/>
  <c r="K192" i="2"/>
  <c r="L191" i="2"/>
  <c r="K191" i="2"/>
  <c r="K190" i="2"/>
  <c r="L190" i="2" s="1"/>
  <c r="K189" i="2"/>
  <c r="L189" i="2" s="1"/>
  <c r="K188" i="2"/>
  <c r="L188" i="2" s="1"/>
  <c r="K187" i="2"/>
  <c r="L187" i="2" s="1"/>
  <c r="L186" i="2"/>
  <c r="K186" i="2"/>
  <c r="L185" i="2"/>
  <c r="K185" i="2"/>
  <c r="K184" i="2"/>
  <c r="L184" i="2" s="1"/>
  <c r="K183" i="2"/>
  <c r="L183" i="2" s="1"/>
  <c r="L182" i="2"/>
  <c r="K182" i="2"/>
  <c r="K181" i="2"/>
  <c r="L181" i="2" s="1"/>
  <c r="K180" i="2"/>
  <c r="L180" i="2" s="1"/>
  <c r="L179" i="2"/>
  <c r="K179" i="2"/>
  <c r="K178" i="2"/>
  <c r="L178" i="2" s="1"/>
  <c r="K177" i="2"/>
  <c r="L177" i="2" s="1"/>
  <c r="L176" i="2"/>
  <c r="K176" i="2"/>
  <c r="L175" i="2"/>
  <c r="K175" i="2"/>
  <c r="K174" i="2"/>
  <c r="L174" i="2" s="1"/>
  <c r="L173" i="2"/>
  <c r="K173" i="2"/>
  <c r="K172" i="2"/>
  <c r="L172" i="2" s="1"/>
  <c r="K171" i="2"/>
  <c r="L171" i="2" s="1"/>
  <c r="L170" i="2"/>
  <c r="K170" i="2"/>
  <c r="L169" i="2"/>
  <c r="K169" i="2"/>
  <c r="L168" i="2"/>
  <c r="K168" i="2"/>
  <c r="L167" i="2"/>
  <c r="K167" i="2"/>
  <c r="K166" i="2"/>
  <c r="L166" i="2" s="1"/>
  <c r="K165" i="2"/>
  <c r="L165" i="2" s="1"/>
  <c r="L164" i="2"/>
  <c r="K164" i="2"/>
  <c r="L163" i="2"/>
  <c r="K163" i="2"/>
  <c r="L162" i="2"/>
  <c r="K162" i="2"/>
  <c r="L161" i="2"/>
  <c r="K161" i="2"/>
  <c r="K160" i="2"/>
  <c r="L160" i="2" s="1"/>
  <c r="K159" i="2"/>
  <c r="L159" i="2" s="1"/>
  <c r="K158" i="2"/>
  <c r="L158" i="2" s="1"/>
  <c r="L157" i="2"/>
  <c r="K157" i="2"/>
  <c r="L156" i="2"/>
  <c r="K156" i="2"/>
  <c r="L155" i="2"/>
  <c r="K155" i="2"/>
  <c r="K154" i="2"/>
  <c r="L154" i="2" s="1"/>
  <c r="K153" i="2"/>
  <c r="L153" i="2" s="1"/>
  <c r="L152" i="2"/>
  <c r="K152" i="2"/>
  <c r="K151" i="2"/>
  <c r="L151" i="2" s="1"/>
  <c r="K150" i="2"/>
  <c r="L150" i="2" s="1"/>
  <c r="L149" i="2"/>
  <c r="K149" i="2"/>
  <c r="K148" i="2"/>
  <c r="L148" i="2" s="1"/>
  <c r="L147" i="2"/>
  <c r="K147" i="2"/>
  <c r="K146" i="2"/>
  <c r="L146" i="2" s="1"/>
  <c r="K145" i="2"/>
  <c r="L145" i="2" s="1"/>
  <c r="L144" i="2"/>
  <c r="K144" i="2"/>
  <c r="L143" i="2"/>
  <c r="K143" i="2"/>
  <c r="K142" i="2"/>
  <c r="L142" i="2" s="1"/>
  <c r="K141" i="2"/>
  <c r="L141" i="2" s="1"/>
  <c r="K140" i="2"/>
  <c r="L140" i="2" s="1"/>
  <c r="L139" i="2"/>
  <c r="K139" i="2"/>
  <c r="K138" i="2"/>
  <c r="L138" i="2" s="1"/>
  <c r="L137" i="2"/>
  <c r="K137" i="2"/>
  <c r="K136" i="2"/>
  <c r="L136" i="2" s="1"/>
  <c r="L135" i="2"/>
  <c r="K135" i="2"/>
  <c r="L134" i="2"/>
  <c r="K134" i="2"/>
  <c r="K133" i="2"/>
  <c r="L133" i="2" s="1"/>
  <c r="K132" i="2"/>
  <c r="L132" i="2" s="1"/>
  <c r="L131" i="2"/>
  <c r="K131" i="2"/>
  <c r="L130" i="2"/>
  <c r="K130" i="2"/>
  <c r="L129" i="2"/>
  <c r="K129" i="2"/>
  <c r="L128" i="2"/>
  <c r="K128" i="2"/>
  <c r="K127" i="2"/>
  <c r="L127" i="2" s="1"/>
  <c r="K126" i="2"/>
  <c r="L126" i="2" s="1"/>
  <c r="L125" i="2"/>
  <c r="K125" i="2"/>
  <c r="K124" i="2"/>
  <c r="L124" i="2" s="1"/>
  <c r="K123" i="2"/>
  <c r="L123" i="2" s="1"/>
  <c r="K122" i="2"/>
  <c r="L122" i="2" s="1"/>
  <c r="K121" i="2"/>
  <c r="L121" i="2" s="1"/>
  <c r="L120" i="2"/>
  <c r="K120" i="2"/>
  <c r="L119" i="2"/>
  <c r="K119" i="2"/>
  <c r="K118" i="2"/>
  <c r="L118" i="2" s="1"/>
  <c r="L117" i="2"/>
  <c r="K117" i="2"/>
  <c r="L116" i="2"/>
  <c r="K116" i="2"/>
  <c r="L115" i="2"/>
  <c r="K115" i="2"/>
  <c r="K114" i="2"/>
  <c r="L114" i="2" s="1"/>
  <c r="L113" i="2"/>
  <c r="K113" i="2"/>
  <c r="K112" i="2"/>
  <c r="L112" i="2" s="1"/>
  <c r="K111" i="2"/>
  <c r="L111" i="2" s="1"/>
  <c r="K110" i="2"/>
  <c r="L110" i="2" s="1"/>
  <c r="K109" i="2"/>
  <c r="L109" i="2" s="1"/>
  <c r="K108" i="2"/>
  <c r="L108" i="2" s="1"/>
  <c r="L107" i="2"/>
  <c r="K107" i="2"/>
  <c r="K106" i="2"/>
  <c r="L106" i="2" s="1"/>
  <c r="L105" i="2"/>
  <c r="K105" i="2"/>
  <c r="L104" i="2"/>
  <c r="K104" i="2"/>
  <c r="L103" i="2"/>
  <c r="K103" i="2"/>
  <c r="L102" i="2"/>
  <c r="K102" i="2"/>
  <c r="L101" i="2"/>
  <c r="K101" i="2"/>
  <c r="K100" i="2"/>
  <c r="L100" i="2" s="1"/>
  <c r="K99" i="2"/>
  <c r="L99" i="2" s="1"/>
  <c r="K98" i="2"/>
  <c r="L98" i="2" s="1"/>
  <c r="K97" i="2"/>
  <c r="L97" i="2" s="1"/>
  <c r="K96" i="2"/>
  <c r="L96" i="2" s="1"/>
  <c r="L95" i="2"/>
  <c r="K95" i="2"/>
  <c r="K94" i="2"/>
  <c r="L94" i="2" s="1"/>
  <c r="K93" i="2"/>
  <c r="L93" i="2" s="1"/>
  <c r="L92" i="2"/>
  <c r="K92" i="2"/>
  <c r="L91" i="2"/>
  <c r="K91" i="2"/>
  <c r="L90" i="2"/>
  <c r="K90" i="2"/>
  <c r="L89" i="2"/>
  <c r="K89" i="2"/>
  <c r="K88" i="2"/>
  <c r="L88" i="2" s="1"/>
  <c r="L87" i="2"/>
  <c r="K87" i="2"/>
  <c r="K86" i="2"/>
  <c r="L86" i="2" s="1"/>
  <c r="K85" i="2"/>
  <c r="L85" i="2" s="1"/>
  <c r="K84" i="2"/>
  <c r="L84" i="2" s="1"/>
  <c r="L83" i="2"/>
  <c r="K83" i="2"/>
  <c r="K82" i="2"/>
  <c r="L82" i="2" s="1"/>
  <c r="K81" i="2"/>
  <c r="L81" i="2" s="1"/>
  <c r="K80" i="2"/>
  <c r="L80" i="2" s="1"/>
  <c r="L79" i="2"/>
  <c r="K79" i="2"/>
  <c r="L78" i="2"/>
  <c r="K78" i="2"/>
  <c r="L77" i="2"/>
  <c r="K77" i="2"/>
  <c r="K76" i="2"/>
  <c r="L76" i="2" s="1"/>
  <c r="K75" i="2"/>
  <c r="L75" i="2" s="1"/>
  <c r="L74" i="2"/>
  <c r="K74" i="2"/>
  <c r="K73" i="2"/>
  <c r="L73" i="2" s="1"/>
  <c r="K72" i="2"/>
  <c r="L72" i="2" s="1"/>
  <c r="L71" i="2"/>
  <c r="K71" i="2"/>
  <c r="K70" i="2"/>
  <c r="L70" i="2" s="1"/>
  <c r="L69" i="2"/>
  <c r="K69" i="2"/>
  <c r="K68" i="2"/>
  <c r="L68" i="2" s="1"/>
  <c r="K67" i="2"/>
  <c r="L67" i="2" s="1"/>
  <c r="L66" i="2"/>
  <c r="K66" i="2"/>
  <c r="L65" i="2"/>
  <c r="K65" i="2"/>
  <c r="K64" i="2"/>
  <c r="L64" i="2" s="1"/>
  <c r="K63" i="2"/>
  <c r="L63" i="2" s="1"/>
  <c r="K62" i="2"/>
  <c r="L62" i="2" s="1"/>
  <c r="L61" i="2"/>
  <c r="K61" i="2"/>
  <c r="K60" i="2"/>
  <c r="L60" i="2" s="1"/>
  <c r="L59" i="2"/>
  <c r="K59" i="2"/>
  <c r="K58" i="2"/>
  <c r="L58" i="2" s="1"/>
  <c r="L57" i="2"/>
  <c r="K57" i="2"/>
  <c r="L56" i="2"/>
  <c r="K56" i="2"/>
  <c r="K55" i="2"/>
  <c r="L55" i="2" s="1"/>
  <c r="K54" i="2"/>
  <c r="L54" i="2" s="1"/>
  <c r="L53" i="2"/>
  <c r="K53" i="2"/>
  <c r="K52" i="2"/>
  <c r="L52" i="2" s="1"/>
  <c r="K51" i="2"/>
  <c r="L51" i="2" s="1"/>
  <c r="K50" i="2"/>
  <c r="L50" i="2" s="1"/>
  <c r="K49" i="2"/>
  <c r="L49" i="2" s="1"/>
  <c r="L48" i="2"/>
  <c r="K48" i="2"/>
  <c r="L47" i="2"/>
  <c r="K47" i="2"/>
  <c r="K46" i="2"/>
  <c r="L46" i="2" s="1"/>
  <c r="L45" i="2"/>
  <c r="K45" i="2"/>
  <c r="L44" i="2"/>
  <c r="K44" i="2"/>
  <c r="L43" i="2"/>
  <c r="K43" i="2"/>
  <c r="K42" i="2"/>
  <c r="L42" i="2" s="1"/>
  <c r="L41" i="2"/>
  <c r="K41" i="2"/>
  <c r="K40" i="2"/>
  <c r="L40" i="2" s="1"/>
  <c r="K39" i="2"/>
  <c r="L39" i="2" s="1"/>
  <c r="K38" i="2"/>
  <c r="L38" i="2" s="1"/>
  <c r="K37" i="2"/>
  <c r="L37" i="2" s="1"/>
  <c r="K36" i="2"/>
  <c r="L36" i="2" s="1"/>
  <c r="L35" i="2"/>
  <c r="K35" i="2"/>
  <c r="K34" i="2"/>
  <c r="L34" i="2" s="1"/>
  <c r="L33" i="2"/>
  <c r="K33" i="2"/>
  <c r="L32" i="2"/>
  <c r="K32" i="2"/>
  <c r="L31" i="2"/>
  <c r="K31" i="2"/>
  <c r="L30" i="2"/>
  <c r="K30" i="2"/>
  <c r="L29" i="2"/>
  <c r="K29" i="2"/>
  <c r="K28" i="2"/>
  <c r="L28" i="2" s="1"/>
  <c r="K27" i="2"/>
  <c r="L27" i="2" s="1"/>
  <c r="K26" i="2"/>
  <c r="L26" i="2" s="1"/>
  <c r="K25" i="2"/>
  <c r="L25" i="2" s="1"/>
  <c r="K24" i="2"/>
  <c r="L24" i="2" s="1"/>
  <c r="L23" i="2"/>
  <c r="K23" i="2"/>
  <c r="K22" i="2"/>
  <c r="L22" i="2" s="1"/>
  <c r="K21" i="2"/>
  <c r="L21" i="2" s="1"/>
  <c r="L20" i="2"/>
  <c r="K20" i="2"/>
  <c r="L19" i="2"/>
  <c r="K19" i="2"/>
  <c r="L18" i="2"/>
  <c r="K18" i="2"/>
  <c r="L17" i="2"/>
  <c r="K17" i="2"/>
  <c r="K16" i="2"/>
  <c r="L16" i="2" s="1"/>
  <c r="L15" i="2"/>
  <c r="K15" i="2"/>
  <c r="K14" i="2"/>
  <c r="L14" i="2" s="1"/>
  <c r="K13" i="2"/>
  <c r="L13" i="2" s="1"/>
  <c r="K12" i="2"/>
  <c r="L12" i="2" s="1"/>
  <c r="L11" i="2"/>
  <c r="K11" i="2"/>
  <c r="K10" i="2"/>
  <c r="L10" i="2" s="1"/>
  <c r="K9" i="2"/>
  <c r="L9" i="2" s="1"/>
  <c r="K8" i="2"/>
  <c r="L8" i="2" s="1"/>
  <c r="L7" i="2"/>
  <c r="K7" i="2"/>
  <c r="L6" i="2"/>
  <c r="K6" i="2"/>
  <c r="M3" i="3"/>
  <c r="V3" i="3"/>
  <c r="P3" i="3"/>
  <c r="S3" i="3"/>
</calcChain>
</file>

<file path=xl/sharedStrings.xml><?xml version="1.0" encoding="utf-8"?>
<sst xmlns="http://schemas.openxmlformats.org/spreadsheetml/2006/main" count="19580" uniqueCount="154">
  <si>
    <t>Key American Coca-Cola Retailers</t>
  </si>
  <si>
    <t>Beverage Sales &amp; Operating Margin 2021</t>
  </si>
  <si>
    <t>Retailer</t>
  </si>
  <si>
    <t>Retailer ID</t>
  </si>
  <si>
    <t>Invoice Date</t>
  </si>
  <si>
    <t>Region</t>
  </si>
  <si>
    <t>State</t>
  </si>
  <si>
    <t>City</t>
  </si>
  <si>
    <t>Beverage Brand</t>
  </si>
  <si>
    <t>Price per Unit</t>
  </si>
  <si>
    <t>Units Sold</t>
  </si>
  <si>
    <t>Total Sales</t>
  </si>
  <si>
    <t>Operating Profit</t>
  </si>
  <si>
    <t>Operating Margin</t>
  </si>
  <si>
    <t>Sodapop</t>
  </si>
  <si>
    <t>Northeast</t>
  </si>
  <si>
    <t>New York</t>
  </si>
  <si>
    <t>Coca-Cola</t>
  </si>
  <si>
    <t>Diet Coke</t>
  </si>
  <si>
    <t>Sprite</t>
  </si>
  <si>
    <t>Fanta</t>
  </si>
  <si>
    <t>Powerade</t>
  </si>
  <si>
    <t>Dasani Water</t>
  </si>
  <si>
    <t>BevCo</t>
  </si>
  <si>
    <t>South</t>
  </si>
  <si>
    <t>Texas</t>
  </si>
  <si>
    <t>Houston</t>
  </si>
  <si>
    <t>FizzySip</t>
  </si>
  <si>
    <t>West</t>
  </si>
  <si>
    <t>California</t>
  </si>
  <si>
    <t>San Francisco</t>
  </si>
  <si>
    <t>DreamCo</t>
  </si>
  <si>
    <t>Los Angeles</t>
  </si>
  <si>
    <t>Midwest</t>
  </si>
  <si>
    <t>Illinois</t>
  </si>
  <si>
    <t>Chicago</t>
  </si>
  <si>
    <t>Dallas</t>
  </si>
  <si>
    <t>Pennsylvania</t>
  </si>
  <si>
    <t>Philadelphia</t>
  </si>
  <si>
    <t>x</t>
  </si>
  <si>
    <t>Nevada</t>
  </si>
  <si>
    <t>Las Vegas</t>
  </si>
  <si>
    <t>Colorado</t>
  </si>
  <si>
    <t>Denver</t>
  </si>
  <si>
    <t>Washington</t>
  </si>
  <si>
    <t>Seattle</t>
  </si>
  <si>
    <t>Southeast</t>
  </si>
  <si>
    <t>Florida</t>
  </si>
  <si>
    <t>Miami</t>
  </si>
  <si>
    <t>Minnesota</t>
  </si>
  <si>
    <t>Minneapolis</t>
  </si>
  <si>
    <t>Montana</t>
  </si>
  <si>
    <t>Billings</t>
  </si>
  <si>
    <t>Tennessee</t>
  </si>
  <si>
    <t>Knoxville</t>
  </si>
  <si>
    <t>Nebraska</t>
  </si>
  <si>
    <t>Omaha</t>
  </si>
  <si>
    <t>Alabama</t>
  </si>
  <si>
    <t>Birmingham</t>
  </si>
  <si>
    <t>Maine</t>
  </si>
  <si>
    <t>Portland</t>
  </si>
  <si>
    <t>Alaska</t>
  </si>
  <si>
    <t>Anchorage</t>
  </si>
  <si>
    <t>Hawaii</t>
  </si>
  <si>
    <t>Honolulu</t>
  </si>
  <si>
    <t>Orlando</t>
  </si>
  <si>
    <t>Albany</t>
  </si>
  <si>
    <t>Wyoming</t>
  </si>
  <si>
    <t>Cheyenne</t>
  </si>
  <si>
    <t>Virginia</t>
  </si>
  <si>
    <t>Richmond</t>
  </si>
  <si>
    <t>Michigan</t>
  </si>
  <si>
    <t>Detroit</t>
  </si>
  <si>
    <t>Missouri</t>
  </si>
  <si>
    <t>St. Louis</t>
  </si>
  <si>
    <t>Utah</t>
  </si>
  <si>
    <t>Salt Lake City</t>
  </si>
  <si>
    <t>Oregon</t>
  </si>
  <si>
    <t>Louisiana</t>
  </si>
  <si>
    <t>New Orleans</t>
  </si>
  <si>
    <t>Idaho</t>
  </si>
  <si>
    <t>Boise</t>
  </si>
  <si>
    <t>Arizona</t>
  </si>
  <si>
    <t>Phoenix</t>
  </si>
  <si>
    <t>New Mexico</t>
  </si>
  <si>
    <t>Albuquerque</t>
  </si>
  <si>
    <t>Georgia</t>
  </si>
  <si>
    <t>Atlanta</t>
  </si>
  <si>
    <t>South Carolina</t>
  </si>
  <si>
    <t>Charleston</t>
  </si>
  <si>
    <t>North Carolina</t>
  </si>
  <si>
    <t>Charlotte</t>
  </si>
  <si>
    <t>Ohio</t>
  </si>
  <si>
    <t>Columbus</t>
  </si>
  <si>
    <t>Kentucky</t>
  </si>
  <si>
    <t>Louisville</t>
  </si>
  <si>
    <t>Mississippi</t>
  </si>
  <si>
    <t>Jackson</t>
  </si>
  <si>
    <t>Arkansas</t>
  </si>
  <si>
    <t>Little Rock</t>
  </si>
  <si>
    <t>Oklahoma</t>
  </si>
  <si>
    <t>Oklahoma City</t>
  </si>
  <si>
    <t>Kansas</t>
  </si>
  <si>
    <t>Wichita</t>
  </si>
  <si>
    <t>South Dakota</t>
  </si>
  <si>
    <t>Sioux Falls</t>
  </si>
  <si>
    <t>North Dakota</t>
  </si>
  <si>
    <t>Fargo</t>
  </si>
  <si>
    <t>Iowa</t>
  </si>
  <si>
    <t>Des Moines</t>
  </si>
  <si>
    <t>Wisconsin</t>
  </si>
  <si>
    <t>Milwaukee</t>
  </si>
  <si>
    <t>Indiana</t>
  </si>
  <si>
    <t>Indianapolis</t>
  </si>
  <si>
    <t>West Virginia</t>
  </si>
  <si>
    <t>Maryland</t>
  </si>
  <si>
    <t>Baltimore</t>
  </si>
  <si>
    <t>Delaware</t>
  </si>
  <si>
    <t>Wilmington</t>
  </si>
  <si>
    <t>New Jersey</t>
  </si>
  <si>
    <t>Newark</t>
  </si>
  <si>
    <t>Connecticut</t>
  </si>
  <si>
    <t>Hartford</t>
  </si>
  <si>
    <t>Rhode Island</t>
  </si>
  <si>
    <t>Providence</t>
  </si>
  <si>
    <t>Massachusetts</t>
  </si>
  <si>
    <t>Boston</t>
  </si>
  <si>
    <t>Vermont</t>
  </si>
  <si>
    <t>Burlington</t>
  </si>
  <si>
    <t>New Hampshire</t>
  </si>
  <si>
    <t>Manchester</t>
  </si>
  <si>
    <t>Key American Retailers</t>
  </si>
  <si>
    <t>Sum of Total Sales</t>
  </si>
  <si>
    <t>Sum of Units Sold</t>
  </si>
  <si>
    <t>Sum of Operating Profit</t>
  </si>
  <si>
    <t>Average of Operating Margin</t>
  </si>
  <si>
    <t>Total sales</t>
  </si>
  <si>
    <t>Total Units Sold</t>
  </si>
  <si>
    <t>Total Operating Profit</t>
  </si>
  <si>
    <t>Average Operating Profit</t>
  </si>
  <si>
    <t>Row Labels</t>
  </si>
  <si>
    <t>Grand Total</t>
  </si>
  <si>
    <t>Jan</t>
  </si>
  <si>
    <t>Feb</t>
  </si>
  <si>
    <t>Mar</t>
  </si>
  <si>
    <t>Apr</t>
  </si>
  <si>
    <t>May</t>
  </si>
  <si>
    <t>Jun</t>
  </si>
  <si>
    <t>Jul</t>
  </si>
  <si>
    <t>Aug</t>
  </si>
  <si>
    <t>Sep</t>
  </si>
  <si>
    <t>Oct</t>
  </si>
  <si>
    <t>Nov</t>
  </si>
  <si>
    <t>Dec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</si>
</sst>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164" formatCode="&quot;$&quot;#,##0.00_);[Red]\(&quot;$&quot;#,##0.00\)"/>
    <numFmt numFmtId="165" formatCode="&quot;$&quot;#,##0_);[Red]\(&quot;$&quot;#,##0\)"/>
    <numFmt numFmtId="166" formatCode="&quot;$&quot;#,##0.0_);[Red]\(&quot;$&quot;#,##0.0\)"/>
    <numFmt numFmtId="167" formatCode="&quot;$&quot;#,##0"/>
    <numFmt numFmtId="168" formatCode="_-* #,##0_-;\-* #,##0_-;_-* &quot;-&quot;??_-;_-@"/>
    <numFmt numFmtId="169" formatCode="0.0%"/>
    <numFmt numFmtId="170" formatCode="[$$-409]#,##0.0"/>
  </numFmts>
  <fonts count="16">
    <font>
      <sz val="11"/>
      <color theme="1"/>
      <name val="Calibri"/>
      <scheme val="minor"/>
    </font>
    <font>
      <sz val="11"/>
      <color theme="1"/>
      <name val="Calibri"/>
    </font>
    <font>
      <b/>
      <sz val="18"/>
      <color rgb="FF2A3E68"/>
      <name val="Calibri"/>
    </font>
    <font>
      <b/>
      <sz val="12"/>
      <color rgb="FF2A3E68"/>
      <name val="Calibri"/>
    </font>
    <font>
      <sz val="11"/>
      <color theme="0"/>
      <name val="Calibri"/>
    </font>
    <font>
      <sz val="11"/>
      <name val="Calibri"/>
    </font>
    <font>
      <b/>
      <sz val="36"/>
      <color theme="0"/>
      <name val="Calibri"/>
    </font>
    <font>
      <b/>
      <sz val="14"/>
      <color theme="0"/>
      <name val="Calibri"/>
    </font>
    <font>
      <sz val="14"/>
      <color theme="0"/>
      <name val="Calibri"/>
    </font>
    <font>
      <sz val="18"/>
      <color theme="0"/>
      <name val="Calibri"/>
    </font>
    <font>
      <b/>
      <sz val="18"/>
      <color theme="0"/>
      <name val="Calibri"/>
    </font>
    <font>
      <b/>
      <sz val="11"/>
      <color theme="1"/>
      <name val="Calibri"/>
      <family val="2"/>
      <scheme val="minor"/>
    </font>
    <font>
      <b/>
      <sz val="14"/>
      <color theme="0"/>
      <name val="Calibri"/>
      <family val="2"/>
    </font>
    <font>
      <sz val="14"/>
      <name val="Calibri"/>
      <family val="2"/>
    </font>
    <font>
      <b/>
      <sz val="36"/>
      <color theme="0"/>
      <name val="Calibri"/>
      <family val="2"/>
    </font>
    <font>
      <sz val="28"/>
      <name val="Calibri"/>
      <family val="2"/>
    </font>
  </fonts>
  <fills count="5">
    <fill>
      <patternFill patternType="none"/>
    </fill>
    <fill>
      <patternFill patternType="gray125"/>
    </fill>
    <fill>
      <patternFill patternType="solid">
        <fgColor rgb="FF2A3E68"/>
        <bgColor rgb="FF2A3E68"/>
      </patternFill>
    </fill>
    <fill>
      <patternFill patternType="solid">
        <fgColor theme="0"/>
        <bgColor theme="0"/>
      </patternFill>
    </fill>
    <fill>
      <patternFill patternType="solid">
        <fgColor theme="4" tint="0.79998168889431442"/>
        <bgColor indexed="64"/>
      </patternFill>
    </fill>
  </fills>
  <borders count="11">
    <border>
      <left/>
      <right/>
      <top/>
      <bottom/>
      <diagonal/>
    </border>
    <border>
      <left/>
      <right/>
      <top/>
      <bottom/>
      <diagonal/>
    </border>
    <border>
      <left/>
      <right/>
      <top/>
      <bottom style="thin">
        <color rgb="FF000000"/>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s>
  <cellStyleXfs count="1">
    <xf numFmtId="0" fontId="0" fillId="0" borderId="0"/>
  </cellStyleXfs>
  <cellXfs count="46">
    <xf numFmtId="0" fontId="0" fillId="0" borderId="0" xfId="0" applyFont="1" applyAlignment="1"/>
    <xf numFmtId="0" fontId="1" fillId="0" borderId="0" xfId="0" applyFont="1"/>
    <xf numFmtId="0" fontId="2" fillId="0" borderId="2" xfId="0" applyFont="1" applyBorder="1"/>
    <xf numFmtId="0" fontId="1" fillId="0" borderId="2" xfId="0" applyFont="1" applyBorder="1"/>
    <xf numFmtId="0" fontId="3" fillId="0" borderId="0" xfId="0" applyFont="1"/>
    <xf numFmtId="0" fontId="4" fillId="2" borderId="1" xfId="0" applyFont="1" applyFill="1" applyBorder="1" applyAlignment="1">
      <alignment horizontal="center"/>
    </xf>
    <xf numFmtId="0" fontId="1" fillId="0" borderId="0" xfId="0" applyFont="1" applyAlignment="1">
      <alignment horizontal="center"/>
    </xf>
    <xf numFmtId="14" fontId="1" fillId="0" borderId="0" xfId="0" applyNumberFormat="1" applyFont="1" applyAlignment="1">
      <alignment horizontal="center"/>
    </xf>
    <xf numFmtId="164" fontId="1" fillId="0" borderId="0" xfId="0" applyNumberFormat="1" applyFont="1" applyAlignment="1">
      <alignment horizontal="center"/>
    </xf>
    <xf numFmtId="3" fontId="1" fillId="0" borderId="0" xfId="0" applyNumberFormat="1" applyFont="1" applyAlignment="1">
      <alignment horizontal="center"/>
    </xf>
    <xf numFmtId="165" fontId="1" fillId="0" borderId="0" xfId="0" applyNumberFormat="1" applyFont="1" applyAlignment="1">
      <alignment horizontal="center"/>
    </xf>
    <xf numFmtId="9" fontId="1" fillId="0" borderId="0" xfId="0" applyNumberFormat="1" applyFont="1" applyAlignment="1">
      <alignment horizontal="center"/>
    </xf>
    <xf numFmtId="3" fontId="1" fillId="0" borderId="0" xfId="0" applyNumberFormat="1" applyFont="1"/>
    <xf numFmtId="9" fontId="1" fillId="0" borderId="0" xfId="0" applyNumberFormat="1" applyFont="1"/>
    <xf numFmtId="164" fontId="1" fillId="0" borderId="0" xfId="0" applyNumberFormat="1" applyFont="1"/>
    <xf numFmtId="10" fontId="1" fillId="0" borderId="0" xfId="0" applyNumberFormat="1" applyFont="1"/>
    <xf numFmtId="14" fontId="1" fillId="0" borderId="0" xfId="0" applyNumberFormat="1" applyFont="1"/>
    <xf numFmtId="166" fontId="1" fillId="0" borderId="0" xfId="0" applyNumberFormat="1" applyFont="1"/>
    <xf numFmtId="0" fontId="4" fillId="2" borderId="1" xfId="0" applyFont="1" applyFill="1" applyBorder="1"/>
    <xf numFmtId="0" fontId="6" fillId="2" borderId="1" xfId="0" applyFont="1" applyFill="1" applyBorder="1" applyAlignment="1">
      <alignment vertical="center"/>
    </xf>
    <xf numFmtId="0" fontId="7" fillId="2" borderId="1" xfId="0" applyFont="1" applyFill="1" applyBorder="1"/>
    <xf numFmtId="0" fontId="8" fillId="2" borderId="1" xfId="0" applyFont="1" applyFill="1" applyBorder="1"/>
    <xf numFmtId="0" fontId="9" fillId="2" borderId="1" xfId="0" applyFont="1" applyFill="1" applyBorder="1" applyAlignment="1">
      <alignment vertical="top"/>
    </xf>
    <xf numFmtId="167" fontId="10" fillId="2" borderId="1" xfId="0" applyNumberFormat="1" applyFont="1" applyFill="1" applyBorder="1" applyAlignment="1">
      <alignment vertical="top"/>
    </xf>
    <xf numFmtId="0" fontId="1" fillId="2" borderId="1" xfId="0" applyFont="1" applyFill="1" applyBorder="1"/>
    <xf numFmtId="0" fontId="1" fillId="3" borderId="1" xfId="0" applyFont="1" applyFill="1" applyBorder="1"/>
    <xf numFmtId="0" fontId="0" fillId="0" borderId="0" xfId="0" applyNumberFormat="1" applyFont="1" applyAlignment="1"/>
    <xf numFmtId="0" fontId="0" fillId="0" borderId="0" xfId="0" pivotButton="1" applyFont="1" applyAlignment="1"/>
    <xf numFmtId="0" fontId="0" fillId="0" borderId="0" xfId="0" applyFont="1" applyAlignment="1">
      <alignment horizontal="left"/>
    </xf>
    <xf numFmtId="170" fontId="0" fillId="0" borderId="0" xfId="0" applyNumberFormat="1" applyFont="1" applyAlignment="1"/>
    <xf numFmtId="0" fontId="11" fillId="4" borderId="0" xfId="0" applyFont="1" applyFill="1" applyAlignment="1"/>
    <xf numFmtId="3" fontId="0" fillId="0" borderId="0" xfId="0" applyNumberFormat="1" applyFont="1" applyAlignment="1"/>
    <xf numFmtId="0" fontId="1" fillId="0" borderId="1" xfId="0" applyFont="1" applyFill="1" applyBorder="1"/>
    <xf numFmtId="0" fontId="7" fillId="2" borderId="6" xfId="0" applyFont="1" applyFill="1" applyBorder="1" applyAlignment="1">
      <alignment horizontal="center"/>
    </xf>
    <xf numFmtId="0" fontId="5" fillId="0" borderId="7" xfId="0" applyFont="1" applyBorder="1"/>
    <xf numFmtId="169" fontId="12" fillId="2" borderId="6" xfId="0" applyNumberFormat="1" applyFont="1" applyFill="1" applyBorder="1" applyAlignment="1">
      <alignment horizontal="center" vertical="top"/>
    </xf>
    <xf numFmtId="0" fontId="13" fillId="0" borderId="7" xfId="0" applyFont="1" applyBorder="1"/>
    <xf numFmtId="0" fontId="14" fillId="2" borderId="3" xfId="0" applyFont="1" applyFill="1" applyBorder="1" applyAlignment="1">
      <alignment horizontal="center" vertical="center"/>
    </xf>
    <xf numFmtId="0" fontId="15" fillId="0" borderId="4" xfId="0" applyFont="1" applyBorder="1"/>
    <xf numFmtId="0" fontId="15" fillId="0" borderId="5" xfId="0" applyFont="1" applyBorder="1"/>
    <xf numFmtId="0" fontId="15" fillId="0" borderId="8" xfId="0" applyFont="1" applyBorder="1"/>
    <xf numFmtId="0" fontId="15" fillId="0" borderId="9" xfId="0" applyFont="1" applyBorder="1"/>
    <xf numFmtId="0" fontId="15" fillId="0" borderId="10" xfId="0" applyFont="1" applyBorder="1"/>
    <xf numFmtId="0" fontId="12" fillId="2" borderId="6" xfId="0" applyFont="1" applyFill="1" applyBorder="1" applyAlignment="1">
      <alignment horizontal="center"/>
    </xf>
    <xf numFmtId="167" fontId="12" fillId="2" borderId="6" xfId="0" applyNumberFormat="1" applyFont="1" applyFill="1" applyBorder="1" applyAlignment="1">
      <alignment horizontal="center" vertical="top"/>
    </xf>
    <xf numFmtId="168" fontId="12" fillId="2" borderId="6" xfId="0" applyNumberFormat="1" applyFont="1" applyFill="1" applyBorder="1" applyAlignment="1">
      <alignment horizontal="center" vertical="top"/>
    </xf>
  </cellXfs>
  <cellStyles count="1">
    <cellStyle name="Normal" xfId="0" builtinId="0"/>
  </cellStyles>
  <dxfs count="19">
    <dxf>
      <font>
        <b val="0"/>
        <i val="0"/>
        <strike val="0"/>
        <condense val="0"/>
        <extend val="0"/>
        <outline val="0"/>
        <shadow val="0"/>
        <u val="none"/>
        <vertAlign val="baseline"/>
        <sz val="11"/>
        <color theme="1"/>
        <name val="Calibri"/>
        <scheme val="none"/>
      </font>
      <numFmt numFmtId="13" formatCode="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numFmt numFmtId="165" formatCode="&quot;$&quot;#,##0_);[Red]\(&quot;$&quot;#,##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numFmt numFmtId="165" formatCode="&quot;$&quot;#,##0_);[Red]\(&quot;$&quot;#,##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numFmt numFmtId="164" formatCode="&quot;$&quot;#,##0.00_);[Red]\(&quot;$&quot;#,##0.0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numFmt numFmtId="171" formatCode="d/m/yy"/>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0"/>
        <name val="Calibri"/>
        <scheme val="none"/>
      </font>
      <fill>
        <patternFill patternType="solid">
          <fgColor rgb="FF2A3E68"/>
          <bgColor rgb="FF2A3E68"/>
        </patternFill>
      </fill>
      <alignment horizontal="center" vertical="bottom" textRotation="0" wrapText="0" indent="0" justifyLastLine="0" shrinkToFit="0" readingOrder="0"/>
    </dxf>
    <dxf>
      <numFmt numFmtId="170" formatCode="[$$-409]#,##0.0"/>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s>
  <tableStyles count="3" defaultTableStyle="TableStyleMedium2" defaultPivotStyle="PivotStyleLight16">
    <tableStyle name="Slicer Style 1" pivot="0" table="0" count="1" xr9:uid="{B09B89ED-DD5D-4200-AB87-BE51BDE790B0}"/>
    <tableStyle name="Timeline Style 1" pivot="0" table="0" count="8" xr9:uid="{CB47190C-A803-4516-9B43-0275F8D8F87C}">
      <tableStyleElement type="wholeTable" dxfId="18"/>
      <tableStyleElement type="headerRow" dxfId="17"/>
    </tableStyle>
    <tableStyle name="Timeline Style 2" pivot="0" table="0" count="8" xr9:uid="{BC9AA6CD-0950-41BA-A942-BCB641905282}">
      <tableStyleElement type="wholeTable" dxfId="16"/>
      <tableStyleElement type="headerRow" dxfId="15"/>
    </tableStyle>
  </tableStyles>
  <extLst>
    <ext xmlns:x14="http://schemas.microsoft.com/office/spreadsheetml/2009/9/main" uri="{46F421CA-312F-682f-3DD2-61675219B42D}">
      <x14:dxfs count="1">
        <dxf>
          <fill>
            <patternFill>
              <bgColor theme="1" tint="0.499984740745262"/>
            </patternFill>
          </fill>
        </dxf>
      </x14:dxfs>
    </ext>
    <ext xmlns:x14="http://schemas.microsoft.com/office/spreadsheetml/2009/9/main" uri="{EB79DEF2-80B8-43e5-95BD-54CBDDF9020C}">
      <x14:slicerStyles defaultSlicerStyle="SlicerStyleLight1">
        <x14:slicerStyle name="Slicer Style 1">
          <x14:slicerStyleElements>
            <x14:slicerStyleElement type="selectedItemWithData" dxfId="0"/>
          </x14:slicerStyleElements>
        </x14:slicerStyle>
      </x14:slicerStyles>
    </ext>
    <ext xmlns:x15="http://schemas.microsoft.com/office/spreadsheetml/2010/11/main" uri="{A0A4C193-F2C1-4fcb-8827-314CF55A85BB}">
      <x15:dxfs count="12">
        <dxf>
          <fill>
            <patternFill patternType="solid">
              <fgColor theme="0" tint="-0.14999847407452621"/>
              <bgColor theme="0" tint="-0.14999847407452621"/>
            </patternFill>
          </fill>
        </dxf>
        <dxf>
          <fill>
            <patternFill patternType="solid">
              <fgColor theme="0"/>
              <bgColor theme="0"/>
            </patternFill>
          </fill>
          <border diagonalUp="0" diagonalDown="0">
            <left/>
            <right/>
            <top/>
            <bottom/>
            <vertical/>
            <horizontal/>
          </border>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border diagonalUp="0" diagonalDown="0">
            <left/>
            <right/>
            <top/>
            <bottom/>
            <vertical/>
            <horizontal/>
          </border>
        </dxf>
        <dxf>
          <font>
            <sz val="9"/>
            <color theme="1" tint="0.499984740745262"/>
          </font>
        </dxf>
        <dxf>
          <font>
            <sz val="9"/>
            <color theme="1" tint="0.499984740745262"/>
          </font>
        </dxf>
        <dxf>
          <font>
            <sz val="9"/>
            <color theme="1" tint="0.499984740745262"/>
          </font>
        </dxf>
        <dxf>
          <font>
            <sz val="10"/>
            <color theme="1" tint="0.499984740745262"/>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11"/>
            <x15:timelineStyleElement type="timeLevel" dxfId="10"/>
            <x15:timelineStyleElement type="periodLabel1" dxfId="9"/>
            <x15:timelineStyleElement type="periodLabel2" dxfId="8"/>
            <x15:timelineStyleElement type="selectedTimeBlock" dxfId="7"/>
            <x15:timelineStyleElement type="unselectedTimeBlock" dxfId="6"/>
          </x15:timelineStyleElements>
        </x15:timelineStyle>
        <x15:timelineStyle name="Timeline Style 2">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microsoft.com/office/2011/relationships/timelineCache" Target="timelineCaches/timelineCache1.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tyles" Target="styles.xml"/><Relationship Id="rId5" Type="http://schemas.microsoft.com/office/2007/relationships/slicerCache" Target="slicerCaches/slicerCache1.xml"/><Relationship Id="rId10" Type="http://schemas.openxmlformats.org/officeDocument/2006/relationships/theme" Target="theme/theme1.xml"/><Relationship Id="rId4" Type="http://schemas.openxmlformats.org/officeDocument/2006/relationships/pivotCacheDefinition" Target="pivotCache/pivotCacheDefinition1.xml"/><Relationship Id="rId9" Type="http://customschemas.google.com/relationships/workbookmetadata" Target="metadata"/></Relationships>
</file>

<file path=xl/charts/_rels/chart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Excel Sales Data Analysis Report.xlsx]Sheet1!PivotTable3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Monthly Sales</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861885263483526"/>
          <c:y val="0.1731979695431472"/>
          <c:w val="0.83069149593782321"/>
          <c:h val="0.73814461009632681"/>
        </c:manualLayout>
      </c:layout>
      <c:barChart>
        <c:barDir val="col"/>
        <c:grouping val="clustered"/>
        <c:varyColors val="0"/>
        <c:ser>
          <c:idx val="0"/>
          <c:order val="0"/>
          <c:tx>
            <c:strRef>
              <c:f>Sheet1!$B$8</c:f>
              <c:strCache>
                <c:ptCount val="1"/>
                <c:pt idx="0">
                  <c:v>Total</c:v>
                </c:pt>
              </c:strCache>
            </c:strRef>
          </c:tx>
          <c:spPr>
            <a:solidFill>
              <a:schemeClr val="accent1"/>
            </a:solidFill>
            <a:ln>
              <a:noFill/>
            </a:ln>
            <a:effectLst/>
          </c:spPr>
          <c:invertIfNegative val="0"/>
          <c:cat>
            <c:strRef>
              <c:f>Sheet1!$A$9:$A$21</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Sheet1!$B$9:$B$21</c:f>
              <c:numCache>
                <c:formatCode>[$$-409]#,##0.0</c:formatCode>
                <c:ptCount val="12"/>
                <c:pt idx="0">
                  <c:v>510750</c:v>
                </c:pt>
                <c:pt idx="1">
                  <c:v>484975</c:v>
                </c:pt>
                <c:pt idx="2">
                  <c:v>483530</c:v>
                </c:pt>
                <c:pt idx="3">
                  <c:v>494887.5</c:v>
                </c:pt>
                <c:pt idx="4">
                  <c:v>673572.5</c:v>
                </c:pt>
                <c:pt idx="5">
                  <c:v>903837.5</c:v>
                </c:pt>
                <c:pt idx="6">
                  <c:v>1041437.5</c:v>
                </c:pt>
                <c:pt idx="7">
                  <c:v>945275</c:v>
                </c:pt>
                <c:pt idx="8">
                  <c:v>681000</c:v>
                </c:pt>
                <c:pt idx="9">
                  <c:v>623375</c:v>
                </c:pt>
                <c:pt idx="10">
                  <c:v>795612.5</c:v>
                </c:pt>
                <c:pt idx="11">
                  <c:v>1045775</c:v>
                </c:pt>
              </c:numCache>
            </c:numRef>
          </c:val>
          <c:extLst>
            <c:ext xmlns:c16="http://schemas.microsoft.com/office/drawing/2014/chart" uri="{C3380CC4-5D6E-409C-BE32-E72D297353CC}">
              <c16:uniqueId val="{00000000-413C-4C20-B808-D34615177609}"/>
            </c:ext>
          </c:extLst>
        </c:ser>
        <c:dLbls>
          <c:showLegendKey val="0"/>
          <c:showVal val="0"/>
          <c:showCatName val="0"/>
          <c:showSerName val="0"/>
          <c:showPercent val="0"/>
          <c:showBubbleSize val="0"/>
        </c:dLbls>
        <c:gapWidth val="80"/>
        <c:overlap val="-27"/>
        <c:axId val="2003485296"/>
        <c:axId val="2003486960"/>
      </c:barChart>
      <c:catAx>
        <c:axId val="20034852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3486960"/>
        <c:crosses val="autoZero"/>
        <c:auto val="1"/>
        <c:lblAlgn val="ctr"/>
        <c:lblOffset val="100"/>
        <c:noMultiLvlLbl val="0"/>
      </c:catAx>
      <c:valAx>
        <c:axId val="2003486960"/>
        <c:scaling>
          <c:orientation val="minMax"/>
        </c:scaling>
        <c:delete val="0"/>
        <c:axPos val="l"/>
        <c:numFmt formatCode="[$$-409]#,##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34852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Excel Sales Data Analysis Report.xlsx]Sheet1!PivotTable3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Monthly Sales</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Sheet1!$B$8</c:f>
              <c:strCache>
                <c:ptCount val="1"/>
                <c:pt idx="0">
                  <c:v>Total</c:v>
                </c:pt>
              </c:strCache>
            </c:strRef>
          </c:tx>
          <c:spPr>
            <a:solidFill>
              <a:schemeClr val="accent1"/>
            </a:solidFill>
            <a:ln>
              <a:noFill/>
            </a:ln>
            <a:effectLst/>
          </c:spPr>
          <c:invertIfNegative val="0"/>
          <c:cat>
            <c:strRef>
              <c:f>Sheet1!$A$9:$A$21</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Sheet1!$B$9:$B$21</c:f>
              <c:numCache>
                <c:formatCode>[$$-409]#,##0.0</c:formatCode>
                <c:ptCount val="12"/>
                <c:pt idx="0">
                  <c:v>510750</c:v>
                </c:pt>
                <c:pt idx="1">
                  <c:v>484975</c:v>
                </c:pt>
                <c:pt idx="2">
                  <c:v>483530</c:v>
                </c:pt>
                <c:pt idx="3">
                  <c:v>494887.5</c:v>
                </c:pt>
                <c:pt idx="4">
                  <c:v>673572.5</c:v>
                </c:pt>
                <c:pt idx="5">
                  <c:v>903837.5</c:v>
                </c:pt>
                <c:pt idx="6">
                  <c:v>1041437.5</c:v>
                </c:pt>
                <c:pt idx="7">
                  <c:v>945275</c:v>
                </c:pt>
                <c:pt idx="8">
                  <c:v>681000</c:v>
                </c:pt>
                <c:pt idx="9">
                  <c:v>623375</c:v>
                </c:pt>
                <c:pt idx="10">
                  <c:v>795612.5</c:v>
                </c:pt>
                <c:pt idx="11">
                  <c:v>1045775</c:v>
                </c:pt>
              </c:numCache>
            </c:numRef>
          </c:val>
          <c:extLst>
            <c:ext xmlns:c16="http://schemas.microsoft.com/office/drawing/2014/chart" uri="{C3380CC4-5D6E-409C-BE32-E72D297353CC}">
              <c16:uniqueId val="{00000000-FC85-4201-9DB0-1868213BE986}"/>
            </c:ext>
          </c:extLst>
        </c:ser>
        <c:dLbls>
          <c:showLegendKey val="0"/>
          <c:showVal val="0"/>
          <c:showCatName val="0"/>
          <c:showSerName val="0"/>
          <c:showPercent val="0"/>
          <c:showBubbleSize val="0"/>
        </c:dLbls>
        <c:gapWidth val="80"/>
        <c:overlap val="-27"/>
        <c:axId val="2003485296"/>
        <c:axId val="2003486960"/>
      </c:barChart>
      <c:catAx>
        <c:axId val="20034852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3486960"/>
        <c:crosses val="autoZero"/>
        <c:auto val="1"/>
        <c:lblAlgn val="ctr"/>
        <c:lblOffset val="100"/>
        <c:noMultiLvlLbl val="0"/>
      </c:catAx>
      <c:valAx>
        <c:axId val="2003486960"/>
        <c:scaling>
          <c:orientation val="minMax"/>
        </c:scaling>
        <c:delete val="0"/>
        <c:axPos val="l"/>
        <c:numFmt formatCode="[$$-409]#,##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34852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tx>
        <cx:txData>
          <cx:v>Map of Units Sold</cx:v>
        </cx:txData>
      </cx:tx>
      <cx:txPr>
        <a:bodyPr spcFirstLastPara="1" vertOverflow="ellipsis" horzOverflow="overflow" wrap="square" lIns="0" tIns="0" rIns="0" bIns="0" anchor="ctr" anchorCtr="1"/>
        <a:lstStyle/>
        <a:p>
          <a:pPr algn="ctr" rtl="0">
            <a:defRPr/>
          </a:pPr>
          <a:r>
            <a:rPr lang="en-GB" sz="1400" b="0" i="0" u="none" strike="noStrike" baseline="0">
              <a:solidFill>
                <a:srgbClr val="000000">
                  <a:lumMod val="65000"/>
                  <a:lumOff val="35000"/>
                </a:srgbClr>
              </a:solidFill>
              <a:latin typeface="Calibri"/>
              <a:cs typeface="Calibri"/>
            </a:rPr>
            <a:t>Map of Units Sold</a:t>
          </a:r>
        </a:p>
      </cx:txPr>
    </cx:title>
    <cx:plotArea>
      <cx:plotAreaRegion>
        <cx:series layoutId="regionMap" uniqueId="{24F777AC-CA7F-4613-BF3F-52B7FA060C3D}">
          <cx:tx>
            <cx:txData>
              <cx:f/>
              <cx:v>Units Sold</cx:v>
            </cx:txData>
          </cx:tx>
          <cx:dataId val="0"/>
          <cx:layoutPr>
            <cx:geography cultureLanguage="en-GB" cultureRegion="BD" attribution="Powered by Bing">
              <cx:geoCache provider="{E9337A44-BEBE-4D9F-B70C-5C5E7DAFC167}">
                <cx:binary>1H1pc9y4ku1fcfjzUA2CAAjeuD0RFyRr0b7YkuUvjLIkk+AGkATXXz9ZltQtUZIn+knzIqq6I9zt
KmUleZiZJw8S0L9vhn/d5Heb+tNQ5GXzr5vhz8+JMfpff/zR3CR3xabZK+RNrRr10+zdqOIP9fOn
vLn747be9LKM/8DIJn/cJJva3A2f//vfYC2+U4fqZmOkKs/au3o8v2va3DS/ee/Vtz5tbgtZBrIx
tbwx9p+f/5NvfmyKzedPd6WRZvwy6rs/Pz/70OdPf8xNvfjaTzl4Ztpb+FkH77mMEcyQh369nM+f
clXGD29bnO1xghwHI+zdvx6/+3hTwM8/OPRfn76W0tzdfrowG3PXPH7mNf9+ebe5va3vmgau79ef
b9t5dm3wscPPn25UW5rtLY3h7v75efbFslH+/Qd8tb3Arxe/7sgfz0H573/P/gLu0exvnuA2v6H/
21svYavlpMqPhI3sYc/BmNvkHhX3OWy2be8BrNRjlP2C1X6E5AG2e4feD9sbduawfd9N2PJNk30g
aozs2YQQF2F0jxqZoUbxHnY9TpjtzfD65cn74XrdzBytg51E6/iu/7R/Vzd34+O9ey39/LP0SNCe
7XjIo459nx7xc8RcssdcTqEAPGRHQPQ+Nd/H2d8+vRu735ia4Xe8v5P4+Ztc/lR1KT8w4hx3D1PC
mGc/lDfIg0/Lm217e8x2sWuTBwSf4/e3T+/G7zemZvj5/9lJ/P5TZ5uy2fy2+P+z6HPIHvc8jhyb
3ocXf46eh/eI49mUUn4fnfQ5eo8evRu7Nw3NkPvP+U4i56tc1Ztb9Xj33p83Hb4HwFGKCL5HZh53
iO5R4nKHAd98mjAfXXk3ZG8amkHmn+wkZOvbTfKBeBGy53APufgxDc4izbah0FHPcTmaxdgvR96N
1utWZlCtg52EyldleXdj5E1rHp/19wcYsfeoS23qOPTVAHOhr3M49Ad4htcTb96N2u9szbDzv+wk
dsFdvuk39d3HAed4ewhxl2HnoaYB03/KSFy6RxhnxLGh9G1fM/wePXo3eG8amiEXhDuJ3PFdt7n9
SCbp7TmUEUKdh97tRYZkkCGpw11+T0ag4j0tbPf+vBu1N8zMMDu+3EnMFkBD5EeChvke9Si1sTOL
Mg7MkbsOwdy5T58zGvLgybvhesvODK/FbspayztVxx/aruE9RqBqEe+h3Z7RRu7sgX7iuAQ9EP4Z
bA8OvRu2t+zMYFv+ZyfDbAUlTcrH9PR+LvKrh4aahhz2vJZBZ7ZHsbvtAcivMJvlxHtH3o3WG2Zm
YK3WOwnWOs9lqeQHdtVbTQt4PoHu7J5hzCoZ90Cl5Myh/G+G8rSSPXr0btzeNDRDbr2b2fHL3fCh
YogNxNDhhNuv50YPCAqs03iu+7BSA7A+he2XO+/G7HUrM8C+fNvJULtQrUk++ZtaQchtHu/e+/Oj
4+x5yPEIfkQOqtZTys8RyFxQ0mDR5j4gIY0+Re65X++G8H8xN8Pywt9JLI9k02z/1foDC912sRRD
ofsrMc5ZJYjJlGEQvR5UrxmQT5x6N4q/szWD8OhiJyFcl7dy86Fx6O3BOoDnwnrOw2sWh2wPBBOO
mPegqcwWcx4cejd0b9mZwbY+3knYTu/KshnzbvOhCzlAWrgH6zgPvB+hWWfgunvc4Ryq39+k5mkO
ferVuwH8rbEZiqe72SNsVxuP7gZ584EiMyznQA10YK3tfiYBzeqgjdiejTist/JZo/C3N+/G7jem
ZsgdH+1k/G0vcLUpdJPIj9QtibPHOIXBhEfBeQaeuxWkQdaE5HqvqMBK+dMAfObWh6D410W+sDYH
crWTQK5V/4EklOA95BJGXXLfis+Dz3P2tlWP2Q+tOppxl603L270PcCvMeTXp7xeNTJDa72bCfPg
o9e+OSiUBHo5qGiP2snTpsHjsGKHgK08riPABNjTeLv3592IvWFmhtnBbjLMK9ncqLKR5eOte+1J
/mcjC7CQyhxYtHFgoPL+NeOYHqzLYdCkvdeF579cejdyb1uagXe1m8LYATzt7U02fhx2MCwEaqWD
Yf1tBhqFxgDikBB2j+msMXh05d2YvWloBtnB9U5WtK9mk3wgXCB4YWfLOR7atdls3q8ZWJdjjNms
lm39eDdWrxqZ4fR1N1e9D1Urmw/uvdGex0G4ZMAgX8uLng39nQ1g8Ye8OQuxv1x6N25vW5qBd7ib
ROTqrjGfLiUszH1oAw4TXbBNAOjj4yQstGhP+QiImAx6O2jeHuRp6A+e8pFnbr0bxN9bmwF5dbmT
2XKr8Km2lo/38f3kBDB0mAvDkuQBo1nG3M5Tui7M5NGH2ZNZ3nz06N3wvWlohtzRbg7nHW1k+YEj
Q4TuOTDDDKMnDwtys80ezNvDNrMJ9Hev0pNf7rwfs+1FvbAyB2w3h4WONvWYb8rbDw01b0smqfc8
Tbpsz0U27N3xHrCapclHT17c6H/aar9paI5YsJvJcdM0m5ukbe6MaT4ONlBJYDcADJi4D+3ZrMqB
ysUQhf1wfNZuHz315wPAe3J1L6zNEdxNnnIkbxIZbz629+aAnOfyB475so0DWGH9Z7sKtH29KG/3
Hr244f849h4u7YWhOXLr3Yw9CQPNjTKbD4w7BiXOs2E3x8MCzyzuPNg558GsHmx5fPzS+w1WR4++
vLjX/xy0h6t6YWmO2m6uy50k8gPXcmA9jsB4F4D2IE9CHXvWDsBSOYK1Ao7/7veetgNbb17c6H8K
2atGZmid7Kb4f6RK86GL38Tdg7JFbQ+GJ3+9ZoDZCIYXCIzKMmfWej+48m603rIzA+zoy04mxf+D
jhvkSBtzD1q2+3I1K2cudOSQLonzWO5mOwUePXo3cG8amiF3uZtE5PjuR/2x+7y3m3NgS+lWm7yP
tXmf7e2BFrad03uodjPkHj16N3JvGpohd7ybbdt2Tfla1dkjJXi/QgL8H1ozTLYHXryWJWF3Dsx3
IVgHf2jfZhTy0aMPQO7+0l4YmiO3mysBx6r+vxm1hIFzB7Yp/rVLZyaVuDDbzGGTDmMPkTnH75lf
L27+PyUozy/zhbk5lv5OVr77iww22cd2BC5s9WAOjALBcuqv13OCCQomzENvz0B5nWA+9erFjf9/
w/H+El8Ym6O4m4LKSZbDjuIPPVoIYpE7AOLD8tx8ZM8DfgPTXgi5D/wGpLJnLcKDRy9u+D9F7/HS
XhiaIXeym+eenNR3sfpIGQXG1SFDwg6Qh9XumYRpY7QHJy7YtgNN+jPAfjny4i7/Y7heNzMH63wn
k+V5AqdSfVo3H6s2A+FkmMNYycO6jTdvFYCQ2rAvdXsi1K8XNH9PkXvq1bvx+62xGYrnu6mA3W+h
+PCSB/OxDjBLmKO8R2lGXrYlDzsIdDI2a9Gf+vNu/H5rbIbfxW4Wu8u7ugCB5TEIPqBvIDBdSTH8
M5NV4BwGxjDzGIw1/3rNWr0HT94N2lt2ZnhdftnJrPkF9hTAcYF3dx+HmEPhYEPowGHY6x6YWcqE
gw8dsp0FezKs/jRl/uXSu6F729IMvC+7KTxfbWAUvYzNh3IU6A6AgFCXv5Eqf3EU2Ev+OOowoyp/
+/Ru+H5jaobf1W7qY1ejgkNI448Lva3IAotvmL1xrBdIY0Aw4aREaBzuY/Pxu+/XfB4cej9y9xf2
ws4ctt2QWG5+eyzqUxL+7JP/9LxYD5o2iDs4hOFVgQx2IcNQOowQPc43zJjK7LTWt916fQPB7Mef
Xcn/p6Ng3z4m9q9zdoON2YS/Duh9clLs7999PGJ29qMPLP1VgnJ/79a3cIivA6TxCZBbI8/4/bOt
6E9+4m7TmD8/W7/2fnhwSIrtMRcGwAiA1sMYIby13ZPFQGRxQYjBHoezOT5/KrciGXwr2yMQxdjF
cCwO7Hn1gK422y3Uf37GUFwdSmEDw/asIzhYjP11LPKpykdoV/+6Gw///6lsi1MlS9P8+RmWgUEw
1/cf3HpLbTjGCs5q8bbnkyFYoMLQkuqbzTmkpe3n/wsZy+oqpdC6r3B91VnEFU0+3vAB58eTbVVh
YtmNGAqVnbs9P2oa3X1jXVpdaGVdVKhu9tuRJaLi7nREVGutx8hh0bJTaXLalpW1aV1XCY8pVK0I
j9xEUIrj5rR06eicESIzXAirzG13Pdk1x8cemZD62uQVblNhZZNyljozWh9xXSM39VHXT8MgMq8z
BRFRlKVkMU0xcjuh+7quvua8NHQQblnk9n7iDQyLCkeeCd0EkWaR5ATrfUNimWORlhksJIgBj6MX
yiKd7H1XjfiSjHFTZWJStqK+IdHAlxy7I123UlEUiWyUbvolGi2r7YTtZl0VJIqqTVpG/DZmaewG
E26GpgrrRKGO+bxxJboYpjrVgQEXmmU2KHwAm1Cmxm+ZlxxEqT11fm9c2iw6lKZdOKl05AFX6aqI
lb4e4JzoQuSlY1apNfCwR5xejx0lgjtxsoK544s4zzWA1aZHFS7VKsX9Zaqks0xNnwq78OJV1sfJ
JKoiTq7kIPs4HDu5dvlwpEh9kPRte9XERem3eXPqFEMSi7LztOhidmOGqBd1219PKW18XHl+Njjr
eMguh86UYvTsdJ9z8gPOlq5DJ8rai4m3jSgnq1i2cEstp1SCurpfNm7iLjgul0Aiz7tJXrIc/4ST
A8zB1KheeFl8PCWV6xetuVZFs190qlxlRurAlU4wTAUWzajZgdbIXtTVdJrEhRIZzi41smTQ1pYK
s6K7Y7JkRwWbotPeU0w0aLCE17aRaJwoyMY2W5KO2GKYuhOcOizoum7wYzvKfdJ3yWHU5vURNz0O
XUrQ2lVSLsphoqK14sSfmor/kC3ulkVH5Q+eVMP+UI9jqCtqncd6JKJM47vIidQJtcwFNXK4KIsx
XyJdSFFKLVdlxphoJWLCUSO1REnbheGUrCEvJIu6xt4iLijxaWJ5y471d4pmxdokRgUR5A6Rxa0s
/WiQP5RDlN/RsgjjuI6Fh4omUMopRFOa0aeTxQRFXR7aViMFx8MXm5ZI1Hl2aeXReprKXhSNrgQ1
1hUdIyScbEj3k4p6vqWJ/Om0tP7eTq6f2kakWU8y0XQVI6IdUXZYdFl7wJiBiG9rXgUOmayfyrDS
ER3nNhUKTj+MgzrtptEfi8Fa4Qy156Pd9e5FTjJ9yhAuSlFFtTzWHLOFoyQPIzdyG9/O2/RLwwrj
G2RP8VKmCu+XbVwX/ugY+DZ4sLJJRL25afPK8VHUdadpn9l+18FjEXtdbgs+DONtpSGphrFLxv3W
yHKFTT/23tLAozX41sjQ4FfgbSZU05ufdlX1UsR9pBdsaNvk55g2HsRa71WTIKjS/THmtLluKDwt
WCQkmRZ2V6CDpPSKZS+59pPKwkuEFVxZ1q/dMWVLN1GQJYYe+wrFVkidrhWOnmKBdOWEkTflyyqO
pMB8+jbAUtmlK/VwnKfWBkLqCk8SiTLPVFhUZt9YFTlOEc6COsfpQWnJ26jhdSCxlpdFneZKME3l
Ea7HzhZFOznBZBf2aVVEX6scZ1x4sGR3qEmu9m3PLGAGvTvsWqnPYZrIushI425wQWUQZ17lT4VX
p6KNEwjjfsA4jFQ5LMZ8REcsGlVoItMEsTHmOG8SFYKdcqEsNC7rbdRmJGJnxdQ5i6iiQ2hVebJ0
8+40T4gM5disehslWERm2taSiYsxYuVZ74zXZavoinSFd1Pj5swdSNKLJnO6lcPNNzamhZAIWSF2
ujXJbR5kre04wtja/IwUIWFqGetgbGmy4F1rByWavFCrQYox5vEiIjbkAz4ey55nJ5OFuqNReqko
x9YNZDlgMTQphJaL29AQHC8TjwwC9Zj7Xpq2Qtv1crTiGnKwOfJayFqTM47CgzlVH5mhXJuMUMH6
morY7s9bPmGRcZWFihSZgGvzVtUwLK2x8tY16iJf2QMSLvOKm1GrLkSWY/zWtqxAN1kVpIXKI+Fx
3HzxZOoFDs/GoCK5FzSmWnuWF4va0j+Hyv1aSFeFk9e3C9Ro6fejN/kWISpMyiFZtG0x7FtZddtl
01FuovbAHvJcTD2t/By75QkGZnKIBwC2RGO66KVB64lStrKo64lKl5noylL6PM5yYXG45jZLc4GL
DPJdxb5PExpFyV07TDLzHassO6A6ioQ9lrmInH4UekztQ3gGmmUjSeL3WfazZbm3GPT0PdZgNZs8
yGXpSKOjSNkRFl0KqT/z4h+Ftnsf5aY+jTIc+UlnN8c94R0Ud6wFQ/G1sulP7VV3xMh8kVMgDN1A
roq6Tfwia6rLnIOpqSa10O1gftYtwX7apFlAIIkKt+mTU0Xz9MzDSq8Rx9Nhlxm4DW72vS0iFEAy
VZC1ZXfFRwUFwzgXUrLS7+KhFenAIa8zmf/ApcF+gUe1bknBFmnnjn7pWeWiSafiENu4D804Eb9z
xh9NEo2iw8wVvQc+9EmWhcir+GWD8HSaOY2CGzp5lInEbYcSbpgG9zuTpdcQ9pk5Mn3Jv1QuhZ91
0HhRt9Ga5UPvW7kXn7VN3p9SE6XXbsouKGM9nPMbHxOsmpXT8tjxhyTVIW0iuNGJTMhXj2a9P1BW
i9HwkEwRw37VuDEg3fVjMFXFKCTrPNuPFb6l5VDSYAScBda2OunsyazQNLgrd6D8e5816LpFw02q
I3MyIcdKw65LulWqjXNCC9aF9pQOJWRWbTpBk9H3cOclIqIUnghUnFfco+f9iBrkQ9a0gGJgjX1K
mvxnU8PpTttAjQFT6K6UGN2aLbW2KYRMyYxa1Y03tX6LocyPsXOh5dj6rkGHIO2n3xrmoR9lXO3n
fRJNQaqS2K9i5zZnDb0omcQ3dpxahT/BsmkmLNkOa92ruhIyS9I2GOg43KCc54FWbXMx9XW1jiB5
HnWJlS+9kp1OrDyIlGvcoINyMKxsa0rhcWadexvFbuEnuHFPPEPlFdU1ObJbSYO66POQSkf7Wukp
D+rKLUJlHHVeO6SW/gi34njIME8EihQVrtFtHEw1N0XQDc14UnKZL2O7TheR25uF7do41ODX0tTM
WqY0jYpl5ebyCrJZdgUlrv2W9wO6yFITrVDqyjWiPTDeqGL7VdlZqZBWE2ViZH1+GWOZjgedNRbC
m5J637MwBESC+izUMvf2cVV3flIMdiYGUuqAdTEKJ9TUZ2YazBXiU3tLdd+teKO8A5Wm5oTESf1V
ObTOIP5UagKnYkFW0EQLYFfTpVebQqXQPjT9l9iGDOtDn9R6weRphwmS67ELZQrxcAC/B6IoQh7l
7Gsf8Yl9izNLTkHHB6isvCUeBGI9GDHWbIhDkhF2zJwsue7cnllAVtqLfCpHO2iS0jrKy0FeRwUt
F3XECxIU05Cv27ZEQcrTmAtCMouLpuiLKxQN0VkHH10NBaTXuvAu+gK4cVNW7Y+yKFVgJW66YGaK
D+oSKGledpURpuiKL3bSJ8KB0aZlz4vsMFVNtRgLkwQqrnJfW1PeCFpruujtsj/LCa3rgE5RIdJO
ZmGX2u1hUU6tIDgtV607xKdYO9F4zt20VidDnAw08OIBVSzzt4foAlkodOKNDRdti7FuboFuSt7G
InOrnlwoE7OsgTQ2Ku7WzSr1ksITfTp200E+EMtnTWqH+aTLOnCaBPLowPMBqBNzViZh9ApzWbTB
1MfaXdUZxOIPkPKjAFlpFB/KrpOVgEe4TkPM4z5guO20n1luD9nH1OqwM5ZetY1nnw+VgV7Arqzl
RFkSdGa09qu+1usansmgNY481CmVfoRb92dRK3KDyoxMopa1SZdDob80mRfJaziJu/UL4vVHBuJR
8GaaaMAazu8U1/GKtQVQcNskll/J2r2c0h6FkkF2Dr0mzxYNbqYNAmJ90I+aihz6Y+VqtFRgdn/C
lTmDE7P0t2QgxXnf23R/0rL3cUF0QBPb0cJOCieMs8YIhSJgB1XWLIess/26TtUxIVUROODj1wZY
ZGiGwfOn0k7DGGodkPNqDAdcm7DN3bWlyy5Q0Lifm1h6izpDeEPJQFZFVmsRZZCZcqW5cKVKljJ2
uqBWlB86smAAb5P0P3LP6pY5JifOkHi3qKxPOvBE1AZhX2M8rio7r4BKtfFhBi3tIGyP9CE8N9VC
ewMNqzGD/gYeSiTsVCZhHxVJ6OVQxqPByr43wOmF8txiZcnICaweKknZs5ILDr/LybeQNfokdZyF
ikghSs+1Towzjee6T1btkOVHQ9aWPo1LpwYGbuVhPibJndaMHEWRlJBoq3gVKQtit4HE3+rUH/Mk
96c6L8I6Mx0UnX48SwzyjrshzsK0lGyVMUlDnCNImI1S+xLZp5wXnWiaZlB+q+NN45ZpUKrRZEDs
Kn6cWVXtDwXKQjuPiEhzz7mOPdsVTt+UhV/IpLi2dHNdOW4mko4vCR1sJJTubtEAhZVLNK3Hos7h
/rWtFB01rRjKOPfHzAH1wY1ZwKZ8A2caJGEHaAlcDt80hyYi5sE4Vbdlmn9r0m77vLVIha0pMyUG
xwkZR1jk0ov2U9nQTdYMkShixHzgzDbyrXJI87DGUPNiMlSHiqUlPC2Nu7RR5vq4JvIwj+PsFPQH
hIKWDC0PO42648YA305Rh4NqK/8MvNFrr6rycOq7aRWnHN31JbRoqUm7VUFMG/RWhc9S44IioOsb
kwxm3y1kKhDP3H3QtYIkGfWaa1ZBAbayfewW3dmUJfEiltUP6NeAio2lHAMypcW6bHWX+XHXjFed
iRoBes+R4xTRJVCpL9KqKt+tjXuQMKf3q2EC4qiSddRPVSOS1qqDsmu/e3Z11NujI5IUX5YWpLy0
I2ShWc39HobYrpLBLoRT1WUARyZ1Pm4j+mVSGRV0yvBBOSaH0iqvjXab1dgkFzWzf8LGJeB/I7Cj
MtblRaLwtZPY+drpSnLb0LwOUFw7gbaKywF+PcNPrQtrWsQlZ0aA6gHke9BtIiZWnPPRoFioOLUD
o3n0vUNt1omh62oQKMb+vLLtSYmcRxHITqbvF7QhowTyX9jQ4wx0mbWOdw66HzVCO1QxuLzIbQWv
E2NBJBQhQ1m9j0ugkpOMB2h1ogCg0u5RllJ90jECxNrOLCXwlElbMDzlZdjx3G7CFiX6GHZF8jX8
B7yVlfwnjvE5SRUkDy6TfU+jbH+kUFxtp7+JMt1Wy8zK4nBgLRGumxYBzYf9SboZhLp9WUNJ8nPb
aNHirRaoy9gfvdYVrs26bUwAy5M2XWIKTDhuMKQENtRdv0pVu3K76nvMp/0BHng/lxqts9g6irwG
uE5OqzCt3H1td2bRO5kbuhnL9zUF+a/yUOOXQPV9YKbYj0h1WMfdmZc2t6iQ8MRHIw29oTyriC4D
EGbcdUkyLFzLJEvoXUBAnArrpMfkStqkOTCRpYO+ZtKPc6dcJkjHoVSFvRpSaM5q2jbr0sQIlAuj
BMrore4j76y1EMhwUS/9RI3fs9gG5cyMzsLNailS4/yIaGdf9JxmARvGvvbTVvV3tHG7C8h9WDBG
a99FVbtfVyBGITv17cgiR3nNLdBZpMRhjbJs5bHyiJi88aPJIW2AZe+1oRvbhStSlGT7FdRH25vU
IpOj3jS2UteUE6cIMmuabjKcRINvj5m1UayoT1yUW6sUCl4tYBJ7WPEsrQ/dDFok+BVbaRIMMt6v
LRKHTjGOP4BnQWjFutjI1OYnqneio8kk7Y0l2c+4tkctvMRq9iuQoc+mgUQ+lW5f+lqi/isfaHuK
cUKm43rgSoveLdQSVNAiEZ5xdDBNHlvYStpuwDI5BBrLsvblNOqF1DiBfiGyjm1Z086nUAxWMuq+
jDH9CgyBXlRRrBZxNZoVxMEYsrqxobnilz1nkOGTEl/EKNd+kzgn3G6iTTGUlp8WEfdhLyOWQQ5N
unXQYyA1h3kJ0mpluuQAOIQZFjGrlV+nkrX7pIT8I5hBOl3GUT9sRaI8ET1oYcBpCmaLEpoboHe9
0tR3maova02qg6rivBOJgnMVRYtA4xt1Gvkj5IVrpgbPOe4lRV86MMACXrXTVZuZXEAYRyAagUCd
iLgcmyOn1e2hC09P5SPdm2VflfJw0lrXARQsT5i6jYExjb0RNjaFgTK/ZUKQZa6LjLnfSZ1wCO02
NSvNEyUqa6iAtMKBuaWIrbzzCXeGC9pqA+ITyjQT0IZxQMLyLnPcxLc0idM4KOMoHgLQ1MbzMeuG
zHcg0MKpGkYJhB4a7wFDiQYKWuigc/TPHuh1CEsEZ6MFtH5qGNrXGTMB1W2/jGVUnQ1xh6/SFBh4
QAkk7Kmm9mlTKVuKvOr4eUNrqKeQy9RpPlndlUVku+8kFegyxeTxo3q0zFWmLXSMin5cYg37PaB5
bZyzhnL33LMiaF9qO/IOLCvBP8ZcZvum4d0Fxg6IoQOGMwSEKiGtioLyEgNnTJJA0iaFoOwJVKy2
B1VQOLUXp8eg8BuoJ17t5AepjUe6MKyngHSRhpGp4zQYsuZ0ihuSCjZqHDogQ31BkxvvpwRSZZkn
489cF/Z1ZDdA1CZmeABKR32ceJ6MRZzK6qplVC16C6purAgUM3ikAmh2ZIjiJl1qq+dIgDR6UEeD
u+56ZELdsOxQ23C0JDB7Gx2qSfVfTVqaAbKsLILE6onPahJBOjHWmc4qfUzHnq+KxI7Dppv0sm8Q
8R2dwVNi1b054nnhfAP11oIi1usvCPjdYa2qftEaYP8gZ7qg0ljJ+Ziknc+9uAPRXqV+rJviqDXe
jdXZdgjJKVqxhJrAGif7yOsgNJwUJ6GsnLVKbH5aDmxY9yPt9pnlTr1gUR4QA11HC4zRB7253m8S
rz2yajc75Mz7UfLBDrtoRIuUj5t4LBIfkww6A56CrGhHBWhl9XhpSSdauLWdhBpPTmjBg75MOt34
XT3idQb7M/+HvCtrklNHs79IMQgklpd5AHKtJWtzVdkvCtvlYgcJEEj69XPSffu2Xa6xp/t1Iu51
eE0S0PJ9ZxPQ2aa3PoA2l5eBoTnC3aJ05gNqWc+NH6uW2Qytgtvb0YQOG9mkb+JoAA5Mk7bNe+4v
7Z3hZZXbEptNzZuhAZ61NJckUvnKQd+cz99CpTGUW9rELk0Gd80bh9/3xO0UGHta5x448NI8JpP/
HBRYrDnpNxULXA6k5HPSj2GaFCA81rUs8om0Xt5HZNj6tGH7lXU7VtR3LpZoFZBYniXac2lRuFNQ
VkHa1upJTqq+CQu9F8Tfo7Cad4tjyydiQIP4AXkOEEiy9RwqZKNItZMLNmoT689dUqvbVatbPfit
Tb0hxtZOz41g2ZIT5Fo2E55fHlTv+ZdsIS+MRPpq8PsxHbH+pxVoMAA9CXueV67TojOXi5TmMLbq
6ccjR38iPL8O0o5VUf51FOzfv/zvh6HDf9/PIP3Xb55Pkv3Xr2CYHr8fQfvbv4WjC84qientXzrT
1n9/1r9OOz1TxX8fffqGfP7HobX/CzP92z/8P9LWOHTP+x1tff9uIPd3/vof//Qv/hpOOKysHg6y
DT2KAGZw4X/R1zgwAqe28DNnHJ2jmfEn/2Svkenl4QCl2A+C78E2ILb/Yq8R8+xBOYTzleDz4f6Z
Dv/nQ/jpZRbfhnfYa568Ia9hkeXIDGARPjMMKATvP5PXuvKbHlvwsDdLRNdNUjZoCoBKJ7uyV+Bt
eh8bXY+e5TapArekqB2q6zU0Q760ZRznY6DpQy2q4CmcSnszhH5/v0yh+JQwam6kC1a5j1bH93JE
BwJajfKLiixDHjX9YLLVNGGXz8RgDyiDKAku45aU1w0dSJMCogmO2qlWbRSWb+AR1q40a3RYmtwt
df86deBa0iixbNuQiZ1KWpubphQsI4MBwukpEhxHYc+AdMjRmZKgxLQCuAdGdrDhlU9GIbPZF8FB
d0FwXF0cHBJTef3GYIP86HX4UjnonvkbrkKXdGQ94Fqh+ylIY6mqEh/c2k1ieXAwog/HDBswyImK
rHxfeZANbALnda8VXvieC25uwp6DNKauEi8u5EqlDV2nJ+lIhM/FN3tikk9P/eo1d0njmRuQk+Vp
1aJ/kFM8nOZpXOyFUabgOdM+WnFRRvGUtuDqReZRNXipK2V8CxDAblQo8SBrKgBzeUElTMpqE926
yslPtIjjG9EOK9phN3o0F/DnYvtt12EbxR3AMhcdjOzkqaEqueFQ0pWXNUv4HrS83C6DSi7bsFI7
V5brZakTf2vKpeuyivfDPUX3f0sYRkvdlF2W2JjvO1qg5RcjfRBDww6VxdshbcUORkfDCaDLQu4d
61BmRjU9smlFf9o2mqFg8Pm0Bw8+455psA16tL2r69THESvok/QsC7LEKR4C8uDTCyVdvIFQZA5R
SNrk1siiBFbGknsfK+CtCRxQy8SMBAjoEnzyhZkmACuE+5AWkPVz7Jo4ayYKak8GUbEFR1scmQEG
sheRmh3QS+vbXSU0ufQFWdZsRUu+CTwT9yXI8aSeDyVv+ArsReq7iIIJuMQ2mNzImNAgpWMYfuip
ZVflRLy1yIKWES+N63pwPAvp6IJdYayXiJTU9SptCrqvGfeWV0P8US3DkpI5WVVWyjAQeD9kXbAd
BFqdIaY43qJpcD62pWEkYDlDqb1Dq5StngBTJvMRp1byEdyZ7z1HoiD3qHzRVjXiKuq65aJa5ump
VN21SIListVdlXytOamxN/tBNzByLDov6vMISNAHuN2qLZoJQEJudhsx2mbrhfjlHHjtQblifaxm
NAIkKYerqS7VZpLzXa0pysBWgoKPap/GaYMx9BiGogj3mN7koS8CsRvG0Y2p5kEnM2iAZF7VvkIT
Y4otmb+XzT2+w956FSijRfs6t0D9LggYicOgPZApSX83uPhyridxqMFxZUk8mONa1ejtTNVu2FyC
LR3MbiWMvHCHlaYVY6aE25mY1jtb+TS1co6uJ2vuZ4eeOSpWQAo1f6TjaNMaoH/qrB5OqBvvwJuC
lBgdXtuUlHnBVJEurQD8LkMwpf2UTTXvLzw0Qt9qG117zhcf1dise7OqFkTJEp/qZZgAbgF+Ze20
3FAtgq0aSJuuVWl3LHTXlYrtrmXenJXl1G4tbSDBIPhXtLFNVo3jIHMURB8HEXFgGdHJyRHUViMA
TJZL1gTDuFOiH7d1SLyrcRTrKZzaOMXx5V8SrLa7vqLxphJWbKG2qrNeQK4yUF/t3TBUWbss5Fh3
Fb0Adb2kOio+DZUP5pqWVdZEts/9RAN8mYfxaa3Vuve6Yv5Q63HGwFjJrhjNqx7Ddofi1m7mcaUP
C/XFp6DhpEuNKNkhrFkH6VLsewcdDmuzDzrGL3pVyS26A1KlshhQTumGHWNB2swQEt1qgPG7ymFr
qrup2s2cdRgVoYuu7aT6PgVPW9WbWFXzXTIp8ZgojinLO7HB3lteo91RX/rhXGY6UzXPMmq7LdXL
CGjFj7fdNCe7wS3yI2AJ7wm8KtnMCzDWYe3ddR/7w4VFx7zvgi6+hSahv5pCQ05TXDxGheo8gAdK
b4vJhdejL6hJtZkbeuSmLi6TposTdKJn5niudJQ1PojRVIWgXNgKkpDPZ3EK8suvAyGAgHWlGVNg
2NUuGoBwRTJqjmQsQHHJQqP71ORxlt70hBHXq7zSq7zwgvEuFPVwa9zsXQd10+fxjCetWwwDtm49
40+ZoSXb+/4o0mVi5DCKqP4WTKz7pruxy8My6FwGSHHl2AdDe+wj7NhZbRVYAF7RD0Opl7syaeIX
FLnFBuxxfKmE/4kk+rWCXu4ZuluTEtt72cT4h55xAiZhalArA71bKNY5Z5X4UIxsZ4L6kwj119hX
fOcGNqdOQN0VVPbZLjbJ53bw8ygaP6uuBZEeANUqTbMZqS+/FQJStqYmQ44z1ur94ut+yHxn2caF
gt60UzhummltbnsaXkMd3l92btSbbvbBuPvFUs3ZWo6r3Ey0c9eFncVGdtOLrssHi2YRwu4MbFgA
JCRY2n1Ea5dz1OsqTc6La8PPQGqgYsjeRmjJsMtBMSCqz37TPBA/HPJgVd6n0o+qPUQ60beRjnd6
oa+iUwAgK5UlJPoIPZ+XK2iewHB40TGxwl1K74wOBurjUDi5dYk+rn0DKV0p5WbpVZPHxRLsa2M7
YKrywC0A7jqkH6rVNpctxjxEUyHdUlC5O7+ey0x69W5cWnkcZnPPXDltqSv7tF14psvavcyoP7M5
0MM9GIwlqyaHZy26wOat7ZcNDwdQgP3UbY0egAOQ+Kso/GcK/c1HT/HgFCRRm3Uxv1V0xrjiXzsf
AGzl9LSRZSUvwMIMF1r536JuzVAXvICFV2Wu8ZUy2k/rPpaiTicmGXrasoYWKix3qFiiO0psgWZp
rbfQX5oTgFpxM4oBoNqQD+24q0rvurQTlF+RxBClcYE+0vj5SGt6Hcj6gwEKcydMqXcSGJFOI8j9
7nSpB4gYSBotIe6uGACOmfiSqCnMp9A9znW1OxebivYnkNEFZG7JhS+HV14Ve+V3bVoS7yTW6eRa
ICxotbJxAoAou09jm/SAaMzDikZX0vk0k/4K1VqV4YMt5j3wQwtFHWpADXC3xjTncVsuOQ8qLlIT
MX7Z13F8GXaqz0poCnwb8Qn6zs7d+GPfwED6X393Uz/1Cj+2Xj92Yv8vGz+cg3RW+OJR4VGgi/pF
r/zmIMhzx/fXv/mr40PaKD4C/ZuHo1KRSno+MOKfLV90FiyHMDpSH6E2yAL4V89HcfYqOMAEGaaB
h3Q+6Jz/6vl8hsgOGF7PJknwyjgC5t/p+dA7yh/kypBFB5wF3wOS8FPk/f3c8RUQKADSAC/g+7qY
s7ZJULIzv0wuGTiRKY342F82IcRneQJCLv/hWb3Xcf58de755zMUKZ5PHKHnPUu2fxRLK1W4ZIF+
YbdC+LmJbBduaOW3uY2qbv8fXAoHfcPEzc7t7ZtLjQEKPgqCZ8foWIGqBQkMml1ukFmj/oO7wqNM
EIdDz+fjIrnhx7tyFKuJZWzetcZgwQ6cysd5brLZRBou078H2zsP8Kwm/+H1fX+A52MuGJwOOKc3
fnNXUArrBmqseZdUIkkX69/2ow5fzRLmRS/qLBoCAhmoaLC4o2j4/cUxBt+5+BmvwChG0/LmPmdT
ChHIed6RgYXgrU256Sl4od9fBZPgzVW4j3GJPoWFPkjBN1eZijiANFbo3QiH3Iix2YPx51DkLRus
pGCNf385WAF+udzZgOwHSDSCDfl80z/o97lafNCQs94VFkRj2YzfkMP+GhfY0WjbXaBokunvr/jr
Y+RI/k7gG4jPWFH4BnQRZVOvcTDoXe0BVuxFAnmKlwyb31/l/Jh+Him4CuwICU6/TM4BrT/fF9OC
9o1q9C6oFpsGhFwWZDpZ6vuZ8Tr+h3t67yn+eLU3Ly1kXqEK3updvKw0FShfiwVEiay/6xgSUCZN
8+X3N+hjIf3lDtHOhufQlAQD8s1SZssmjNcV046WITuxgUFV5Z01e+j59noomlyru2ixMWAENr2A
XopBbQZ7SJ+H3aKTZaOND0n+GsmvxgRwXoQsSX0xq3uH3q6NoGKjjXJ/WJjoO+8fVmlkrYYgSc4O
lZ/fTDwVoT9A57urVg0dOAP6H6XG8GVDSOChD6Mqk/Gw5ijTJfQWhn0CyWFuNI3ldTS7AERAkZwo
XAt/mAv83a+G9fk8wzn+f/PV6qQNG8fbeWfmcuOLkufVWJ5V3eG8mVQxfTBVAAfJGiYt6izXH00P
ZnMSELDnnYHucPH6FLrnOlUo89OASpGLHpRK7xf2otD+eO2HjhxcA9pFLfOcrxGXmZrH5FGvFfqW
JRZZEqAKHgF6b9FQQ/QRjPFGo3GfGxTUULPobBY8SU3LL0rWfNBrPF03DGoFG7hmC0wSkD6ZT9DP
uL2qIpda1gZoLVtx6ZXWeyKAmnZwrpBMcPva2OBujqFYSaKi2c9hOZ/wyf3296P11wkS41RT2JU4
wx6MkzB/fulmKrjm6/mlT+U1acDmVbF3oJV50E7IDeTE9N+ekrgiP4PLwIvP683PV0xGs8SJa+bd
KMSBTmzT0uJr0rPLMehZ1iTh8+/v8Nd1O4ZyGYLkc4YpSp83y9oEo0CPdzPvattK8C5sPRTgsjcx
5PP57y/16zCNgY4j7goxIIgOPGcO/LhmF5ov9boM2AXjhV8MRFEc7wM9xH9wFZiwUabg+FI8w5+v
0oEY74CbYLsLR29MVZSQvVZFfPP7y9Bf1zHcDUJLYlSLoMX5m+s0FXE0lAnEbIaifaETFI6mKyCt
g1OACUiOTICB70UBVAPx0wgR/QBW7k/LEuIA3iynODwSIQ/IT+Fnndyb96fUwFy1RNOOmTbarCpp
t2Kt5y1b5yrOYElhB9qbBHqJ4dv3Jgx6bvDMsMVcdc4FR1B04g9vwH/3O0VRECNhNUGo55ttpWCE
EFEG064vdH/wRihOPL2mrp/VtZikzqDklh9bjqncKmJPGrrkLKw8P09iqEWjvv3WUrNcNzEoA7d+
0jWBBrua5b3tISeTcwVYvijXY2/ba+LNfyou3r+BBH5weD9gGj7n0vw4UgUdk87GKx5qae+KMZJb
vbLiQ4lVLJMqqnMxQWzWReGMHWvsjrZ0n+MqepjGMDlo6P0zE4/LpvSG5HZw0fAQM/fNcdEfg7hM
tqssbL4C68BeMbdboAfyD1vCmfb6dVj8cAdvRuc6t/jCg53g0qiLo3BJf4Q7sM9r4uVzNWKR1yGA
0No7wIO1ZJOE+uj3EyR4dxScAwk5JiON3k732GItsRAI7WpSnkVQbcy/oKy6idgEtCLxXoZ2MU+R
T8uv05jNeikyeJzKvAmAZizFtPWhV8zHENbMtaIr2CBfw1yEC+4Mr2soKQv6zfaUYqmM7qOg2XCv
HvKQJE8yrsc9Xbh3SThtzwjo52jx7kOLCxWM6kyuycT/8Mx/Ld1iZMBRxlAhgDY8N6Q/DhqOE38a
UWNBUHX71ItdtNRtThzIHvADwR/qxHeW7dDDrpSgrscHe286Cihzw37EorOTRf8KAbPArr3UKTOw
+fz+PZ4/6eeKFLcFjZKfIHkrAif6821BS6ShvOEYSWPx0NCgeKpbJ9q0s+gmuG1gn/FCEh9FSMs/
DKF3dt8QPuAwCgJsTCi8f740VL5wsNbetNOR/Sjm+MZE6s5j4rWN5i9oecM/bFDfa89f7pXDlkyR
Wgua980rTBYymarCkEUmYH+nA9Q98PXmtgcCHyzumydAuletyQsrUdywuMqWqYAEEtXK75/6u4OJ
h+wf4fHe22250vPCywXzd42HOfdkBKl/CXiJVEMBY2T9+vvLvbM1h+CS8ZqRZojgmTcvOUzqpui0
wUuGsmMH7bXInI7LP/SI7z5fhGwwjCQ8Xri5f36h9UQL6MbltEOPPGbxYqBr7+skC0VMDusUYHYu
0PHBFtZCWw3eEWhAuwEpfOFc+Kc18temPA7p+XQuD3MIGY5vXvYKcxzAU6jRg2X2NmUBynAa3RWA
6iIrOkoyOXVQPEaznw6N9v4wreh7MxjVEB426vaYvR1rc7EIP+g9+OgoK7/IaCQc0rliPk0QhcLL
FA5hmA0aHwDwPQF9soSq5blXS8g1OxWVTbYSu8JtExQi9edZ03/wqL8fGe98zfM5uSHWmAh1Dn0z
MkoSV5b3odqFRoxbzdyyYZNK4Hvk1R8eyTuXgpQAefseBFkxAuN+Hh2QUcKLO0ZqN8Pg8coCC867
LzuQJqE3vfzbt4UaFAbmkGMu/7KqyV46aJCZ2nG/Gm8TTsPtYCNxUY/nlPrfYT/vLGK4EmARlIgR
QK03Y953ooCgF1eqApiBxdzL+65Q/ga7m0s9AzM/G0r7h+Xj3UeJ/ppBI4koh/PBBD/uRUXh9XNS
crWzPl2yjps1reAizEfPn/5wKRxFiA97s2qi0kCyyvmkhAAr1s8XixsEIBSOYoiw0VPb0NoZUtWS
rWBYOtG3GQSofh6iJm8zFSwr2aJz1GYDl1zQ3YJpwOSqAmCMBzHZ9tGXUKnkAMdjncsWYoV0Fqr8
PKwgnpoA3uNtUbYFGIaeQsnR45aCDOJS6FqSha8UimgvsBecnIlFO0ZuA48/aIiiKelDqH1HoW81
3N/WtDPhJkhk6T8nK626b2ENsKRIJTqY8sKUI/zyY9WMJWIZBmoPbQ90bVdWtGMb4kl6hCfKkN0E
Fft0zbtexxAjaytuw4m2/Ra/Juu2A0vfgDhkCci7vllYcRVHPY9yMORDvdUcFPJCklAcx54MezrC
eALh+uiPkA/DzwwN7tnqwYb6ABK7kFmsh6HZWiiai00nbT9eQuQfQaAdJnJtd9O0Jk1uFpjz8mGB
p/2ig33NA+7QST+X8JWhuKqQy/E5msD7p5GYTeZiNoz3ME2TaDfMU21vVrBx933FYL2xRCXRnTd0
cbHRdin0AUWs2arYJNWW9UUoUyYL57JpqpNdD6Z32LQgMefUIz6Mgwqq0w/QEIDxbbshAIsI4yro
FQltSaxvgfNu9cLlk5B++9xCB3A39+EKxqo2e2Jh5whUctKt3fZqglgl6u8ErLgLK4tN48CmQuu4
5g3o2G2hl2OwWNiP5PS5buDT59oXua5NsIVQ6IUFZAXnZsHoszHahROsTgmrwh2DRjxFxeyQjJEU
F+CuzJdoViuEKxam6Gj57FTI90tgHAy1oHar9hFH021CEqobnnTjhnp9BbMq/A7aA8ked215Fax4
H+gWqnSqxKNxAd9xQm+rCta+0hpxEAlrMlM3GkXFFGUtdol8miJ327TmoGbQp9BocPzQnNU8mVnZ
eGwMCDHnNbCozDDY1KWAOCBquos1gDgDb/ZGxOyuI6XZ0DUukREyugyCYJ0L3/pnL5l3J4pWfurj
ybvsIUOC/gKOQ+PN42tIQFOReZF5DMAaPPXAIU9MoPTshTlANOIfJhtBpWOWo0/NtuKSbhtunztP
q+e+EntkRtxX2j5z6Ko2q5ecszPEcxeeveIFGPPDoqN+uxAlcsfJQ5PE4jiJoMrB28Ubr2YE7+Gc
NFAn0KCib7irRrLcqGKE7lmbs8d3upytiNLWOJjZCWLeFORq8KFXyALpun3fxcsrm6CQttUK6Wne
gBoGWacH1bsArbnvjYXYDFUyPzRDjFgQH4PnqfO9wOSRQh+BzRSLRF0g9EPi2V+rFaOstgLmuYYe
PF3YDYHdYRtSF1/gJ8PGYEJsBPROdrqM7Vqs00dbjtEEr58v2NrkbvLHjxARbT14JyEn9vGddxHx
h68mco3cBw2MTnkXj+DA7UAj0JcknGtIl2NYVqDY4OQIeNabANKqaj+OeFLp3PRt7mDlevguofPb
2n8QXd9Uh7UGWc6TSl1TWPa38GtDqG8gmTmW1eR9CT2BejJJZrmJnNdeSGyyX6EAL0I4zgqQqSsM
uJfGTOE9WxrxmgDc1zCUhEjwkGLxcmdj8wE8U/c6yhGmQttN9FNvojFHi8ZPSe/Lj1XSr7CSTnY3
o2J5iC2rP0KDrjEYWwNHr6+ODgqZrDI9kj9YMD0BhQMNUk9IlIBIAyOhDBL1DEuY+qoka7aNIeo5
Un61r0cxw4IEMca2gh/4iQ8KkvZoWOGoFByCM+0mTI7WJzxrPNbkRRjyrEbBddAKppMIEPIGXWky
bhv0Td2+kwP+/lwVy6MSa+E2MaQRCIpADkaFyAqG2JcO1OBB9mV7HoNkPRZJXd57XdnCOTtqfwsV
gSSPfcJwi5FsEG1TILdiX4fN8rj4Rq9XhRDFqYpVnA+edFfDDGKYlQyfGshqx7wqvF9muIFSVCLq
GMqyPNXrBM0fiMkNgDN+KkZM1U0/dG7rYBjcrgNslzskMBUnROAsUSZ5yU+YRAqTCm8XILw6Nl3C
TlFZyi/jUoy3zEHKN1V43lXd2J2zvd3FJR4qGZmFI8BXtxKO2y/83GFmfeigpG4UOHQ82WrPYSzF
sqfNDR2ZggWpTi7dMskvs5Xj8wK2fuOiSH0daAE7ptMlHqvqO3EsgEbsdDJPL8k68RNziqyQcybF
yVQcetA17Dr74uqAwXYp/TVgLYwjVNhLim0ZHqSkLjJSxkpBc1PWEMIg0gbOlMGjD5Jafqr4ID7I
sCyuQ66HTyF8vPmsSyjgfeIEhQwBRSTXgb8pEJ9ytKMn8gI5Rhdjh5uH5tZ8iEmNdRE5JBDz418j
Vqc46URB6V7GHBV478VgLALVHsZGQBgLNV9T51WzimPZzfgLYkliiM3Xds5rJweIzDDPAWP105O1
AK3jaJleooLxTAjbHigcKRjlupRI1Kh9fl915fLIhhlqonXAl2w5BKXxPMrPQV2G9wRqyTaV/Vqe
bNj1FCKLfnxulTM3cTjpR0+a5q46v26ogeJLDgnpnWILLtQQuz0fDA4XHxnKE5vw1GBpsjdIY7Gv
noMwixhkQMDTEYs7v6vZQXllfwm3IT5xcA3kkJ75kHhgZGCIhJrQjYDEN6SDeSOCfgl5PLoUQwq8
BfapPiRwOoVkiCB4R+QDySoSijtWouVC8gRcvYduWZCfVWqMJAe7KZbekGGkYc0qT21TDxTeZzfc
kKAGiLvY9myJnOJyOYTBEPdZMs2vQ0zQMy1eV2eqW9Ur/DT0kRVyzZd1ot8Q16U1BFhG3WK1cK+D
X8sxg9YZerux5vqbH2vEGokFkh4iJR4L4kfGaQczPx3TECXvg/NbcpfMHlazKFy+GRmr21n0AP6V
L6/nxSKeqoZjh85xcRKhgoAt0XFeTXFwwDqWjBsLu9mhJ8X8pCCm8m4ht4HLDQ1lxw+DHfDw4iC6
Qk8stlKL8Sx59iPgptDvgBAO4k9uiudr0clit7Ttsmdhh1eDbfMyGFmjkSxVVDchg7RX9mz6MMpF
wG1Qvs7FgN+a4IbKxSKDLzwp+JbJ1mWSQQ7lB0jSgIo23FE8rxSMJsubecQ8nGFuu6PdCEk2QjTS
ntXi0W8LlrVkuJ8TdrVEWBKN51XoZWDGX3VSXyvgP54uFygM5YjLNuHJWzt6XcIQuwsDB3rdq8iV
CYk89Qg2uQ+FP5wl2/Ddz1XnUtqDbFSUewdezcfF2javMDevvGIdL/si6o8I4IHnwg9QAiag/wCh
fk54qQ5N1Ju7ZliCl6VlRwV3M5a0GD8ESCHrQyozM7MLY2r2hHrbSy0cyl+S9cwzDfO2BLJ8UMio
AFtWoiBd6sE+xWYt7ry+XLeRkftwgCU8WQmsSJUa9vHqPgP/6z42XQTDTzTgIfkwBWKhR4eTRRAs
l1ndNNOhIR6CoAS0RU3H5HbSml90QpuctX53i59EAOUFedAKMVXBmhR3esJFNBfRjfYgPAIwbRHp
IdjnpErCx3Ca231VRY+m9pAtthQl6kCUcmlX2SEdqrW8qmIANxB9HkTg6JfSE+t2iYm3m33q8rjS
Qb4umIyTLOd0Rc7MprA2vEBxwZ5qxnc9N8MW0wkL8FCjOy1CleySNklekXTlPxnJ6HXSJQ6qhY49
yNLUmUENu+VYu3BrU/tIeRTd2gVviS+TUdsIdSF8d2OxKYyR3xyoJjjti7m6VjWGQdW3RZUS00ss
axL6YyhIIWiUMJqBQEDEBixJOkJmiw9Tz+famuZYrP1+blSLRAxGLgdbm1vn+U9zRbotpuIWhoca
hRq8sAjS0teQoIoPSI5CmcGWbYMlsE5lPFd3sTe6vOmC+GKy5zQxr9yUHEK5Jhj5qZN8GLJyTShI
ixZedjssVyHU1D1qNNJgwoX9URamPrV1cLYO1g75ROMIz0XakhrTCBzacpWIuX7uEAm8wzFaPbYc
mONT5SQgDV0Rc5OIQF1agNno6iLkWaR6rJtjslbeHQIzj2MNE6pY5myJp+aqxVu+mPoVQYVsaEGO
wtfYr9N8CdzXpoil2FNDkucEnCn6nM/j0MPsWHKXKRkuWR31ZZwuy0yfjWXjYfCjL9SF3wQMbJ9Q
sbaf2qkbsGhN5EPUcrKFGrbYzJHubm2IiqW1IzJN4AB1sDKKUqIcMtBodkt1JMGwsnyJvAmhNw2S
F7FohMOJrEWDHD0LkwDgGxgcfOSGDKABWixCyCmqP3Vd3d/6Ku5uwwo4clpZLKB1uc4v7eQjmQbC
8xclPCczn+ADFVQAR47QiHvL/Hh9HlHx4L1VaHK6MmyxS5AwOLQyxo6SGPkRuyWwM9dSpAEUACQP
AzTBD6iP0Zk2XcmORWOmFwQ3zS+TngAiTFZ3rw3cD3ADuP8h78yW48aVNPxEnCAJbritXbvssnRs
3TAky82dBBdwe/r5IPnMaasn7JjruemKlsoiCQKJROa/DPGTjdTHS5F27PSNt8xQMOf4yS06DuFe
nEFDUGvcv1o+3HcI5SOskbXw63MJPZ+XlM6GkpEMY3Pw5ERFQ6MrmG9SV5PgNHXZnNNAQ72XSRM/
wSvi30g1w6cPc1lAE6ltplEtEGXYjT13uc9hJUW7GpRWyCFm5qJ55tX9Vbb6A+dGux4dVAEARiYH
klf+8mpFc3PhTZQfd6knFwu9LZMCwOnmkThMyescbch6F3QVSWsZo1a5seCvB9ty1vDzuxGgPWJ7
ct7EiV/95WrNVXWL1MJugsj39D6YPoxImLm0JzP0AW2QaaEDonvDeaI5CunDlGgDAMPUghh6pEfr
sw9+rD6WWU65B2QBTNm6mIuTcqgC3QEenp3D4K/+1dINzdmfQFTwCum3bqe45fmK0Kce0kHIz696
UAyoEQKZT2FTDuNfY0BtdKNdX6U3geWkX4pldI+1rut/VbjZfSpC2YKqR27iy5SqfjnNlOHjO0/z
0Cd3tLlHsnLuOqtjXl6wwI6m/4cu1pZ3wtql9p8uO+oyjOJoDXx/rd3+NeP0km24WXm99GP/I0NY
Cx0k3bU0MCTKEEe7yNx5W9qsHyRlfHs91dT/YDbAJ9kwD8no/NRT+YUddBRROnorOcElg+/LmuLA
zSbM/oVCpI0gUR1pYFXuOq/lXToKe9uaFLIMa3eAheWmDw4ieVAjGvuSnnR3miotPlVJNF+DZcoe
1zWdHibXG9/bYD9Vau/fC3/vaqv/HzGo3/+uivxvGWmDJ0UZ7m+F4X8gUD8IDf9Ha/ft3/1EoQbB
f0maXQH4U6CjNPOp276jUKmqGvM+ZDnwwPSBN1Ac/0k8xEKYQrZxWQejaQiJvWE5AnCNsF1x2Vk4
HgLvCN3w/4JA/dDONVfEp0UG9DWR4RPgQX+t8pZO3tXOVPg/yDEGLfeu8hTHd1uN2fro+1oVz57V
UZ2t26VfvN3gQgRGYLKJ7ZekhoJnbRt3RhqFuvSiKdhZdXuaZFX2N6VfKWshKZ59c+4ccuggVhCw
t24TSurOj3BuFv25TOewfI4iBPW+i4qYcpvAZFNiUzmsINToOLdW0AltFOF2SYmiFmo8k19V1064
tNxygpLIcuVWos7/svrRVB/+9kp/Tv2/Cwv/WutHBs3G6g2EJVghXp9rf6j1h06V6TRIox/x1NR5
e0Kqt/ROpTf2XXiChzQgjbRmqsz+Ighkbnz4/eU/9Ne4PqAL09ES4C7gZn8ED3F6jtATCLLX3CkE
DPABXTFBHiVdq80PHXltN+xQS0k8OomehYrVPXF86d2t463BJGCdpXWPEmjTio5cz49afvf7m/zQ
mqC3ExngJvA/iKv0yj+MkZhix6nHLL+N8wTqYF3kMB5glpah2Nc99bc/dZFNr+M/7QkQe8CAPHoh
xgkFkNPH9sScZpZLLd96Daxu5FIJ0gNhe6DaCtuN/sEQBE8F6sbDH0C/HyaDuS5kbjBcwH8Bwny8
rkJCLGwsgTDywiQPOKiqsv+aerFbJ4T/TGd3dZyCKNykaeNCqvv9OP/a3jSPDT/YAbgNjBQw1Me+
feKPmWXPqXi1wjJEINaf6IU9s3Kt4aJhky9vM8tpnBtRtIs+o1NoUyqBLloyKL+/k1/fOHfiA5ck
4wbzCXj8H43WAWRPvtDW+I7Oa+13x6ZVVUwNNa56uRyXqJt5K7+/5D8fPgJi6gHVtGm+yY+oqDRM
45J51b16wURYgW4XrE5x8LtJA6kDLuEFT4aFCv2nB/YXPDX2MnbSiFGhJfKHiWAi498nIDgi20PQ
3HdCovE/cG8aMT76Yuv8MnMSYnSRPbK5C3ueBNJrc4es41m5RWtm4zA15iOjpPKHu3B+bdOZ10B5
huBAfAKZJaIPSLFEomAt1WC9pFkXVtYJsKiJA9XcpD06YFMOVmybVf2ClihnbMHY+Jmd6nOlghz9
Tsvp6rOsqBXXcJyazv1M9l/3L79/c/+4TccJQrJxQIKURjxi6a/7TNS6/bD0QfNScwwxujSES1Qw
xsUeFv9KxD4bTZ/orniuoGUSwlEa6Rz/RPHOGuk2pYR3s9WAyaJ8ka3leOWB9G/+BBJzPs4x5406
ADolQswe5dAPG+IsplpJWgovfewGVrXPh16V+r5dkexGprRdWm7OQvSL3zVLWzXLLirWxTpPSsUX
vexKKppg8OzlqkrbeoDoJe0gRvfWt63yc4Bu+Up+J+RMDHatfHHqS1R8S/5qkcUThdA/jPyviEYi
VeDQ6pcGuwT2hWny68gzJ+p2rEf1RHbt5z7w9shnEsSxhr+5ddYQIv4mXt6jZ6k9fqffwglwkYhf
zdMgUMrTk/jzgvY+RnEAOWQ/PlU32AUEkg/TgtNBX8Vpo55Ux/xt96IvIu8G8Bi9XtHrheGQ8Viu
j9AslyXcUHme2nRLwJ+Cz0m7xtapq6hFPnaW7oPbKAtMRkJRoColwmK+eT0NJHCm0DKG/vhZcRZf
H1eg1VOxscvS7JIZo88LamqZ8kOBMsf6GFXzzLsTfg7lkIOjTXl5p/yeGkhAn4F/BfU5I6Np3y4v
Iyqu0wZGM2LdGwRfbO4c1TWTjAzKr4pn2i5GxUGOnTOePdGsw3VHvbnblGXVudXWSuJqPiUeu/m3
Oqpj73G0R8jz+zBKSGzGtm7IiX4/Nz6GcEb/Df+B/SLIZPERBYKiZp04UpVPKGn3dKRmDqHoQk1N
3tCHgcFOPPv9FT8GTReohA2J3KTB7N0fr9h3NoKNlZi+iVWbyQjo3gQetw8R6jwEI7IBT3EuUKDc
TK4e+uQG7ErIPP39bZj8+ZfgDTiHiqtR+nANDeofLCHqIC3t+eqx8upqQGG70b71o2nTlmiUFoAQ
9sAPm+x+pH9GxFGp31DtigZ35AQchlM5bgY3aa/KOArOs+jKaNn0ExJwwNctO9u2PmflKyYRQMEc
cBunfkTDyZEu7dRmHjZjSnZxEefFYFb+CGnkDqJKCO9WFJ2Yx+Pvn/hjXAM1Da3GNU/N03Ia/7BP
FEGc1hOKxw/woW2yZiRXXbLmcTXzFsCJ551SZ5qZtnMhBR+mxmFCXaDMlBY6n9z4HM+B+aHbZmvV
ndAsEyZEttQHnENbjgqy9wp6kFUXT5VJ4p0lqlidodOyjH7/SB84J+DMQGqzYRHVeINAVT6E6lbU
FUpMtfsQDXB81WFAt82wzS2hzdJ9W8e4NC/cW5zOZokTK01I6QAkFc9W6nBucBA85kcNAqbFcynz
ENW1qTTj0C5TE9zG7cy3MnDP/JklqYIefZOwEwcFFlggD8B+weP+4dE+ZJk8mnRARzosFRCS5Hu/
Bu1hLpyw1M3yIJLRRKqha5laa7lmzfcBKUqX7uzQoCMMV9bsj5XVUN2n5lGV9LFXRNaG5CCFpacH
stSO4ZjCXDD7wDsSTWrqXEwxbyqViW6asHnKXDUR1gZyAS6YDbHN/3GowzoALU6PoRiGMLWGLcyi
nCWRShc1+u37+JhQWPwBYvVhjcI4g1HC/gUxx5HQMD9sXM60QmwPWgvNuLAhOrynt24K/Rk5tshN
k/pPYeHDdmQu6QkSewOatOFJfdiOABqTQqo5/NJrIDvPwzIMTCj2fsbHy5XX+Pt4Qs+m3wSlWBjw
coxrUhaCHqM0dXM53IdBH8XIVA9IuH/mFOKOn7uy4VtzZbHwkdFno/r52hJACAzljMsLa4VVZF4H
BUzzIig4O3zIJZfjZ3A6DXfiFwV7E7I25mD8+ykHxvjXmMjDm02AIAHfgCzo48mGrLW3EntevqBw
GlD4ht2IXnc82XF+i6am16Fhk3YBUrwShkueUhlvs/bSLrWY/Y0i27GuuqRC0BH93FBsW/rYyXc7
K+3TFGsP+euwbspXD6Bx97ky2ozP0+qU05030oWkkwFKx/CPyB97fZgmPxpvuxYxR5wfKrtyroXd
OXJX1x2yP/k8aLQRmjlqV8qv9dh52J2gQMxiGNduWkp0OPzcyw/SdbR3Dsph8ZKtPTt6gmcup9QB
LbLEyYAFSUhmtg3XclpXztFMRXUxF0tMr65XeXCgBpwIQG/WvH4BwOlmj9orESEV3uA624XzKWL2
QTL0kkanS7sI8l1yCl0x7GhkT+tVLGvg7c7kpO4B4l+U2ntVNJX3gBxcUlgPsrHn+cs8zNguWP1Q
WwYOHaIpjjZN97CGYwL5RDWNk/afJIXB4hhnlFMOaDFEuILIohFuipLs2mPj4lR5VL+mUOHHecdU
WdofUqO7am+LkgZqfqLV2frRjuOKXwbHuLKK4BYZYKsojmOg3L5Mf6QRxjyM8uyICAl3ADYjUxpL
I3pMn0RgD4G9r2tPqfBCo0adltc0mYo22edjMkzj9eTHCQYz6CFP2v8c165ojZAIoI8DcwV58o0a
V5ttvewj1D0RZvSCdtilcbfmy8WU9Faa4ToCkq+BHDV5BNhRZdr/2lg68PsLJsdkxdtJkLY4t1qR
daEMuYhoDu4wfAj5GN5/aCGwzO9AeXhcbm16r31ZdStdupoBEh2u6a9YYQjN3y807J4aAGFJFwo1
eNNBtTIeJxFYyYjnOcZWRW5zP6X6fbdQlFfhfR5b+VQewkJYrroo9AIN6i7IhZ9hLCGlqUmE3eCn
BdojcWytV56H/EOyBw1NyL4harepf2WJuAvLaydrM6e8R2coj+L9hLVKn4BpwvucFrdwzS0tI9p4
7t5O0iVrd7ZCzZT2wWBbfv0VZdua61VIO8sHDcIG5h7nYEaWpnjGDrJ1EPThj3D/pCybtpUmp/eA
85iDQerUAinkdDIjJsqh4KPp04FyThWakO+NQxKFW/qsDROA8rgb0BrvKr6n3h81pb7P8LU56JWQ
vaSPuVqZOqYk5GTm9TjKS13/X06JaHFJ/VuCzd2hktLxKizQoan3AyVRyYmjy1DkADIROQBnYOil
vrZ4g55uNeoPUIZqxstK1+aY6tVz5psoD80tZ7xptZ4DZhZXEPyqfYmt2UywAJkp3ry/WPyslJUZ
mnFEHpguHfCRiXsY657Lbn8+T9cJ0b5Q4Uv5mT+rJjgXvocYk5GboAC0UWHqMBY/Z0+89pI/GeaW
ebgYNww+WtDevL+fOa6kAWL+T/R+cQP2rrPOP4faev/6vwf5/Xuc0d3iJnRVxQ04tZWOL0UWqAxZ
DbpIPHRLq4CLJK5I8OTiAJ40cuO/vyg0cgamGidv3SUX4FyX2EcpGQZCcCcrjRPDmWZfyVdcRY0N
7L4UgF02hb2YpBe7JpcflmFity/yfQQbxQoirr0/U+qCCoQg2wDtdE4L3AL+mf3+at+nRxAXJeMT
IGbKh08Tkr84I0rFPE2czlwm9dKAHy5Na4fpA20jTw+XPKkww/s+kVa9QPbb85DmryCQ2/PvYAkK
Zlc/pObW3wfUWid8VjADEY0XAuf1KURerHD9ZnVMTEXL3k8ZqsTjNcAjU6DpJ94vTDu3fXGCpGb6
gGutzMN3I8nuXU/x3PxBdzQf3phEfJS1bZZDtfrm/msdwFp70GVC2/tQJxF/N22Fk4hT0S+hM1wB
AzBzhdaRHMLjzyGX+dhxO5B4C/4IO0DDxXOVFezzo9Ougf1A5pZH4061FuqZW7tPYi7u52nDkWko
8R65AFVpCky8plRfhE1ilrNmf+VneIIFeXQoSBbn5RI5iXJuTogXmU5eKb0SJcy4TygbAkTTfD8d
2p4Pkka/vK1azX+Xii7jk29jAICQAc2D8hbjmJiiwNTlXN1Jk2Z8DECRcgqIl9XM/Qn0OlXpWbQu
EQa12RIt9rJii632swXBvr/wJVvV/M0O5px4k5Qgn4vTz/o1zLkUkw+dlpx3vy9e7wlxUnnKcBzF
25ppm6hkwPoYFa31UaSQs4eHVkzpFJwABJlHn2XSM0RCzWvBExUgN/19sCI4jf9dByi63jmzMrOG
epWZ4u/1U/rxoMw3jnbN8w7oUfPRMcH5fptRCrU2WblSV5YeUo1yQ8kCwNaNUMiP0W5dHHOGHeHG
Ma/eiyyrg5R6fEAXuIvdiyRuQcdu1vcKYQxnnHpd63sF9dKY1m5A75yzU70d6KZzDkXP2KynwZsy
qv5JAWQMHxH8qdjz+oVIkx8465nB05kwpQKa0AXFfzSGE/55t0C3VN8m0rPYupzivsOQTIrclAcb
zXZ3A7NNBMMnjzLWEu/nOLeW9BBMyi97jAMsqvybkCJQ8OQlCDa00JQmtP3pQIM2jBGkrMy2Ufmx
GXOg7Q6T730k86GhEi0yOxMjQo7wBWjQrnqyzjjcDVQVVtXK4Il4y/yyJrUyArlnm2eIFRL37YHj
palSldBHTS1AVmjzPgVySVvnBU5sUN4GQauQRTOeP4P1F1zCfI737Gii9DF9pP5tbZGAD7tHKpKQ
FL4gipAniWGZi3T+PIXkNu2rHLOxdb/1cURp4tgVeqwwiXMRwnpckXT0QDawO8wc9h2nIacMQ19q
B5cAWeXS3Y780AL4hQI4+SfWEG9P8v4uW5VTmt36vljMY72FG7BeJv7JJTHRhOzfLF7wzeYb9Vv1
Ps5d8zMUbSy+saCDwUeMYx3f4ORuehsZKnYs5YRsMb5dh8VR+5yFalalrMxvfk5ZckoikQS7w6/e
6+EmnFrJtpuXToQbx+3s6F6nMBBwQbPBdzx5yxpL9wLRbbPKE2s15cCepg8fHmnZgIygzfz2bPoP
aOYBP6j2RUZr8+nnhfwOVbgzEru87PcTW53la4jyZa2096l4D1jFe6GxjRxTM7fgC5t77FBuxpMm
qVrYy2kbaOuMeZDimYeJtuF4mbmJSeNSD73IcziW5rb024KzmoJ9BIMlbRa5ck1fc1dPs5mTYby6
BT38tK+rap/mJavx8D4g1IFN0CsinGoJ771j5VepK0rQ8L8/Xv1sE/6nYYDggIvCBCZ0QM7p4fyD
CGXblPDCLO2P3YpWaL93/dk0rjRcSd381a81vY9t04Pc6+WmilcSC1Sak8GBBSAr2sMJQs6KQ8K1
65Gm2vdV7IO/PaF1R+H+FnHSwplRK3apTn7r27Zix+zgvtTtvir16g5bu7GDvtpFnc+p7FrAcBfB
vXwv/aLfMVriLq4rp51viiQdJe1cPQYZMuN2ThvxxJ4UorENFEoxuD/ncmjxz1KgN28zkGCOStwm
WAoW9vuuVEw273FKK5cXQxZhZsw0uhaxr3EjtpTaAFDOrMZAh7eiL826t96XgaKOTsS00TqHFgDE
B/Topu47WUMtQBUQbfR/Z8ftEHAbP+f822KjCDsxvmsbmfcdtiOHELahIsA5Kmq4ZIUtJJPKprCV
JYBjqp6tl9JPmZcPggiJZn2wAI5UF3kA6YW8sR/hPG2X9y1bTksvsEotdMUJnWQ9pCAFdWOImnhr
oXky2dWmhUPmu/eylSqc9gkuk377xV8QXmq+UJoyxU/Che0GtzB0qDd9wRQi8JC2DD16Poe0Q9g+
BzRLfPprIUvpo0s/wHHxyfFnnMxuOWHF6lMtoXq6GMMAOSFpgsQyD9tuAFftgitfeLe7aXaNkIqN
cUczblnFaA9sF2+Jp+sC2C24QDoXU0biJaOOEjqqbRDlsaWbIBZUxZLuYo/YXG8qvGi7rzVJuoVJ
x3t19me0bmmdJMF1hFsfexOg+gCQ1s8lSY3EhJSlHkxT4X1qlG+Bow6hPRN8Jc1TtIA7O0B+o+uT
JuQ2EOpzATVao/xCm62JzgrHufJQZYjLblJA2Wd/yfx8ByskPmYemnuZLdYLkK7jiaS3+Rx2OL3N
gEpvUbQvgdN4Y/cFhw558hIf4B6rL33JO1V+Teys2c0Sy1T0ZwVKNhyKt5Nb+1eRsp+aguVYTyq4
DiZj3uqlKW/XtpDuxMZxjzOtvlvzEs4pAXzYR4stMP3rg+p7qvTZBQt8hYpKclWN/bD3e6oV9CyT
09hg+pXKKfoUqrSlBaSy1wx5wF2ZqgQ4YF2jZyjbS6wWqwNkFRoGtfJB0RfRUkOWr8PDxJ+8iNi6
X0Ai6iMtsvi1lRB9itkp0VuRuQ8i1m7OCo2ndVOSzaNVJ5rkYZrX6Lm0auBqQldfpshFet8d7EvP
hqW2wZRJXHuc6A7d0MPIycP4E+fMjNb2IOSrQ1WQrc9RzufRzdPsAG3N2jt9NXzuR4/clFCwQ6sV
F4MeKdqNX03RFpJXnEZfs9GVywXNKv29dz1U8ButoBcmQOWXzQiP+Ec0+GG1s2Kru6wknaud5wz5
p3kUBVtq1Vz5/QB5Ksbi4dnOe3WNKp991QdYAxA7DfXAS8YJE1s939hYGl9QKLEuM1QI3F1E9Ht1
pkmgArhG8NsHMC/fJtVOP1rLQi4+c9ZnaG8NmvmxAtqyrj0zNy3Bs9Jc7yAwrlMxXwYanaWN7ajs
dnFCAjG773acRCkuEUFDyrGb2+7gKu1e+WU1bygKPPrT8h1dpPjWc1g+Y6+HHadQG4mmuRrDnb80
Yu+FQ32rUq/7tqh5PID30pgdYUlJuwwscpb4amNp4T3TxMC30S3rI3hlsXHtavg0ozT1Cf1vJM+K
YUge2nRpv3azwpaonfW8RQVD5RuMj0CU0qeJCxbenK5bb46me+n2uFrUCHo/g/leN9QDq8e6wd1M
qdH5JKk3XSgX3yENxvnSy2rvuY+C+TqnNIRjNWdzLhoPm1hbLckLhltBZKE/VTqFfO6sEHMmXERa
UL55394HU1AcCPQwomW2hqfBadJ7Wrq0AdH8fMBqViENNTvHXI3BM7zNh4mU6mFtqzU6wh1C6aKt
kh8LA3JMAbXqfeNjFYl+ESqNnddS3C8S+IrpCL9AFurYhtJ3NknYywcJk/ZFzEp8gXXUvIwrOgCa
CQ7itXFvPHpQ4PoCbKMwbDtXorGAANbjtQXt82m1m/oo0PimfU7lAXFL22MvQwacjTKLODrAsjmF
1PAgm9f5sfB190ADXnD/o3sJqVAg9Cr6bxzh2ntZp6haLKU8V1W3XuF8AQkwJOSSMVXZbY248GWn
vem+htn5pYOS/B2JVoKD2y7jrbdULB6OP3eOGPTV3IXTRTbNMOIaHdXHGGLBjkwK9A8ZsrxYEVm/
Rre2+7TitfgQkWV/a9cIzlySYkKG+cTN6lgD7e4gO5Qy9q9phjhiO1SITEWwigTzvasPa2I19wXV
mvtkbhQyqaq0Dx0Sw9/UoL2EPGxdr9GM01f0tAsSyar5kohVVsTsat7jMBadHMrD21Gt3l00JoIi
Tme9WrELquJ68ZG/kcZd2XEjeF1UP6LrwhdjOOztBgQlWEip4uvJUsk9CTl6Md5SP+Kh+sy/SagJ
ZM5jX5HB5DrMb2eZg9SB1Zhdyka5T9qK9bQt08lGFyDUD5k7ju0xdUvhbWXqhFceat3RAePpWl5W
aaR2lPyhkY60RnboOBkjonWQ46YScX3bWLSGruDThox1YE9Dd93KkZqgM3fOdFF7bXUnMBn8FNYy
U1vcoHAUTqXqPudJhjse3YEFH56saJDm7mof8EwcO9YRVlG/fl4iRAXTo0k97J1s56ZsCkatAYd9
WQDO6Ursfchctn6l4/GGxBqsPU4AyZcpXJsFmlsZXANAiQH3OqSIVwNt+OHRz9I1wl/P6tSAEeHG
TqCzxKdxCMJL353tOv+yCvzBIC7OrY28LQqVrX0RwfJdji2Ss/hjjL2vz9JKipxmbVJKHDEsmAv4
ZHlyPmeCBusGM6TyU7PgEXqcArGgVwbVz76G9wVVxe0o+dyEJeF0B5Zi3TUcgi5zd4D27KCjPFgL
Pqh35WIFcoV1UdUw63ek9FVhGvrK9au7YfDyaNgtQY7xOrWYvmE9RFTCt9pZ3GqPLkyZXqPLmweb
qqYisF0H4wgEIYYaYajz4gQh2m/2CTXlmyLjRL3L52w+CSRloh1GXSmw7yDvHLy6OkXlWvsh0sQT
jZJgcIdby5czlo45ZqSb0INogHZsEjw6yupeR0lqIjoFRbdpYgfHxDF1NUavwZxazZY2DqiFaROm
wefF8pqQxExHS1ZuiaQDX2iwgJ+z7wQhVN/2qULLy09aB+EneCpOaDxf5sb3bxxrDPQDdX9caPI2
8p6TccS0OE0eklQ9JVL5+YZjQnWeaAPu4yjujjabB+Z+OuiolIbYYC54QHYi04cx7QDBt2rFzgFE
j9pUlV+du7oMdl2HvJCOMo/4Og7V9yGJ10PYIBbTwh+4oRiNr5kz91O7W9lsvHuJG9UZTZcOI2/U
5Ej8UibMBujE9Oo0qvik2rqP9j1cx+u+watAt/0AIR2zJLQD6ypBJqOa5QVeqe3OrdvyULQxNraF
7ezlkDZXRYx+gFvMHtq/1LebpKfPITkW7Vw3Hp9rHerjOrsucjYhm/DOlmOL4rETNLdATabhQnUT
XhhwxuEKFQn6Q0E/4vGFnw9wI7Az+qIPeLj9Qj3kvOLp/hrTImmN/BFOlCxKFLCWortll2fzz4IC
jlNOfsEtxJ/ZdaDBhzLY6lqlj3mWOE9IxM0H+rtImNuyOiAYnt9b0OG2WGOlX+26eihxOaOg69WH
EKGcb83k4sKGrkDzTdhxd6ldgXlE3M15tM04R19CseehE5tiSIY0dOS54i7nWHI5on/wvUhF+FTE
ifMVmZ/peqTIv/NV21wIqguP1GmwXCemzWoDKa/F/jwW5K0ERzMJve8ebBr4VXVldm2EyV8auEfZ
HgEHaubUHZrgovbrrNn2XTYPlCXXhtZ5OOUOTgrEkU1gZbl/U6refUmhfsPDLrkH7CfDFGMH/i5s
VIjkcOeVf1Eh5RBi/ADmB4EQtu9LOLzDv3DOCFIMGYWwn9h4J1QUrAi/XWsogt2gcuuUtb77YFpM
yGZDa4J1AikNulD+okeUGolI1nxodEzjvIl9cU2Vt7tSeDWVG5gfbnc991q9FO4wowLtdSS22VjO
3wdI6Sj064hzmoap4r2OFDjHDcXbcV/nIzYl6OjSXccGiGQehNEPGBRjfKjCdLjyoItzliUdGXZl
3Fr+3mor4GH2OvqPQ1+W30KFPVHRi35X2lZr3+opdM4UYiNJA9k4dwbDlJbHiaTqkuhXT/u5TZG9
aGdJ6knDz2puRToha4M3AS3opbJ9tYcvCBiV5iWTaOulVZp7xXhI6O61ssI+siBJg8TIMRaqDfQc
l5xa1PH6te51Xdy5jTP1O04VcUFIk0h4qm3n6KRcjpaN/aF3F2gRYxThtJl4LlGYsfAKh5aSG5cC
KB/2TZE2QSO3nLZnD5GwNa16+NNsuP6ySyl1RuVGA/zzFhwul7gqrpYIGjda9JoDmLovR+D0qESC
CJT60GncXb7i7+k1yW5iqVBxAykusGAaob8HwyEhV6svdAqR5a++7dHJwKi9yKp677eUZc8owlOm
w1EsN65m3YLDR36fa1XwHjzsGjKdA3qjXIQ7VMfj/6gsGdqMY5/Xyw4tkdn/6lOQTM/tzGx9spSp
TQ0l0lJny3XiWV1J1BEpIdFaMiUz1uEaviZebM/BEQjeynprnV5m3zS2sBYCJ5ihrBYn2zifArYI
wvHwqFMKCtH1QEI539q5tBcPx9Net8VxpRDK22LLy5v8RUASGY0x5aCX+kpoHm/dZA0NuX5LfxR7
n7MYfJWhZQGmKROXttbt0tCyzgZyHM4OCd636KkRj62h2RU0rG9c+v6k7koSMReJvMUQecdsCLFF
VIfUG2niZvgRdRpJjX1Szx6mHQrN1wYlCQygo+uV1C/ax1YZxBRMx1hCgEaSWHr7cMHJ8UiJuHpU
kS4fLBqxw8ZtIEZsPM3a2dOYrLDuNV4bACXTrtg3gfHtGDtamvNmdbEkBsyulzdA5iUeROO9D5Dq
JFqdXb95EBduoG9yZ1mqvRIVff1R0jNQVnnO5TyFFy0pHGa3tVqQXqmnoj6+OQQPc6Qm1FPssXhV
UC9R1e8MBwh+HKJVb06+PRZCMwkC3r1koJwQ0SH2/SMidtiTx1U0v8BFnxd8w5KpdT5HRQbVa8rq
+ntn0+vY9Dmet3a9WiOnkS7Hq410outPGmOa8TWxkBW0tmTUbr19c5KFQwDD9FAhMksf122lYTJ6
KFJ4yCKcnL4Jv5XwYvFQCWMXZQcKipnPCTVc+tsK3Tc8M21fD1/pktFhA+4EIGNL+68dSZAclxY0
xa3bhJN3tfFa8vCbmdrsjALCv11HraRvQD1qHxwuMAxV0eVzF93votqX7d98RdHCTayNAIZxalXZ
5lss8byXld4WcyOWn7TxDIWvj3+Vo+b7hZe982Qcyf2bOahFn5viYa6Sa4sw3D9xuJzST7iudibr
QnH2RAYTXHZe6GcvhEixHMXo5Z/fjDlB1CSv+Osw8hB4Z5ANsaYysq4ZXNf/MeScOrT7bxUUCxoJ
/zHknAtffn734pR5M6HKOnpo1dJG/dckPDguvnHghCkND33q/POb/ebg1vZXhI8cBGqBrKCDsALm
7NdlA1R+uYXvg7+Oq3vUdPFDB0sps1GOF2/2mqAKV5BD//DUVHW4uAcXPdBwg2hlhn3LKEZCL3w+
qjDD/+qQmaAAFe1sP1Eh5sWl+jLN4QBAbah5ShpH4RPySGiSVCTgd3/3wCSnxsIyKGJJ57LANQs9
oSinSU+55H6tqABs1kCpYF+MYDF2wv4f28vEB3lBh/Hvjpdu3OMcNvjLt5BoMV7NQ92pHXZd6LrA
b9ObwfKxUnn3sqzc5kaUsXsVpWUR0lH+XxwrZ0v198A6sIbNUDMCQK1rCCQ4fuFl9dGqEuNY/EB0
mkUl8feDVSVUYzXfUrkqBMWABuuWNztKBEySZVPRs7ttaEba+3DyFw4F0v1v9s6sqW5k2/NfpaPf
VSEpNUb07YjeE5vZYKBsvygw2JrH1JT69P1LwKfMpg7c6rgP96FP+LgCA1tSKnPlyrX+AwBYeKkY
0ZQW7iK5O3fTmn2TrI78HOfErg30uHmX+FRShhZ2HV08mUe2NOQwFxqKrwK27ZcO7ZhVkuJh4QO+
oaeOZaQTFt3X2JhwSs7lbKyfXCK7ASS4pO6COsWAxUvGotbSVP5lP/T1Se+2wIK1HSR1AX9vRGZw
R8U49ZHKiL3vjbZ7nB1TXo+d+uX0mI3BpLM1s6TLWlHi8aUM9hLtTW+zhAaJEw5SM5Twf1k6dhS3
Nh1T3UHFyx22pC8vTo5lNllfkkjNX2A8W6tGDiYsGzfflkER/QSBZm4c1+lvA9L9I8uJrO81YMUv
Jr/iwv5+8V0Enh2cv7ZcBMvWf2oGU0WroEfpg27y8gnzR4jFnYXyCfsBlopDIMUm8Olj8ttnU2t3
f2YUOzbBzEEFs44K7ZvEqu+MoHA+Zwm8zTWKZcZx01SWW68A5eRCPKiB6j8WMw31oO47G1ReIkcR
AH32v3CircvmunMknpKXPWJWRHkZBLqN3bVw8+gnzSor8blqskbUl46i66qOJhtYr70RtTn3CcpB
SZktx2D+VH8bpfPkPriVU+cYPgdl72DW3Jm9sQlG15k6gldO49MvS1ppWWilnrkBo2EtpI2BqdJ1
l3udOR8PaqaKufJg2+0cp5qCb15VaVJR2yDggAGV7yaYapHn0dLaGMqLY3qfaMOOINdI42nAK3h6
LBoQj44Laihp6h8msry+3HiU9X1gIQ1eNFCBMdXOaSw3MU6tNpZSRUsbBA/cxWyvRhH0HGFSMXtd
d1cHUzRmGxq6Aec+0OXpnF1glCaHeiMnD2HGrdkIhEC+D9iDWgqX11iLAE+1Q0q2WpqEyLCP4LKg
DknFWj+J48VmWBwlMa6HOMIa8WKjjRUFOd8DNul7mIj1kgPzaaZkVHiIVKB7Pe4+aM+9ZkkARoLc
F0Krgr0GosM9BKZXJmeObG7CBzMDcPzNER2pne3lroYAiFIDg6ZghJlrlk5noxDRFWDWVwV9FLnu
BSpJt9lTo+v9+3qNgeW2fBwsoFkhz0fzkF7Raxxw6ipQ7HHqP+Z1o2HwsKJ1B77M0W8gG69pl32A
qj5AHjP1ATLQame/8T3rDf8loY0WQKyx8YSvPTJZP45n2vaaKI0giKNb/cXzTYxpq5us7z+wRtj+
1SR19OV5Xs7AoctLsA4JIZTra2OSPpj6ZwxHRveMuwCwSMv//UsdMH1o+5sUnLkW2Hr+9vTY/2Y2
MeFvRPJhVb+a2WY+Iw/RNpGDsFIIuQ7oiJfo7vOASR3dbI6FtDBfUBzv38vr9+yaWObxR5sn+KhT
Q/Z8fS/RKGx4Jln8Gd9H8Bapa2ngILEb+uRSg/H7aJzfXpBWNAvdC3Br4F0fgKvRPzBx1DBREno6
0MQ50KRj/6lt+wJBeP8BD6WreUJIJojfU7DFb4dZ/foJ5yJz4qovvOsXaMNE/ZGZrCgKuu5udmRA
p6OJlu5qmKgTbsqh0sCTp3VoyMVhHX5wR69nOmMO5lMr4wqq/sTAQ+acCrF69pVor4vn7v8EAA0w
wjywx6M4Eox0MTn3YDiJgjkagNxBayT6RtgMMDBfjy0Q5J1Ld8AFcwQGArlzuhv8OIs0si5SJTgz
radnfmDzjAd5/yEOXyMvzjEFtFvXsxCtP8TIUxVpe0Qjxgskb3UbfnlCbDXSrYYrZQSD84HW799d
z9V+Gfp/6McesEh85F54weZw8dLxnWMMyldmDQSkpmebxh9wAF6HA5f3Y8KDYEFAnHdgQhzEP87I
c9qRc+z9yuhy7ObL0hffvI75+9GKeHspRpIgi2ovCOE3wuZlZJdqiL14/wxhGpHQZ+nPdqvrX++/
tdczT0d1aNzsOJrKC1/6UDyWxkzQm9AXfpTPUX18BrkIt+qYgNJn0oFJG80ZgfwkzQCEPG93/0jN
4d85QP+X2Y79N7SSJvAwY/+l8/tGzuH/FPewfH7Xf3j+jRchB5QaUHKwYa8Rd9k59Hb8l5ADJA8L
cr6Luwe5xCshB/hJLBqOgALJFyIfYB2t5eBqjQeTtAMuO+1pG6OxX15nn543xWdFjr93kH7yL/ht
7+R24AvBFoLwyXPSqHgdYsmKVFkCJ/qRoK6T/SzKJRImhurIBFCY7TNb3WVAVPudVKLg5CGJvA84
sTQAqWu3bu1dY+jKB/sicCp4qxGaJmAhcHO87cwSripGMI23eORnFOiNNcdU4BTUeQfqO5S90du5
tHwq2qiCmo0x3SY96mdbYDox7EmHohJb+TKYbnAkJDLw7mqmNkxaU0yzEUS7aqSTn66VTCJYnL+9
yJfR+l3E4WADgm1IvLcB6/F/F8L04ejUYAOA2CzuDzC/Y4i+VuxzDOVoKER+jo5aqImjVlqVP1t0
WtQNzCRNkLXpS/I8iGTE8+37t/Qk9/77C0PYASMNn73nibx9mHRitztD6+niR6swgWM2Dpn4yQLA
nQQ8MbyUzmkJYsxCMTShbkadZG5yeo9mA9mKlqQmrvkDAlYnhTlKtK5QpV6GzVLMvIpt3y/Jcgdj
B/A76NccZY1lyS1+DC1B6bb0/CS9iQ9i2+swys7AILsOTle47oXeG6cbRGjm1MiL6oc5cSz5TGvA
qK/LIqqXT++P3kH6xoXwgXFI211iKJ4kB1uRKso2XJAvf4TSZdNaa4ood4BCm6zwWfiZcznJWutk
KM8tIKqhQuSP12xU8N/ev5PXm6J+ZIEWg9CIKXil7Miv1x3mCcoM58x7HGXQeRduozJOal1pUHI6
ifGUdD9SgdAr+beJwxUJJg5MdSZhgHPnQbqI83uRNzhxP85WLFPnh611kpLjqBmYC3Hd6sculDfA
83z/UQ/07fWzQky0sVN0gZ+xpg5GPYOElIPeKx8llvClv0/DqLot6Ni2QKthuMTN5RwukVme1WlX
acj/mEC4zqTfwHArCyJHBEoiKsOrLCMZdtbJWNnFWY6IaaD2w+RACN6/f9NvpqQrvIDAK1Cz9LU6
/Ov3Y1ixQY/SFw/F0HZQiVrVaM7kGCyanfJPr8XE9/Qfm5PJG5AnrBrQiVkuHzimDgHK034BDTCy
jZQp8f6l3kwCbQ6EFAmID8u0vMOAZmHua8PYrh4qhZYoRS4jzCGKW8qAJ1WXXi2oTY81jML3r3vg
mcYcQHLC9UiUOCXCUT0MW5FhmXPTucZ3UmLLXtYhtdmBWnTQcKpYW6KgQbpnmeT+PaApACIbSjBd
iLqcMdvjDcqQE/UdeJxLj4YQWrOYyHuQkV3MR+RHLpe86YPFoqUn3KcXH0JRsA6nrBtPTVcOXf09
CUD0e2CfVL98kuAweD8LdvJqPAplAysTFlbK/JAVJReDtqRSBMswd2L1wLsss58eeip8Qho5mrMx
Wui3/3wOwGAjiS7uTAb5BfctKmb0c/2clz4WKEiIJ0UatuEKYWLeSFJGOkQbEpEYtbEVDNAr6pX9
/BVpcFIIGnyo0AUbO8t0W89cUk2qsJ3WZca2Ce3GT43nZIjbT4OVWiug4HL5xIQOXQS7K1ZcBzWa
e7SaLKxow1D3/5LLusmq7eDNCCosvfDHm7HTvGKZ8S8QcWhoMiRJ4tW8MxupOy5diiTN1TqjkUJQ
ASevZQhqM8uSeKcoKwIelFNm85OelWqEZwqkukQbERuQ/qqn4M5mptpZc4UlB2joyVkcculfZAIB
TRRhKLxXvAtBv7z92gYpjZ3IGdv0vHAqHNYnS87VaUL5ajgZABYwl2ZADAwd2ujQs4MRWQH0HCKk
mBALoZdIEEHWtaegVTtVA0Xi5QFcvJZ51MqnCpRtTJQ6GVDXrJh+co51wHzhqrQy0vIfqd8olGil
5tn9+gzOeEa3FSkww2TNlKuneSWSxWUMBkyxufTcJARiJWqeCfUGPapOnk+MnBs0GHjvp6lP8pOq
6AaYp1bCURT/c8Mna1NNpIHMjfJbHo/QpadLHfbsWgJuCJMmi7ysvK56t/ap/QuhpwsAD4yHVyNA
YGZNDPWGdyZmkw/kzGNF/q6P+zwQJ4Yzp+qhLeeRMaznMeP6aCSg/vU5KDjxZZvFH4JiOo68atSs
kwXV2mCTWbPge8ojW+QhsrDxoJ5BFqvgJ4Ip4459eyQKbLtFPEmj2JGev51oHR4tDkQL0jqkxcKn
oJCrOWQDulZ8hYquTzSm7dpzS4qn5x+nAeHVjLI5dV1vDYeRJaiClgrNRsDAcfajF2gprKxMA523
IV+epxdSF9K+pIPDFxgXKl3BzZxQj3ELeCj7OcyTlgZYAgRe601BCujss36GbEsL2dNTVKfW400T
VPzdWkHBAvaznthA6riQZcDFYZ2rTi06eCRY1N9nrdAEe7QY9Yd2qGPxJlxJ3ljRvLHEeOOnOXj3
bVKjrqH244wEZXmuG3h8YNvJjvtbyMX0rBZpqmuxebggfjMH2Mt2m8y8QV0tDceNFTgchNcgq7EE
3wFK37mAXRqx63MVO3iAJQuSlDGaVMsnVwGesteBxK7G2YblBGiLrQ/ABlLa7ph3q8Tsi9bEpicT
6SXk4hQ1ZnJ1/YYrfErRO9D0iNE4Rl0enVJa421fI+RaICc6gbyRPvcYGZJ302KaVLv3lYSiCICU
Wnhcfw7LNnLAx8k6nIO1Z6boDWwJxISbbS/ijOZI3Ax1GP4i2aC40yf7SGQDxIZVkBNmvYdlQsg2
0cFW8czgxvIFKc8umZMkPsvxubf8i34OpZ48KZh9ZmI/KeQgYHDreWmi1sIcwo0AfM9pvdQL32vt
cYBFhYMXoVK2uCYEmzLnfVSr2TSsob2gnm0TcrOqHXhLWOvC2YAwXk58VtiaOgoODD4zF0XPqB93
Zt9M/CRHmJbv9V2k41JujuV8FfaZzgg51seEp8ZBMXk67RNQBBcjo8hasOxeMqHGthOqPubtax2S
AByZsw8KuXDjCFjAoV87EGe5f8Il2xFK1T67PJ0C1Le3gVPoTbbvB621MXtuWhtsyp0iPqggMZzL
2VRQnsHGlK6zb9q+4pGCuqs76ka2zlaoiOXqoQxQ0z9/OYcQ9fXgUBwTNZI6tIOxCYqTbMKjFR2I
BQxhgPnpBoH9Kto6YJvbzy+aGTWbv9qOavK5Yz+bsKDY1UgDsLCzgcI56k4pzq85OOSnaV2mk/6e
cihr2yjqzTpxRm9Eh3tJm2e5sxDKZIyFD8kIgWYFlp31acQpK9cJIqqPK4j9fnNhp4TdjQxpbOAg
v1gKzEY1Fd1ns5yLm1f6BV7VjPnOq8eheXgrYgAGOW2/pcTcBX3Sv9cvoLFWmNoLta9PG+FODUrF
H2oZFGyrIPH60Vq3vKMPtAwcXxU2LOvOUP3XV4oGWevgoLAKCzzNEAn498IGIdxFs9tF9jLVp8/y
Bl6fn0+Y3zWvJA7izAagmvpe759IRQNt9TdCB4AVfA3m9G1Q++/IHUBVs6p+1ftIl6yTCJGJT8/S
B3SJEP09MhtfNe32rQKCYzhyuesrZvXqlQ5CAUS1a46CGfLtvDJHv/E24f+LKELmCpTkB7+p/ZVm
D/coav/npRHqAPHsemO5sLaB2YheGPFFZ/Mw2aeX7NtE396zrqe4rCGaTPh1sC01pUCH+hYPxaZx
Nk00dYBlatOMyVGeJapkZE4sGEh6Otek7pmRQXVIAultJSSQsLjbQKePHRs4yyEBs0hoKF3TI5Sk
hoqsaIfxK/rP+sGaKThd2ljr3yCtPrL1uHQs2WX6ysXM4kj5Pp+5G1yAAMsKqLg+OfiZtXC36llJ
a2jL1PviVhJy/BHIVj8Pj6AOU2tocN4gTLpSktkHOWpB9pFju2TBk0nuZsB1nBpiWRYg5jmdRsaE
iOaGBr9rboEBeovYw6ZFAmtf2ZyzjeNyKE0elLwkoN4E1aPTAbEsbPboiR4Dqcmkwp4BAjehd05o
+zN32sWJz7UH5NtraO2Oq3Xa6PDPfJjWdSHMSOTtuH+J5AARJXd8LbpmZ1bIHVVRI63uPsQilB95
1hyzkRjxvk+QIdELttHaPovrbGRb7JtG51JV4+uUJQl7rTbWQ4LvrZ+DIVUebkDNAwhYsR9SN1j5
TTQztqHZuQw/MVyT4Oqncg+EPL1LvexgjlUzjjmgbSKaF0767i0RacW8JsY9pz5SKVjYn8VgMLCE
mUzfwYBeBtPn10hgwgG6amjEQkaKQjifWJe9ZgLkVqU09M6ghZeuU5M84Not58j9UgBhyCG46dfI
hmlZdxz/hv4maKOZJxZZpfWFALb4ACeqOB+n5NMCFi8Kv47oNoOiBqYTl9OxQzo63izU2Xkqa2l0
8anrhjFNjhuz0kmF2Wda+m+ylT4TB6BrPeTUhYcQcjoB7us3Tm6TpcTQ8tgux7rpOndvNrEcg09L
n9h1euZFMCS6vVocvQ4E+DkedcxJMm8K6eglAv1RF7zQa+UHopGG/H1mFRyN09bSE0xEKGLYR63t
A7/f0OPUuytMkZhNUwsE8JUQDVmgJ8B5aWC8no/oT2KvsjYZgexntKBvrdb8u/5pshJgDFMR+GyX
VsJ9UbxPfJ0a5jCFdDIvGn23z8sj78Fg3BQoUPNSOwmZt4SRKcb4GxCOOO326E5ColyXLXMBPx1F
TpDtaEHquVtUdlidl5MVjz2auDKwIFn1JZ2oTTHB90vXgzGWXKtagLLemE9qvvg06tQ6HGuOfLEf
pt392MEcL1cyh31FcFHIxp45k4UFEQwOm3lWIrTHyAJ348Rmwh/ghUgnJL3k4Ml7BsO5oNQ32Zyf
PEA6iErN9Lzy+zGxZgYFqXyd+cjYHMk1ZB10PG06Q8lXW63RSrwKFlwixt2Mux2nryqGPQdWlTML
CFUDOtaD1mpbPpnGaJprkWByEGyAqENG3gceaIMbbykEyiDGZDH++MPpQzfi6DoL62ZLH/LpnOtE
Pm5q5kcko5i31pcUdOH7BcYSrtNudCtyFIhmyCuRhBADFqvlzHvc+jizSH1+YDp5qI/zQV206FDZ
EJO9feO7wEC2oBSZ+nsLPhlHFVQX1MPz0qtGFBCg3RllCD0U1RfkXzb9CA2QiQGhkNs0IqH0lMQQ
dqouTWeeq5YBWfSJ20XZlYGcQPuzxBeBWdy55+V4NixqyuIjZN3m4cqb/QUSIGSpYh9ImzMFG5vh
oHiEndJI6PRwS+BjQgd7sfAoayudido4wRNnpudT45zHOau0zUaLIEXCP3jgcSei8xYIkz4FPh8s
imjRN12jY4CnJqtMwbbrg4UTrwOUjInOIclk9k9JVfFKU2vQtz5UMzvhdk6GqO+3uEM4CBA0FEf4
wUUxoxA60QGr5zUayXpGByN9Qo/Lhc5AIlDQEvWsT+jqOXKEs9SJbmnlela+X+P6m5pRQKkzFDR0
fNc6LBmisA/UJSym73PU63PmmBhF4m5gGbUFEiFDx/N+cMnDKiVlKqBFLsxwhxYqidPrKqWCWxsg
rNR/d1FgIMI/T40CNxy2rvef7u2lkGtGo0vohhGtqYOuKsppzTJSnfgOkUPHp9pzxEhSSLAmdr1/
radq4O+1aqTEKLwKF+lHlKHedKXgRslCY7G+z6IcOMgAl7KZiW7vJCxDfBi06sMCTjm/HyrHlRRR
gCAFWHL3NuduqhC6sxFy5NWx5zkyv/Q+KtCtOkXyXcme4HvtxFfv3/6boUKDzkTByzIFx3H7UBFu
7qKyj0Fb3cMoQ8txywalj4Vsrhyh3r/UmzknqHeHtIIAJaBJeag8SxqFewIJ1H2YYMym9pECl3mH
QKteIl4UTx9OucMWisWLwXnIxstdw2gOxd87BF+CmF7BPZpMOkZBfqCKOCDVwwZhY2GBjGOIsBnJ
hOLrH0hrmd0l0Q6bo/ef/XCY6ZqC96FIS5vUtd5IOU5VP0OsiMU3ahKcm1WCtMpDUPn6OP/+lQ5H
2XaFydMKsD+gCsRh8TonMURMMrO+Dagx5Od9U+gNKs0cwSaf2DprfP+Cr5v9NGjAaFB2psmLpiNJ
k37032BGfRYsBBPVfcNHRteT4bHqMEdQ1NqzUdcilwRcNFZJuPZzN2FnfP8GnuAEv69AUi2tsose
ko9+tisOI4uDs6rV+NW3NkHYqdrSy1ryLVWPJMwgFui0ZewSnRp7jqPj90tR3HBxTBTb0kN9KDme
ngfnRZ6Z0r9iFdfIDHJaWJ4FDNHPqQMw4qKHnbPCrQQohcbX6s1yVEM91ki8mSx8wLP00LNN72O7
+GAhnDjhhJxTotsCPkvt/hjhmDaAEAjzn8vIUeq0ywB5xylGpq3ezlHBIrdBv0Nv8U3TgfRf+88F
eklqT9REO0AnTfADnzI+29LJcpQBbKVqI1EFojwWZyh1n9gjopIUWaqcsuz7w/9mwmmlBlObP4S2
eDu1B04WiWEu6muNKBQ5a4zGIwcOXJB0BvBSsn7/kjp+v3rhhFroJvRogFwCkT0AAtBzwvxTBtNX
1Bh0jRGvFy8/dwG/5MaFKZ9UJp0iHDhEzRYSQBRhi1Lfzfu3cfjkgHYck8iJ2C9/BU/t799mPvbS
1cS7TL7mNeXPk7Ts+vLWzifYVrbsP0DzHUYQjeLyBZUiTwT0Rg+NtwHcxDiwSvlt1MI7d27m62mR
ZY3OrN5/Liw2Xo0vnw7SCgo/kubsC0BGXy/peJpRjq5G+xbnGzPYRIPlIbcaU0blpJtmE7sDjp5L
yX98CjbMy9kV4R2psNsFq4ayLiUYjjy6f9+gF0Aeai2OTtTTmBMKOvesiqTO4OasnRkVMw+gtFez
CMfA02XivKQ7cjNiPcrDGYBUnX0cG7pTZI2ljtccCPK5PTbQUVTFrqrN2Dl/fxAOxpsxADgoUF+i
Awk463AMXIRpQth68+1QohgIaaamVZGvjKmmTvf+pcTBfNbvlODlAbgAQ0wcPZjPU91QU7Wc6AZD
46drDS6l03xsdao/EOoJQc+99wKQDqNQzZWukr581Y24aqYcEBCv+OI6vq5nchbUsr12CaZ4OjZy
AJ7LmWSpwoVOmzKfjhRAZtYODgccj1PAihxLXhp/dIt0E8nAmpW1swTmwvfGutQvfHEzrmI8deL9
59LEaFEBReRQQ7ZpPz6r3vkjgb/e4M6nC8svLTRWJHM3o+fBvhdFVDnESlnlRAnk/SENXr8+jSsG
NWCCxARnC37w8PW1PMEYmFiuQLXzv4AvxTrbpj269/KgcajxJ7DqnDmEmIfe1KZxompf2nlxNyIz
CI0IAhpN01hAxFQBcriox91GnF/lp2KWY7JOgtHep2F2VdJqexgbRzYr1BcTtaaX412OblSfJmYq
z9mRkoXTeoKnryEz8edCH3k8iRATQFS2CE1nQ9UwvzMWo+dwUMwQU1HZ/+SwK+U7pzDEua+6ERao
arf0xIu7BGjCSVHYdAkyyO34suYTLbzeKr6BA8B9CsZSCiexNS0k4jr/xmZ/vm8S3MugfnkJJYxY
yiOIjhUcejHcpUIAkw9MA1Mtg7rd13wI5WNhNFCnHSlJi6Jhn80Dkjc0KZp1Rb9oxtc5TI0V+ubj
CVp2235CE2AVJFn25wAEmqp5NGBlOnX1zQIVakP6qWmBhuGsTc+8cnplfgcTLL9Z/uLcYrE5rBPk
nU9zX6ZbJ1Xp6fsz4s2EIP3S6DQyFe3rcYgmGFwZ1rnTlY9thU8F8p8NBhulgAf9QfR8+qS/diem
Hucp2waIgYUR+9Th2Wq2y9yGUpMgwVIzlYSt/cNqzgHpZk4K/7qyy+g6lZHRICXphs1GoP1aHAGS
xM+66EFDgWHzLjuvC08qVBdu2YYk6cNQ9HdlyZ5u91XZrOzecq7MMat+loMIziqqllejrew/w4zj
2wqTFBP7sTy+FGXI6zX80qOokdOisqaQelMXqsesjvt1Bsx3Z8WueQ/fQ6wXzlX/KEV4GpGn0SdN
09jTQygTrrooB7px9chawT/QRlN66xU1TtGQQbzb91/062D6fDEfkKJOscifD7PBaHFIq7uwevRM
vwSfNZs3VtXYEpp/fj46YuDsHdflFe1ZP/8gFz4A4XFxnQaQBjEBcAGxD1MCy/Dl7ARqeXQGPcug
piZHGHgW+3mZ72EoQqFCmXwz2DFie21neHsHZ9GPoL6u3qBfTUFfgzVhG9gWwDF0r19v4BY+v7QP
Ehi6A2rKlNO6fDUHrh9uJF0SNGEdvBj8sp8hkhtNiVp1Xe5r6lbnY+NB4oQ+Y1wuVuzsBZoo9Cci
XPOgFkOXzI3zVFX+mYKpWMFSvqEGWlyiW4xmiUdjTK0X1N3PJ1gz0dpvQv+atBFDuslJfyovSy+E
j210TqV4n8Z1c1m6Pb7DdSSH76pIhlvTtfMro9LYeW+2pp2w+wmbvi6Nb6YiTLJ10po8QDIj24YK
LC0AP2sz1KHZEz8DXg/O0kQ5f1pa4g+pcWhuH6xvPXaHYwuRhuO+x2nWt3Wg+S3rw8SO9prpo0GF
rMYFjM3srkmFUpu8rcwLC9f1j4501hvyjs8xC9QteCSkCIHGvb4kgiBFV7J1/siazDmhbIafYTQo
45RCZbajEdET6d24e4TMUdyl8dyfpWloXqEqJnbvr663M5x7CYFlAY7Ca+FN5UjYiIgj4J7/gOph
Yv6I0sl3cAQKse6q+kHW7j8uctDiFsZ3NWYwj5U3NuUHL+HvhgRRRhIzATbS4fT5ekjA4shSLn7x
Iyo9fNk8FKE+eRh3F2dpAWHeXBBUQ9d02CkvibZNGM1fk6Abm30iF+vmgzH5mymB6w/VSyYnwLg3
BmblgM85vLQfsW96n1vPktd2YRgbn9LhKVvMcDEUbX/SOFV5XMzCOu8rnz3BL/r5U4pMBJDXCsle
vIPFT7DZrbsK2jT//P5dPnEXXk9cjcoPAO7x3v6GejSVLmYfvKR4pjVExQUHzxrX5RGPFxiN8Dpy
alNljT5c71Ll3WDe7TJecbqhwhWGa1rVZbLpas//gtTcqIv2ND8qQybnuZfKfSvEfOENSXwcY/Ds
rGpfex5LZdnIfTRmOUB/DOo18sNuc2QwoXfaHeQcT7iRH5h84+zpNap5IhHJ0DjbxRN5F7araX5W
0qDnLCDKMV4VbYEM2jhldN+R279DZV5tySLlZ8gi1XFSFgKtHh9RXmIIjb41Xl7ykwjTimY5EE+c
TDG/2fVeUcRr2ObN+dSEUqK12HggogMUEo6BFUFnRG7a/hNdvvQL6gn9Tye1UQWRYwaL/v23Y73Z
tuBMAJ9niYOZ5lB5MKFHvMXKsHWGH1S92/iW3c2VayqJ6NFIc7ywPXwyVpNckDoMOrf+mSzIvq2W
yG6mI+HX8s4Ni/jM9Kf81u7QHEAeKI92XdYVLIY489fINBkvd/2PeBb01vjzv16xIZ5Q/v/y2fzf
5+kDqJf6Z//uT/07wsarT4Yw8HJ3mtzw6ott1ae9uhp+dOr6h2S/+cU10D/5n/3m/3i2uLxRzY//
+J/3j2VabVLJIeWh/501gS4QMeDf8ywQ4K67+8f67e/8YlqY9h+QxIIQ4qNnCepnv5gWgEvDPzgn
wdgjqkG38JkJL56ZjvWH3gIouDFDqLlo258XqoXAg5OyakjU5cADEDj8J1SLpxz1r1jhmtTRAh9J
D1zCKPQS7V+HV7NMGqCDi3EKAb0FwIpdZ6CGL90YOlV3kpnA9tsVfu7k+0eEMi91z0RYlCiAgr13
/X7l1spp4hMthZCL88oAXo60koF5m5lxNii6FHvZPOvn6CgHDpmmZ+BYxxaGF//KcQMpaa5FNjBO
7RJj51tiRIxpdAmZHa23wDcA2BrTGmEoVKFO2DTxAs7FpHFcbQRc7qtdddTSag/ssPqMhY8uFAUO
YeYqSOYhCS/TtN9OqDkQ78qAAs7aHSpCTDHQn1ErXxmRdrqo26B5Xuv/f9V8sGqAJov3Vg3spO/3
5QE9Sf/Ky6IJnD/gQbDZU9RDeJUF8K9FEwR/OFAvmfig/Sz+/mvRCPcPE+0rn0SYugJNWqpdvxaN
+Ydt61KiC9XP1dD/f7RoWBO/rRntUKg5oDRRbHoqb7jMmdXYjhSOsQ855GaU3NWyH2CifJBtvK46
shi5DOcadIl0Z+tNU2OxZKeQczT2kEYtoBQlIhaDGVyWE7jUD3al14nN07WobeIIil8fFUGXd/F7
rsu7QNJ/FNFeWXV4aXrdiJ+8hfznwjmu8coPU13Au29GkSYRWyHHl4D+jalz4d/Sa9qibouqebRP
wYwhtNjW/RmSpHiwk33ULnITU3gHf0PYO3NASASRIDwzjzxUxKojDpnD2h1HZ1oNc5UeNRlAA2Cr
1ENU2GHODtsS8UIZHqF2Eh5NS5cekT/aIDpn7XRvlVdFTv+4MLr+1uq96gQ/O9CIEUKVkerTCyfO
OK2JuErAfCNCkcYS16Bellc2ovE/kPiFkUSZ4c5v4nNzUOl28otqPSAfuV9siFgO1YlgnWRiuLIl
xu2LWOpLut7ZrW2m2aoyo2LntkmFPEg5AtSopr1ZRzAMFsAcwWjCQgXjurUS9MyKXshT3+rrC1CL
6OjThLw3i9jYF54WqOuMad9CnIlX1LkiD0ECu36QAcbC3qJBm/WSDCuznVBR6QJnR0e7+5rmRjjl
1Ck6n0alryaaCF9DmltKniVVk+18DtfYREbM87WZYDu6MkVZfYdD1nyFBhf8iQ28fR3GCOyuJ1OG
j1mAx9AKLwIf4VpbwbtDpGredVTn0JblmIdXfRG42JY7xaVZIGa2Rh+6PvPxMTpVZF13HKdxkIvS
boPMHXMvA0u8ciDWXeIKcJ3MqbmO5kxdJ0jubyXgl6+lX4PEnM1+F4yeAQsPM6bHriyTo6RKHlSX
NZsYmYDTOAxQZLYW8GJbyeAkVVSct/AK/4RyZVwJfDjPzAVOwErOVs6RZjSNTQ5YEsP5GpF4tr3j
CJcttBMqUDqKNNXM4uERTlT/PbdUVmyXePGqrdGn4QlDIOkPeQ9tX4B3mMAZQWtb4Q79aIp5QnvF
AT/Wz7R14ttQGhhzRU1xZODbjiVBOa/lPFU4dTjmGk8iD9BVf5oZ8PtWcx9DzTaD7B4WOPBvw/8G
/EdsEClTaK167XU0FfaZl8hP7jxNFohW32Fqs3pmUDqY6TqIa1vjj7n0gVx3Rn+e29XyvcfAes2b
db83c55fIi0D9Xvp++vW7UFp98E1fgTpdnCXL8bQiQt7SeytrRZ5YfjLsp1Cb/pcVeGwjq1w3KnS
uaqm8k9fRDW1U9QJR2fVoxipHioPBPkqGgcKhR6V/awA0dvY2WpBWmqTx2XubtHaVvlaFa23nAWA
vedjiqfAhNdJ3JrmKjKQ1rjL5YSHCazmQU4xA1G3m0HRXLtxuiyI+2KFi0IwTje+AtISWtKPNy4i
dkh6RjDnVm5requwD6rqaBpRg/8yGw6eTugG2Gj3BZM0Nylm9sFOgqBpHRxkegw+8mmJr8fc1e5P
TTrGF16LpOmqRvx8+hSj/ReIVeO1MjkNI2NELhhvD/er3YCgh1teRQZt924O7btsmAx31850gh59
CsH0TXvsiU5yhbFu95muCHKC6HbL/KvhNvnncCxBTpq64lCXvrsfAbzf+ZEytKWCHakVGCZx4s5j
DXx3GamjuOCHjtxeoOtnR+2ZNc/u3i4NDvJzrlK1KZfQugEeG2cr2ep/9iMv+gxIdnrw7ApNvIpa
2g4VUHFcF2ioU/9FQC4fCue4kWZ1gjxMuO3LYakAdkWckmiU1qet46BX6oOt21meBMPVpSjXNWG/
rqQZzCu0vVECiigyoR1brtveqD4vEl+2lVsZQ7MZx6m8moXT/HAo7Z5xI2m8y3GvOG1UWC4bDGoK
Gs9g/4/RfQ4vCzf17uFPcn8CMcYdGPTyCug39b6c02elTR/5nvt/2TuT5ra17Qr/l8zxCn0zyIQg
SJBqaXW2JyjJltH3B+2vzwfde18siiWWX6YZJIPUjY+I5mCfvdf6liTyX/B4s0dN5iSepYlJStuc
l3dhHtG9aykjFDYP5G28t9n6rbb5/yrwXBW4gEk+KwOvnuPi9feTEz3M5f/j7yrQ5KSjmQbdN8xs
i+hA/3cVaHE+shfwABILakCL2uKfk5P1r2Woie7Iof+xlGf/LgJ1jeMWTXsEE8Qw6jSN/6QIPC5f
EDYtoip5Ib1Qxhx7ZScsrZqYpNkvA28ihXQitevmt6tx+1dF+bvT++MSFL8GgwyOZ7LCKfF9hRQM
XSahVpn9fiGZzjavD4J8k0v67wPrf7DK8lf8VofR8WVviFgFXUUrfS/HV2G4/7cllurztyWsGOta
2bNENx8s+TDFVDkvny/BjOe4hoUasPgrrKUpu0icji5XyxyLuIwawalUND9KC4K1BztPRbjB0gb5
XV80OQ+WnMdgr7VytxlbDUN5ApgdveewjdHnPqrRrCluzPdo3QjroBp5b0CIHodLpwElXgbQqzVE
PhulD4K7WFb5AFh5l9wjlRxpOlkJ8P7ecu2y+p4D3E5su/WyUiHFIYGq6SBdAaSqECIpWRE0WXJy
07ojGTJuyguz6ZJdBNTqQrZn85tERAWfBj5cVxCvzAuCuei6y1LrRSRwXoiQs/IqHUW25jDdXXZs
kQ9IkbM14lLVTayavTy39kGccyKW6n7dWnOOqr29RJgsHsZi0g8kWipbqbMyr9SaZKfnMjCoTtE3
UIUpDMGkXNlySjauBldxVMf+i2YJ/pHUFpcWYD2vnG2VqIOpVa6wKfE+JE7ohmUXHYKkH36gKZ8O
/cwMmkYkfGmrT1gvnl+Hwgy+RhWfxjVM9vkBiL6hgeRSXptmRGlgtLr4JdX6yBiHOIpHRyU5bzOa
Qj/0vcw/tFxgIBJX5WSoYpWLnIJyYrSW42K6BN2poYbSEWoGRmFhqWqV1HUMYbldlkjXhEe9Qq3W
V8Mkup/JPD7os/rqENz5bUT17+qdFH8VFCg7mfofV19UK9ti0F9nUTbOKqJZAaBaJgshq7gJRjBD
PWWwSl49f0cyAv0m7aF9xMRgkchSWxe53UVXFSknnmY0ypa6JTpQrCW7sNAguTVVsxkg0mxLVaXx
wUE2pPojzcrGPpG4CJNC4v501Z8VkwXU2USxmojtkNt4Qo2kv0vLubsTVcB/3DgtDwbtlgPGpZLp
Y5DuYQ/oKxixndc7Dqh6h8u5qjUlWOdNpa4BbWI/o8mf7BAD5BsYmHR+RmIcA0ISAuWL3gXhYVqy
+YgsTOFSDrFxo2ZKAvIsJBRUb4KXwEIewlMiBdfq4JAek0aW1a10XLurJAj0G0owdT2FE/SzOdT3
U9XUl7VkKV+UfF6yDSrzNmDqsSWeU7u1COa4HHTjMcjr+UBmbzugP+llMJy1qe7qhjKv68YM8HAc
BRSx+BScaijFSiOHcQuM3v6lJ6n9CyA8YiupHS4aS3FecKkqXtjVOvBL25Y9TAYOsg9nuR4BAF40
LONP4HFcybYfMw+VqQysVJn8nD7eZRaG+r2Me4+kOFth7isZyta2imZrDPrw1YZ5+r0IjOggI3n3
+1iFN6534JhjK+5BB+iK/UMhAmhfYxG57jgRPBPOWFwVXejcjMqs3WeOIGYEaJYEJVkxLoDST7cA
9+ZNWDX2LWfdAkO6MRwarJG3I0k910iITao8a7pqa8e4gDBdbJXaALQ7CfOumjR7LeZp9utBsnvX
kFUWqJVl82LoLw4NTWZCRIDGWiu4wMY6trVy0weDTCvcFKQdZCXM4KZPfhqzCbq1ZxNKpZwMqEAx
1qPpGKSmVC3mEbTRa+AnLSeOSPeguJAtPphLti0E33vSXzjsh3jJc14acJSJYwWuahXznr82vFeV
ct5P6VRfYASe3MwI4tpNTHIKVwZJZTvm/camhLhAcE3o7JZhP+39sfQqOZS2TQQrmR+AEsm1NVyW
VAkELUxNs5MaOeNn1PZEhnYgeVawEF1Uqki3DwTXYUQHjpDcHm9xM9cvQy0E21ifHjLCQrbkziC1
Zxf4zsBt9sresnyhJv2rBQ53o4YcMlVK5i3mqMxe2SRLAegplRdhFS3ATicGNOl02ePE2e6GqUC6
f/vP1cI07nISUnaIOUg2mQ1ruBnmZLxpMfd7vU0CucczPHN1F/KMEubN6m3JeK5SHZMT2JpuUp2W
AljILwCx2ydrFO2656zbrMDcSV4cm9NVUcGEV9tQ/aIXY/At0aPysY/zfCscFDCGMQdePCsyfiU5
d4eaeFgZgNjeLLtnwjTFDiGZTf4FcXtrO0hlH+kh7VkEK9eOgBy5KiJD8hrFia/MdOyvFEmEDpKf
cvRLHD7qyq4UbdcwIV6aAX2+T1plTFcWbdtuzUl/9kVR8QfLozn7Tpyad9D35a+i7edDrLfcOqIz
YtfA0Ly1BlDsQBg7lo3TIdiT/tOuFLw5LvHa0j246AFRE20Bz9Zm5bK0tGbXZVr001H4r9MsMe/y
xjQuAppd29Bs27Vaczzl7ZfsLdVos8MwkT6ie3G2RVGbd05tSp6BY8W1hSi2Yerg01o+di1HS/oc
1ng7mJbkwURw3NJptRXH//FWA9D9rOR15hUVD7iJDXg/80S7lqwLL9fl4jXhG75TW7m9x642P/Ig
hbdmJIVQPDvnrkjoDSEKcbZxUxVbu9HMr4KCFLEYaOXLbECJ67aEe2xV7Em3QqTzYZbk/rXnsPmQ
49ZiSC8SWKOS+fd9SunE/5pk/thR14aNrFfKtcFZ9z4MUjYZLZ32SaZ2nmSM8Tdc+jb9o37cSHJn
PCHm1p/6RtKfEqOarvlSmZuojiRCq2JpLSG+9q0gKK8IVWm+lBHUcrz8uSeljAvfrrowmCuWkElv
1FTeyEWBfLRpkwujKZVVXUblkkMDr58HcTMapXxh0SHzCryCu3wSoHHqnCznRtZ5iTHp7DucszeB
rYQ7hbyl1H17lklCmg+OpGOE5rxxMdvxeG21eHpzWmSuoou+Xhnkqd5AF8135jSacGGDHs+kDGDU
jvkYyrPO7Z/r+QrUxHyl1K3jhoOjQc2ENMoWqNCPkuKXJp0g80b1tFOroLghDXReYx/vCLxqq+mR
KFTDWBGMnnhzN7Ubi/SgS3iXMNpTK7nR0kjadJqa7vUux1kI+flWsQbJC5pqvKmtlk+3FRViC0FB
ovlDXEu6VpUmiJFFRo7Ht6nfOW/RswGytKtBZIXiFph777tyLDYg59FqxIygL9CxiJs6nHu3QRPv
oqOer6ZBqfZ1YC7SC/zIqzotpHtkxyXxuXlPxaxr2Oh7tg34SryawqC/N7dLSJnd19qqBtq6FUqR
PcpYdDxiliirnVh5QaM5Xel53eKfGeSXCfVKByCrxB+kt8E+ankxY8VQ9xhv5kOTWtbeHPTJs8XU
7OxJJbZCm/oKZIdj9uNK9Oi5CMvT5oNsMtBhNozTDZC4Od7rUk0wEklc/SU5I4kb8J/eJhrRUdh6
6sAnJhz0+xKkBp/b3A41uXj8ohsrGjFmL2Fq5PHBmu/i/E4d04bEFcAi8F2lLVgK0aw0wKXfJ8yG
EOaL+k7rNfQ8aSxdhEF/2wG3WIGAoAOaSK92LayNohdftS5T4A9MwSU/IyUQAYstcSdts7HtZvDK
LFS3QRAjPqQuIaLHaDoXfoHlUSFG+4qUURdy/q1aEUaRtgSvgUr4AfDrZlRbbaOOw5LGp9Q7O7JU
POHx/VCSe9XYUuizW225EORjy4zWwyBvNtB1vkoFaS4iIXmDkE4y2TDmwW/WsM7KtpDIvah0L6PN
+E8mW4eyjh27AKceXFVFFLpgjQrPjDOaWnjPAOvPSfQ97HrD/zucrRt7D2vo+3A2oN0XUWJWt0WR
Vl8J2MEPq075txZZ6Y+qh45qKQ15o5ldpbuun+a9GjvpVkcf5OMENcZ1Gdb6rW6j7E9Cs7mrQszm
GAKtyR3HJl/DcDNpfDYB/oMo2mYOMhnUtBzJAT3sw0SZQMaI+sVp5vxCcSTNn9MluRkMQKgN1Qaj
WZpetMUL5b3ybTQL+0ohZF52G9UoDz1cWAm6fzfcBjPSVYG1YclLaTfCRvOo5jlt8dSRIhrrDXdx
jQH1RY/0esBnNU83+pL0Vhii3HQMOb6hgaNRNiqRej3ZjviWZpG1TwkfewLiTDu3LjrtUV6+kKaC
7k+O7MgfcZ5dRLGtX5E8IZ7ITYWmIephnxlhfwGZLP1BbhB0OwjSS1SWCG4xkuc/89aS3d5UyDX7
3/w3hVbaJWmK8JiZTqPI7Quds26rdzgUhf6gFRYhqIGhpISG9BGBUNNr2lv2V7W0Ck92ZttFhzVj
ks4SN+khkVPjYYenl8eEoZPGYW1ODTtZkiU+WWckOKId4vbytd1PnCrWZaTNq4E4orCtZjRq+b2U
xV/HAkVsyC7P+AAZeuFMHIqV6qnREm2dmhmeClm36o4RkCO2pWMiVEjz8lLMmbprSCQuqOdJ/g1J
M0/hy0m+1g5S7nNcMqXXSWQ0/4fG2CmdaT8KidAkzp02Y2ma8QCtgodMk8QlH8XsllIxeR4VrXxI
6rT+WnXVaBG3YUwKsCS0Otu+NOBZpykljS6J4qBrKMHQlsTj97QxiZnqEPzue7V7xefEdIr2zuXo
2IRbUNn+KCrZBA3DfMCU0uu57DPSCTQp2wqEk+7ArQIgRrDGyqkrca2rdnidUAwBf8kSwBi2UV81
oRm45GmrX3j/fy7oC3qzRESsOlwRuIHFTDZY292SLMS5g37p49i0Gh8uS/EUcpUOLQTwF02qvutJ
OxCUO97NndrqG8tEIQRcgpi6emZnh5ME+qnL7mzHGgQW4Lr5YshZm7uB2W7MqJM3c9/TauaJ9yW7
1LcAl6xLNTUnNpems9DnOJxNEzV8MSajXTEFWeJ/pHBjh6N1z1GH70no5N8DBDxgu50nfdSHC7lS
1C3/yt+ZdXqs/4Q91tz0pZhewjlAoZ4ONs116LpXjjMP276xuGKlTZhemIzk7ThcFC2wnqw+0u/j
viTbsot5YRuHbOGCmmqKTGdjSMZWkKN4yxnkkQ05vRmr2dxjBG1XYhAmJL4ieC6ddHazZrD9RQJ4
DahvRihJPthKBVvgj4wx3ZC50JdibkMqXOmQ50tohz3lhyCWzFurlsM1qV7qtRL12i8FZZZbJgPp
Nl0c7oMi6m4KA81DZqTGnb5grkKX9GKp+5YgY4JD2G5ztluvr7RqjeZSPpAOYfrZUHVuKVKc9L2W
keESwncei8pznJ4Q0qy7RxMKYQGl2l7DAbdFov09cgrLT8KILxaF4J6NVPJzcn4uKeWs/aDn4XUb
1in1b1n86kTSx+tMVC9anVTfWlsQ4LIK6yh9WbhZ8oVSdcEF/tJkTbdk4GFr1ftOJRnXldC7ONdx
1oRwq4hYHRF2lhUjjwJ9rGsTzHVdTE12X+AlXiH1cLZR3IbrihbWvam2r+NI5II8U6o0tdbs5Xn4
YRmcGoxMzV2KKg5JdT+tZiVNdgQBKB7HCV9S1WTP+298tXLzMQ+pjcm/g4NLHbSm3fGjVeNuXYLr
d+WE7+s0DH43ms8WR5AxmS+NRj5QQ5l0zmgTSZ2t/CDuYLjQoS96Zk0UoZwWzQ14eb8n8+FXZGoG
2S2SemhH51dNMt5jyKv3gKS0idZYOet45TRjsMbWTvxXYUAJccbOU+OalHUGYiu7oAPweSP0YxcU
+ShOKaQ8IKGJHX/fawWJphZEGEHm0unf9RLNuLgqeSbrLefxfPv5ah9a1PayGiTFBaQIruqo52qN
WMbBdwEwKJfQyJb/FefW6GVh9fcYBUrvaSrsqaUW4QfGUiyWbH3vf5jcmhXtR4UfRhzI/ZjofDJw
eF/J4qyt+L0tanEuq0isLJTd8D8XAcb7pYh1gniisVSBsPSSkMbUN5sFmsDDuwTE5dsSIeKfNslZ
VFU0RBhYkham+ftFjThQVCJGW39KuYoqob6I5mnZcSbVz6g93ttl//p9vNCMMCydEOZjg27K5o/z
XWr8fIq0YJUFUsLmZie7VKWjmdH+uK0mhQ5iNkdXXTaeU1YvT8XvAprl+qoaUi2kLcuM5uipgfBV
RXIatr4NSNGj6KKRUQ8Pnz+ay/NwvAjCYdnGE8Ss6NiGPgLJJfNabXwhaN1aA6xBElO14DpT5dmf
J3XEaeGMHoaNZvP50qeeH001DZUEhzcB3/tbiTd+VEJVg7MHhcrDYS1C+io0gi1SreuVFlKBTRGJ
L58vuzwhH34x9GVGo/xc1Ibvl9VaEs6smGUJrc72St4/mA4tv9DkqXUsnt/Plzv1QqKkwgiMTREJ
j/p+uZDMS0WyJ5ZrhXFfq/WWw//o1RBNzuwyR1r0vx5YDfUJEguDjebY5EVu8d/3EuX38KN9ezan
oPs5Cp5Nqc2UK1rK8ta0Z/k5CpZm0kAr/vOfe+qhxQeAxwJNyEdXe2ppYh5CufE1JM8Hoyvp5ods
sZ+vcuqicguX8ZXM4PPYvaSPgY7Tiq3nbRdAf8woAhoJ8WNJdeb+nfpBurwI7TS68rBN39+/dCR6
bcoGNtShztbqUH437fL75z/n3BpHm1psCNXkQ00usCquZrPZ6nZ++HyJkw8Hz5/CzeHxgOj//neQ
GG8PjSrgZFK7XoWdrO5JXGZQ1g/x1wjwilej57kJsUevKy0k+xV/35nb9vHVwzwLNRldIEZhHtT3
f4MOt06TSqf2Q6VBVV+KBXSS1peZlNS7tHLOGX8+XlfWw4jtUEepinX87tUcq+yJ8AY/B0ZyoZvT
wQIXd6aU+PgsYotdeMO0dvGjKEcvuBMqYiaiuPZjgdqurcrYLav+0kqYZXx+D0+sxI/Al4Ti00Ba
efSYOBBS5mmyS5+tDb2/1F7AvLyvmuTx83VO3CYFFzt4e2OpjvRl4/5tEG3ih9VQZ5U+KYTEFT/D
4iNEsnDjOjjjhFM/fmO1d0sdlSv0qEwcKyzV9Q6N+4IsaSItsPmOTt95dV/MD5NBPUZ6TdCsa53u
vtzUwTdwxZInZlV4CdPfrdrSRstJBMsZHM2Areyk2gttlHZYJuYrME409GvSrJHkSR7nKuEBsU7E
3iL183ooOzrY8G8y/FwW6cZmPJ/5ofqi03z/1eELzlyPHA0UocYi4Pj9mmYZNiXIvFzTNhJPDuGe
1wqpaZNpxs/53Fn7Llvo9FnwrQHMs7HQODGzNnemCZTWYDKrEAXlqt0DoqfCFcSjFmX+Bdbb1Rxk
8yov09qDx0C/MSZXLmgSTcVDUvarpletvZRInTvqpe4z2x7WQtiqyzrJmhaedZnqaBmS1Anckf16
7YSDO1vhuNb5hQ5XS8Wp6iBAerGAPp75aJ141rCUKwukH6g6bsj31wVidU31MXFdEqklrdbRdtz1
0YfTkJSrMdAG//OH+2PBgwcSPyBqXmQvH1jqdakjn6ry0ndsoe/ot+ZeHTbi0tQqsQ0QxV1GtF7v
9dgJz1huT7y+VHNAdYHwYCQ4fn0bwNNS1JmFT5tr+tqbg/IdMb1yTzBS8vrHPxKBxxIgZRv8z3Hp
yFyU8yZqUT/vG6Yi/ULXYhLUrqWkaHYw/2LbbRmwI4lTadp/vviJ37ng3kxm4ZwMPpg+rTTsaDsV
hd8GJaLNobgPxxCpRzI1Z74nH1fC1sn7ZKEwwoVnHG2I9IDasFSwk6q2/TRNxbBWbTycTaZpf/yY
Um4gmEIYxekDR/b7x7RqyxJ1dZehK+iGNcGkvqQlN8NgmBsaTz//9ALqMphA6hvCPZBzHH1RwpiI
Dh1Tl4+sRvOlaipKZojMdNpMIyfy88U+voAsRmlDaWAw0D7+fNVoQyKzy/llkn4fadJTPds/k1G7
DwfzTA2yvMvv90CW4lhq8tP4vBwzOxa0+FRICDG0KvM0eqVOaeBXzXrQykW/p015rho9vaJDKeos
ArjjPDVJryy7XFaslX6fOtUz0fT3WrMY+yIzW0Wd+meBSQvNa6ErwKCg6mDFoyfSaDl3iMBKfanr
9lPW+7qOUNiUzyzzsbBZlllcPLZF9XHcUEAsPsYx/7TfS6p0L1kFelMow97nj8bHrZJVQLlACVCh
uhz71EcJ92CSKKnfgPhb0elxwUX/sgrzkNSCgbo9u+CLz+yS6scvJauycViGQfDAh8ypIJ+Fw7Ev
9R28TavF5My3rkrnq9FhSj/DbsZDCf8WzbmeYnSenYqxl2xtxViHO2Su2WagLJono/7idGm6DquK
4mApC+pSNS6QxZkPjjqYfkjQ4Jm//uSNsZ3l8KNgxD2+MUgSAJfpvLp0pwsvmZxkL430OT+/Maf2
PfJhl5YSvLoPJWeu13xGwjLzC0C7q7LsfTlV7m1LnKtaTrywuOuobdmHlpih97ueYWXEJ9cFG9FY
gUYhYnU3msTZf/5rTu1AJiUA6HwO5Vy796vMiayC4pdSxENtsuotPlOj0QmvbbOXPtH/vIrmzIhM
lE8Grm1ARe+Xs0WMdzTiFZ3S4Ody7ZrYPORN8PT5rzr18mAuhvHGFeSHHV27sU0LZSY9xc9iw75N
J4URW2D8ZNhSbprQsH8MWZXs6Ba2Zz5Vp/a8xQ5GXU2n7MOhh9apHGl6n4IIUm9EIT3PSbipcOUn
8x3b9ZnVTj3wHHtUHnZOlh+aZBm/0TKrNvWrsEq3OVysw6Am0vrzi3lEFXyjJGLuAgnE54h0l+MD
v9OpI5D4GuhtN8iPcSSXGwnF8QqW/WK8bq3hIVnM1F0p+pt6KtJrgwSYbWSj6YQ2aTJYxuWi1EHn
ZYONHqPrknOnW+XklYd9uLyZGjSuo1veBK1sDGA1fJrcjAlE/awIp3RRlbW72LKfupHuhFVFDDEK
LX5Mh77dBU75nVAQlxBmHPFDru/oIjkrc5KqlQOf7Mxh9cS7xkybEtTCVvYxYDSz+BvikXJ7KGbi
zxXQABViyiBDvzI9f37TTlwODPa82MbSqP1AHlGViThOEn/9OVB+yjQc1jlQlXbKCh/TVOLRKhdn
KowTLx3sMcWkouGL9aHE7ht8ME1Y8vMSuFrQtVwV1Q5zjGYJcJ7qh7rBCoYao/f//LeSyIg7kMpG
Ibv3/aaiS1jdGsJSfM5q17VJ8LLZZAe68eEqSsPHyTbCP6/bWHBpAxDAtUQLvl+Rd2UQrV6XviSH
tTspPaqEQhOHoXZyP8czdma9E9+ct8hJG+ga/dpjkGIeNHoUl1zasQ+ZXOjNsJZr/EQaitj/ZKkl
v81e0i7t449oZemxyAuOaIpTFrdGVpNpbwnzIu4U5cz2deoZ1XihFh/C0ulX31/FHklcMdMZ8Nu8
u++i8tUwapDS3L84rA92V4g/PhyxgWG6UA0FIM+bMff3PoBC+EiptnOB/REft2wNX5quWVf0Ac4s
dGJjxhMvG/DqKENUZ7mfvzVxqhmYuBxwBMxC4ykcx6091/efP/Rvftejgv7dGkfVriMlaaKD9vER
9Ct4EONq3xqt8UXtzGAFaK3lKsrk7QyExLdmEj6UQ2MhFmJW29m4zAalQw1JgBFgyREFHDxFb7Cn
zI810ZCMp0cHsKSjW0x98C2AJ74FcsJYOrVBxfdhsIsMmyGFPI63htKg1U0Y33+ZnRyxVaG0KfET
LdCKvg4cDlBjeJNkMtVhGcerIo2bm2i0oq3StNMuM5Bo9lpETovU9L6dOvdxmbYuVzjdQKNH8xMh
FPQRJ+arcpgrL+gABIs5HS5LXYvdIU66M3XRqWeTrzgOaiaHCxXh/R3EIVeLyeTZRCb8XI/i2Y6q
G12TNlpeepD1y//gtaPmptijfc9A6Gg9I5qKmmy7whd1tPScrgc13Q2iOFO8fmz5AcZmakjjjx6B
eUyH0cc00rD3FT4i8kNVxQRKDPaPOn1gCH2FIMXtDPV72BRnjkza6XXp0nJFOVwfF2ROldd5NRj0
RMpp/hqNMi6hRpcOGF3kzEMzwxmnNvLAE2lfryGqKAy3CzbyWu13Bip/g0iTnSZ30kYRekHQuzbw
wFVb5p1MsJ3kxVB6DuojUsDUmsO1IxST3os1r0PiltRUb12b1KhVKhI9XYm5Cr2Ev2ctsuoVz4dy
m5B5sq2I4drg6OL/DhjGjVqReJZkqY81ebFnbsWpPd2ENAd4hjaDpiyX7Lc9AgqMkRdpX/iyeJ4Y
R66mQd6miujPPFmn9qLf1jkujPqqz7PSGQrfNjKZOCOzc/Mo8j7fjU6VNiaBjMwVmLcR6/v+x8i1
WpW13hQ+QyfbhSK24jD+VKYRmvp2OmM6O7nYQhug8MXddnyIMBs2o4KEJfR3Zs5JdN72erVBAYqW
WsRnLt+pjcCk7c/XAsveh+I3myaYraiofPA12OQt01WC6anMmlcRo1mIzDNX8gN0YGGSLzNvDrBI
CD4wvea2yri+1GkExUW4vFRlb8/NsFPpxa9LTYp8vaqFO1aO9iUmNNafQkwNYRkXV3Zopxun1KcH
C0sQ9owg1M+h0089ttxnjTYS/VvIdu/v9DAGrZRGlDlDXb1qTvhI5MVdpqEj+fyJOrmOZXNS5Pi7
WOber9P2GHEr9Hg+J9GKbo54LiZpWJddc+ZDeqpsfSPM2JBmgKgdvYfa4ODgQHvpCzwjUYvEdSgO
TWnsE1u5ycr6nsCRM42KUw/wb0seF6zJrGdo9OTcl4ZxG3blq6NniNvNfVP2Z84c2qnnlxMpQzJa
cJyFj4pjMdh6NY9WzjajTt9FVP0aIBS7fabYwKyS0JUqKXZzdmQvrhevgaQsyswG0Z/Tt086TZWn
oLZbv1NxLOBqw2cUieYunJ1ybRdZ5uZBa29Ga7AfbYNdc2USXbPKpXZcz2TJ+HOp/pIHFTtLaa/H
Sv6elN01UpzKE5R8RL8Pq3zScO7nk3pXIbrmY68aZ56mU1fBWZy6tDh4bo8HsFlWtW2BP8Gfq3k3
g9peCVl/Mirjgp7pk4jJd/n88T11ixdnFkIZi2br8WWvEiWcaoohP64dCV1cB7pj5vQLryPIgiWr
Jnv8fMU37cRRQYhiBm6vyuvCMfPoTocSfA3TznLfxDnvRvjt7/RI6d1Cg5QclVn2WKk5NF4d5eSb
XcCOsOjjjxeeQNK3lYYB5frnf9SJ606xsVigHYyBHzg0jjnZuVC1zCc6T/eiZjKvioiycQLJ+JQ0
yuyji3z5fM0jHt9bvwJVAl2fZdcGPK++3zrC0SAKp+eNJs0CKasW6hsEqdqmDZp2C1tGW/GkoJw0
lrCNJnInZjI4L3Rl/fkfop3YwxZfOHKMBZ9F1MT7P4To3dDMRZzjWwaysnrzNcRaNh/QVhfGBVfG
2okENTIWq3YVZjSRCWhgjho3UX87aIO8maZA/hrpFN6qmOWvlMXFNhp4pHBMpRtEfcYWSf7rhBib
Lbv3yHyMPLTC+rqRCuFHZm0tMSDW2g4v1DLV7lKtGG94bTGhTbwIT5HdOURaW98gxKRnDuanfj8T
MDzo1jKhP24c0W5LslZo/P4sHe8iZGn+aI7xUwx+d/P5tT61FMJrtAa40flsHBUgDJ3qOl8+S06p
ResKnj2VBwnee8IswqfP13q7b8dv2tL9BUZEl/EDkYzgCLKEwLX5FWxleyUYGGP2AoG0DaqyXxdW
plwopRzcilEdrlVVCg+qkBxXh/S7rQq5+auU/H98wxl8AzMKvtb/JgksbL2/mXnXzznMPPc5i3+V
nGFpnv3F0tv9/O//+uv/6x/4naL/i5aRbtCx4tmxDf7B4bUV//1fxCnr/3obKNEIseHqL7KCfxAO
EPOU5XMqEwxOo3eZbf3D8VL/RTWPboO9Hz4qGo4/QTgc72Uy/WtyY0CxM2oCfaUvz/1vpwQxk2tb
4yC+LgYNO9VAcDHulmShh1hDf4AohBlu7IEYc1gW3wQT9gcOO2PN57uozz34R9v58tcgHqJ/SYEK
d9bkivz+18BXIS016kBA1oVyHaYzXNsOgyT+916UQHAHvftm9VQURLLb4DJxp6SAs+bW0qFlWcVP
Rwj5hn8j6tZqlikPZFvYsA1MI3glTFs5N954UzX99qq+/cXo4dgYHD7EH8offUGaIjEU1xoQYjTu
hBc+9AswYyOsqTSAAoxKso4tXuPZApG6mlJZ2zK5n5R1g5z/ZzS2LQYUqTLWLRV/vxJ5BCnJaow0
9Mioi24hlO/z1onaNXWH89hG9UWaDcbokcJnXi1b+TlJ88fbwPCRARQ9Vp4NpH7vbwM4wHCQqqy9
LkTgPJYhQ6oVuAQejaro8HmOjXNXBUr29beX5/avq/YJ7EO2ln4IH1Q2PsQb6JzfL2vII6rYNiyu
C3tWrpU06q4Lwq9iO4jO1DJHNfnbSvTpliEReEmGbO9XYgI/zXUTldd2JevP9VA22TbArqCu0iry
5LrLmH7KqLHIyqbrf+Zb8lac/f7Q8CsB5yGR0yij2B2Olqd9H0dhAWfNqlPjOSci9zkFspltjTlv
PbPBxjTJ3PrtkNWDiiuxtF5F5rS7wZn0y5EUO9LToE6nbmIV+YMGvAAAlj1Nr5XUV2tZwiYJZ6PU
AYFo6EXPFF3HR0guHzUH2wZI4rda8OhII5udURhGIF0pXZA/E3LchitFSkWh41qcinA/EIj6EtpO
dTnOdUQgq45eTlV665cAlsXUJEIzQuB6/xo3mvWzJ4rNOjfeND7cZNq+PEQmCkEGggSKvL/JKMdj
uYmEdoVOvgpQoAknmrfoZTVnI8BvIZKq5QMWLqMjJz2y3AbzequSR5rpleqi+kODlRGpiIphCJ+G
JC93U4t8rTLq6oGajrQQwNuMpZIkXsVCSwZGVm1xPVRSe1NLs+aFwMCSlTTDsnLVPsp9piLZFzUJ
b2nFocDMOqu+hjp6LwBTaWuzV7mQ8aSyN+jdTIbvYCeXhJXZ3wK50/eRiZNqDsn7dgcZJwNo1ine
4XSYclqgROwo5CuvmVP/IGRD3AHjwBQ05Hgyg7budnqgqvd1pAzpNrAkhZIiSoMXBl5Nj0W2lr53
uZWvGairO9LJq51SO9nPuK8IOKi0PL2LIUtbq77Ww30TYNhkCF9tsdU6N/WQj54+NPVGUUblf9g7
k+a4jXSL/iI4MA/LV0DNrOIsktogKMrCPCaQCeDXvwPK6md3xGtH772xFxKpIguV+Q33niu3JZVz
EkqFODiUJlDqimSfaGyDW7gDiR4ZKNMPXDWmCsEarIkoXvk6VXp6xp/UPjrW4OzHINfMHd7P5d13
m34rdAwq+J78ZKdNk/5uAmr+Idj/O2D88d9jJTVlspuGvOHDodR2RtPj7/omTjHwUCTW/NUNF1AP
d01WEhC1yHNSlWMF+qtxJnLdhzIOCTyqq33vFtvEHmfsMBDw4ebCTiCBxu6GnQUiROwny5tu3GJZ
yvh+hJRQUe9mDI3672mcwi95Y9pJW4y4Dl9k0Xzg+cwHUM3jMI6tfh2KoSqmU5B1TJewW8bHqmfE
jje0bB6xplvHfLbAvI68BzFJg7hmeLsqH2tgHHMfAkBU3dYtkGOHBCIa8W3a6avWspjR+UfzhE0Q
xPRg8USpuDHghozchTtXS/P4Vq4bE/L+/BYgooHuqNrVZQbUpey4vOLtJDMXSBk1Kir9WK/tEMJ9
BX4uGFW8U6VXAhEkML7YOXVSLevokxOzZgy6Dv9Ict1IMSfiTmRaRThqkgEgGaWX6ZHemMM+s/3R
v64GsvhUw9IhczSswXcs80EgCe/TbQvQH2wN6APmpb2os91cutV80IWALePgeYcgMDlzue+zLiOZ
1rXNF+j+C3B4yy1wxRaVrt2WOaQgfuV1/ZJXVVAdrT4Yym2RDu7DMoKG2+WEHxvnVDGYqTdeaqbo
BHvZ1o9cxtYpTxaz2I0tr2DbYC9btr4x0fwid2vVpfJnHm2Nj0ofxQaxnb3lOCWWYysZI6+WvJ2Z
J6hP6iW3lt9BVgZuhOu1rCJrrtLuaBCjfkgyr3BDsyDwFON8FkfLGBcO4Tt9G9zlscrt0Mq6HBko
S37tDDTT3hltnDi83MBrtwb5Nc0xzQyVbIvATtVm/XvYSEEY8vgkVheSyKV9JsJpBJfNzazhbS18
zHgL1Eec9NLWrCd08OZ4ddtgJkE36IYLiGCupETQfZBJXRHAtouz1KjfFqOs01M3V+W0E8pZsrMx
JMOTnZvOuzPFpIz4Bg/vjpRIz9oKd8l48SNBlBFzPPYuyBcxv2fdW6kUlUWOh+lROK761vapdZCe
SkD+YEAyiaaJ+T5O2eTTru4lOZloVex7zBbGkzFo/A04GMIPB2PGcSXNKs8O/WSa6lh7OPFuM80L
vtR6tz6ced6JvVcKwJDTjNY41DvFe5MqCBMAGTh0z9xgwRf2vzzdFadkH2FtmfA8iyDGIdmjN3ow
/TpAWWoTDHUZpmEtPlMANA5pyfhoVMU/3TTLAurSrIZlrxfe+sOvLx1Qxfq62sq42k7NTzGuCwk2
yA3myqCQfHTaktTO+7r3+Mj3I1VBwp9xphKCkt525NGswaL4hni7gSiOl0ojJWuT6WM37SYmZ9Z2
lp25Hhp8mEJ+Ig6QKcD8DWawrr7EzNZPvswy6CypU/BcEEr/rki2wCOJuesBqJcuzgllbn5u2rrI
H31ui72odePaBUn3ho7S7TYpy2Lz1PhJMJ5j+IkymnuvUxS4s7VvTX6toe5180dRFs7dNAq9OXQ6
GIAX5VY4nqpYq37MCwjtLWDJMo3oA3xrmxFjJHaAdoMXTY+rXaXaBPqWzTE39yp9yJpBnIOqgL7i
mL2ZcOw5NtdRagZf+lyTCarvmo/JQgJrcIS2ZnS/VxzI8wnrIZ8NtZ7Y29zR+I1OcpFbLhnVnWGm
mGTbBuUguWktqVN6d/nXPiBUQZsp009LMPTG90HUM7kqTKLkMVMm32qqDJgDtkrc5NjytgDoLgKX
bAgph8s0e+VjLkW38T1xIIIETMCi4HqGmJIFmyAyXJtL7U72jcaosNmmHabcc0LCdhr6jqjSJyoR
8V0P1mwVjk4hNwX0J0EKhfQ7boG5eyyTzsheMVVbvsQIqhXzc0t2ecA3Yxa1TT2tSE5a3KpvoMgh
IpSecIsjaRnG/SS0eNn3Y0cCUbaMPKQZmnnrbsLw5lwrty3JbGml7pJwndoTU65cia1KW9415dcZ
dv/Fqzg7GJ9vjcma+kiW8CX3iw/NfFPYqIKjOZ51EcatcLsXhX/8KU97njVuuuALz3ol7uqgNjhg
zTbIdz7LDrWZxjcTHZBvYDCX3rMDckJFioQy+wK93JcPXUxkFJc7T/SWMBLeTRqHebphrVyA0u1X
bJY56aV7jKcm4OeaJi25FL3WqoiEMM4MqrFxuJQlpONNT3zxTqR+kUYkwenHubP53LOx97KNHafe
z6S1fyYpfzNJoVCgyfn/Jyn/0xfvtXgXf56j/PyaXzz04DeY3C5rq8Bm2YB29F9zlMD+DfhkgO7J
RlbKhIV29Y85CkkBDF7oY1nzYGW1VoPXrzkKKExkiU4Auom1DLu+/2aOgmiWbuJPPd2qTIIXsY6E
kUTxSv+tZ4YUZ9I1jPbRKX2fNbcmr309yP0Sp9OJDyoff63BgNgoNX93GuHdOIXdJVyVhnpAgI5z
XbTaO6WVfinwNxB3HltPLq0FLIzWhWQibO+allI8zHjSnyrhlPuCLPZjlbjG16aN/W0JevHEWGU7
zKL7Bgo4P0x0BzQnOT37Rozt8qG3hRZmDI7JK50K85GoUIaYdVmfY88q9yPAG2Km60vjmFlI7Vlh
K6jSkyEFlxewrCqsNNeKmDl6p6oD9o0WZLptWr/kTPODm1kkMt947mTeT9oYXL2s0C/GnOmX2Zo1
SQS81e1Mzyj3RmMmr2uZcuXkujMmd7zEpvG06BQghhtT0Hd2oEHtbq0ftJVrJwM0zzdkjb+l6oe7
YDZsIMfUGORTTQJrQDbuWUK335XiH7F6i6V/Rg2DNad47uycu2sq7XzfVlN+CGjlImWrKtK92aCE
MMeXxs/iW0ho6n5osuUjmNX8WvejdZ+gSjkAW+ivrpVP9+gDsxAdULbrYmc8Q+zqvlXWOEWyTrwd
1A+5B3TEj4E2h8kJIltZfzby9vhdCyzm784cWkELMC2hLcOfN2alvin0po6EE1+qoq3o67RjCcc3
SroGSrfsu33XSecHlBCWZ/mQnQfXVntXD+KjWaXVHfHCi7lbhTsn8mgBvFmk0Z1be86/JHMWvHkd
fqM8c9tT3EKrbqXqnoLYzi4LgooLwOdpRXdY2Us82OImRznxiKuo3VeM6tDYdI1+cKYSD1XBOPx+
mb3sAgdw2c2ex20Bu5u8t6wFBwjLxKdlsuSNqzL9Dj6TdyJ9DWjHupr8GKepvcauWx7mabTOLrm9
+6p1s7fR97LXrk2Na520zn2FZOIwUV5dubyss6mc5tCPDWAwuxFP+WIF4VSJ8lhp47GtYxVv2Hr4
zA5b861GRXDpEpvrjnRICBwl2p6qECiE7NS5LVt1NlNl8zhCS9WgMRHlM7yTnKzPm3kqjC00K++9
s9TvTjdVx2RuJWtEspKbLoYTQuMUzV5tfrHs4mNWVsueM7HNN8+vnxppLV+EaOf9otf6fZO6br2Z
aHxPjiagciCN06+pRKoTKs3t3rmq8zsvKbpyY1tW8JHFfrqvJV+ULFn5zBSjCqWl9VtdFtUZBhA3
sGVlR3eEqsgmv3r0LDF8s3z4/ZsBrfjQ1EdqTffUqA54m+8iQPWqepOVeXGPDKt8cOLy4M5qgMe2
1EcbRw+8wrHYjByWzHiD7OhRm+7mzOoirM0TV+aUP7RCB/45dfTXBSlkC7gxUhmd4tXTtenZI5Xv
ng1gE/KGejq40AJ8iWu0d1o/0TO63Rl4op+HAdiRIa/2sVD6hRj1ct+V95Bk5au2hukWrmXc53pi
HWpE6yIsFZFAtS77D2DDvBJbj5QOkaYxFCV/uarMUoyVr8xbOwYV+lJmG8XsdVsvc3K7iKbYa9NA
mzPPDjMeObn0b6vAKonn7QixRGyWZhz9CGjIc7LMxFmUuEkAdycdxxwhcoxpquXcaFN3metY3xqG
9pqbBfGvScKQJysDkOJuB6q+r92w1LIXHFr6sdSFvoUS0m3MvGi+lW66nOMmDe6dynePQjhTBftF
G+6zQSsiz6tDp27FuwtKb5/j3rzTGX4MYVtZ+lX6jR762CfKjemX7raymuBLwK1xXew0fQGSkN2A
D/1KErF74EZcwjkXEpCJnfEoqfxGAJAMgTUHN9Vo93dDHneXXFfdFy3OyqsoqnbLkCDZocpMooVR
79YRnfVC2qZ5cNkSbPvYb3bplJu/Yx8cL8rBcGNb3Xq5jIv9Sg5V9jww4ivB+BbBzgKBux8ZMG2b
GcuhZsTpnWEAIldk5mxk0k2P+sivHmbiEs3z0G7FZPpn9Bqw1SZIm7eWlyseNEOFgOxQVrX6uOzn
xBr3dTYNxyJY2mcwxvvMaPNtMcfLXcFYY9tKCZFqHvQlD0eNiaSTTDu3Q/hgyMQ8BeQzflWdWUQK
OsRGGly3GR/xsyBd6sDgc2qAEffBW4F5M6pqpb+WMQkdnEzpMR4gt6K2ulvGXPtobU8/tYOv7arE
E7dGVpdHx9biHfpccV/Oyn9G/BbvDL3TH1OZ6fxzXqyF86y5Oyv1+ms/d99qscwf+jJy/BNluYCb
m+yE6ZIyIsp6a2MK7ezUuklSYd1n7F3GRjkV/X096hknWqbfsyDtufvzPHkanRVZm48dlOTaCob7
LsGvAlUwyDZT68GrXERPTh37iO4HwN3iKMuU4f6ktJvMrLYzAUN3ksHOYXDGN6dH2cxZS1QRJfn4
rRjcNydL35Ge/vDK5c1vpgeMEPDsF0VUqtVVx7725m3fZU9ml7Qnxrrek2wL80tBOt4H84/ppY/5
QlnTt7+72Tz0xaml69XHU4smUg770p26xb1QatWJu2H+ojv0hs1gb9fU5JuJFKloVNPo33VDN7uv
wo1/YLq0/EMpFW8cuh6TGBM6PFB4+n6cqXr2ZDw1l6zttOat5QCl9gpkZExxseuKOalOvkbVvwb3
RhR5xRlxRX0a+8x7g9rUfSUBMcnvYuw/Zy9FjIqYeEnjfQlIDcD+JNTSsF4fnPw7cUtCe3a6eHLI
LZFxTZJLVjTHDihFVGv6vO+RPe+kK17IY1CbfkrKSJ95J4fEfsGUpQ5u1nrhXA3jlb857YLSo5ws
01PW2+CtTQZ2usZiqUi4ZTSPbBxqked6SYH0Ipo/cYNoj4AZkxvCNowwqY35KomNuPa8m6dlIDsl
zdS7XcCO7ANX2whbG/dGPc2belzLLWsBVUiUV3/OsiOxagVrq0g28XDwS8sOi87P9gJABQwv+75a
WEvlnZYcFzsZjmMcx6e+MrPToCc3roF6h2VCewMKdIB57HVfRwsjts/kbp91MtvlzFa2TITjbQ9Y
b6tiuyWwLi24yGgbQ4e3+TDqrUngi4lRXI+B8Y4xZXRbtNmEMhNF+3dSsVz/RegjmMePEUpa4TzH
nb3mvTJfyKry5/7jnybu75q4lQr0n7q4Y/09e6/f/9LE/fyaX12c/RtWXh9v47/asT+W4YRaoa4A
+YOLeu3uTDq1X8tw4zcPEwSwBw9nF/gDWqtfTZz3m7cuPfky+rjP/LhfQXh/7BvJ0Pt/8Ur2J/zg
T00cCI3VABGAaoZdsypA/7oyggGXZksKWQCw7RRZXVm+O0C7E1izuknE7SKh281iXkIxalKFRWIa
RM30FWCPmCmJAXVzG+uZ/O6NRnW7kLT0NQC0RbHBnAFe26hV0cRnaVfVSw27PbaOOpu22z5T7rDJ
ZW9dmK7ivSzyKmE+FpSojF3/0QNC8cDIT97q8r1qehTrIi2+DFLv35oikxqoj7JeyJptp3cBWXqC
cqnNC6DQxIwjFNlsm6yBKnNLOkvxLQVImwAkqwg/mc0+3jYmmyRi5mmj4jIYgclgz98RALvYkdOb
PnDMhtVt2FtBbmxyP7f2Hes0mNGsO24QDEifUCAvWyFfpWuFhcbOoxVt+9ZwFV9HMevhaJVMFwOh
PoCr1m/2kDllKP1kPmeq6O5nsgveTXYntKtms6G53MlxJdqPph5Oma+uizM1d441owRQ/tT1mxme
xJ5sluLqW8Q82aX1SYmOZtEcPU8Boe2KMZT1iNLbnvfKzLy7VZrG0NmqPiaoOTS7lX+HpbDlds+H
R2tWgtZFCNZZs3WIl9YoSfIu6hMEIy8i52w8+8zT4+MijO4klzItNnriBMmGMsK78fXKrMMerdwX
q2rHx5FxEvexoRaAt9J4Zdgfvw5aOx2Rq3dbEoO0G7WQ/jPUxBw1lJ8hEtiFLZ8xvpSAIjoWuVV/
o+K+O6e+L7m1IXxuknktGklHT2+lXZdggXFdRbUKIDuuM8pLqU09cHcSht67NZwpQbPh7JOsairq
USW+0hJxPKu4o2pm95Dc1YjGjMO6UnxI28J6MZMquw8Wh38NsUD/aBBStBu71D4bUL91DNZNilN+
IKFqbtrIHGR3UHiVHhKKwdCt8ulNq5P+ROJE8LvqldfvXL0iK9WwYBduVdcFDwExNGTAD0lDSZ1Y
7l0KC7TYSD/W6k0gluIDTgVWwDE12cfpSxWRX2CEMJDrJ97H4lkZIr3zplxcBIuQk9ebMtgaND7c
ObUdaYAYKwIo8ubJt7qVgDM0gBI6/txoEvvCumtk9tpU7TWvPdBjDBn4lIPjhJpLI5AwjlpZHYgP
W0KkMp3/NbWR/ISYzLn7IJqAYeNNresgPNdqbVgOlRpZBUtY8g+zktZ8Sp00hzvv3hl+XkQUjsgL
LAY7Mzztx4mxjaT8Hcs3YoHmjVHGsoy80Q5EWLQmQGhmPY+sA0B4zpkxhIM9d2FaZ/rVZpJxMzhu
ure73NmIRpAeRkGzDWJZbH1r5FHk8/IQC9YDLH1k+TzFyiIVbRx0ms5MLGUACmQZ9Ud7EaqC3OO5
tXM1jU47qLH/AodW3WuFHxCU1luKBZo8wcF1L03b9vtqoMcrp9XZgLz2vmt88zjm8L0aPHFwjEV5
r3qrfyhVPsElzbMds/ly67W8kYgLNkh7s43RpdeKwf1YDelGH7IbmWOWzPhOlgbK14u7bZCZb24M
MszJtRM0zc3IMGJDcKLg25CMOXXC/pIitzjGom9Cg18L3Htf3Ga6/RaMbUKoBvKmRkntki9GfEjW
03oe9ZfaGNoNe0je5Pl7L0gUWfgdxoN+zhmIz6ERrJRukT5PVkpeZt588b3ZIx+r/aA4KbdTZj7o
cx9EMVrXxOpvXZXnd0NXvwI1BqY/n71s1neV3jzKzGIEMXkDy3sW9roqZGTWJei+cWr9A/QiIr/c
mkAH1gYe214GGJkh2CqKM/1asoMiLffg4+3IEDOYA9T9euQFRXpiwGJn/Hjt8rbqiS7BpOwdDJKN
yWN0dnm3b/SkN6kcx/pBp4Pfa6RN7VHB8DTNzXIlfzBHNUxGC/Rvp73v5jl4sEAfpVFC/vF9Adj2
1g36716T6qciS4zzQoTvlkAJvwpbZzLWY7YjlNHn8Xvy9J6wMcMhy29yzO1CgHXEmmS+lhM8zlka
/fMCSSTUHFtczSC7d3qt4yOB5b+XUlyrvqiY8THakGUc3ztmTG7HmiDmgK6MLN6mINZVVJhW+l5O
8TtQl+7ebD3F5D+YzlkvrAeX/efjqBpI0pZ7IhWLSn3k0YHu/+IgogJgyn/SfIrZHvNKzcL7UBPj
VV8LvHAZp3lnsaXajaQa/nBFXF8XtRXjMt6oAaElCzphXzljtBtGcR4qnbTqHpwyLaPOq4szOcVW
6NBU7oNJpB82SEGiORohQq8YH3gIS+p7vbzLV5auW7veNnMXETFkvvNsYUckK/THarGsuxIvdKSN
c3vrKOOrI3t32zExfYQsa25Ic0FfDoCbTaxZGDwZaQF9i8VNaNhezQjHhN+MCmhvtH12JkI2ODlC
zYcaJvyR5AEC5IrFPWolMdrRZ/H3T538d3UyI4z/VCb/T58REP/XMvnzS35pRtdUZJShFpwMy8Cm
g3Lpl2YUOalPEbzuGT63INTjv3YdHtmvfNVPVejPCvpXmWz8honfRyaN1szBmPrfrDpwsv511QHR
ETEVQWWI2Axe3r/LrqvOE2IqXHVjZC25Psh31FCVOO4cl7wC+Gg+hNq884Zl3Bcmn2L9ZcD4ZGwL
tt/iyazsYek5vS3d3JbYnlqVhx6nR+s/Zi4jMHcIx7zOOFJaNdn1zrYAFoeUSvMhx0SggQzBEVHJ
Yz+WlZDM7wa8vO0Fz1ZeE6CXQREJQLffOHE+nRqtkvqRsfd8me04fsqtrj0hsX7VRCMJK5EkIuhT
QGGRtzd5JUhJzSey8BynMJ9SaGGw0dJRrRKIVS/g9xQYrBfYSpb9QlSry8DiYSmk806fCty8JrDj
kunpGq2SDuQQ9nJdrwZg99hETLLcT1jZ/Qh9HjPcKum8axAMkqAdxgD7TtNQ/7lEnewZjYCW1kqC
oNIKHEwb92qXL723bDwY1exHoJ5PYSVjeWs6cf02UH09KDet5b6hlo1SIQCpJy2cz1AkNAOM+XrC
5jv5OvT2/CVe8Q4hY06q0anxySKJe4cf1EZsZr7CVetulMOiRphuv7WNQm7dpO0MzCXUo01jtJFn
e2qLYgdlKCkkztGNhfclyNnGmp8iqexTMJV+iqckj3qkkZ+h33eIqxCsI7OyVsWV+ym+kvlAifIp
yXI+5VkYyJFqoXtzNi2CrUO3KrmmT1GXueq71Kr0qj5FX/OnAKz/FIMZAl2YF2f6++IYRCc6fBp3
a6TqFh3T/F6tgutd0FcozJqpfTTqPj0XyPJeGdW6m1iXTBxbLRkYJ7E1j8zeu62qGfXaqmNDMwqk
vE1L5G36p9QNGny3m1fbPBM9woscNHHdqo4bO3Ry6adkrrFQz7ml5bQbJx2JQEV1dBzi3DwOq+IO
rkb8dR3isTnJCWeCm4Y4bxZQfffJ0JlPMYuto+orb2eWcuV817F49G35oa96P7kq/+JPESCfgOzY
eKj1wvlTJpisisHKLe1TsaoIfcS+eylSHNyOWAwjclbFofgUHwpkiI5d9tfO15dvtJBxhHpo/jJm
bUUftEoYNU1Hztiuyka5ahxnIjaunZMjfBw+RZCmzOLQWZWRRho3z27SDRulBfWxDrLkZSBudkLr
F5cPxaqwpLxv93Igf6dhR9F7cD83jl3o907aoS78FGo2tW0qTpbYiM9tSwTF6AztLSqCYCdcvfwd
+cB8JOW4Cae0AzAzzcGmjoePHGkVKiulQsdHZJWXAak0tvk+qfnFKXsnrIskmKJAmrTWUWch3i5R
TnVQ8d07hTiCBcqmcNzxF9fsn1vxb25FE1H3f7wWr7/L9+9/uRX/+JJf1yJ3Hx4FUDQ/7RJ/kgAY
q8T617gI7wSIFs9DD7Aaw1bj8697cI1HxzClY5tjuAP46L+5CA1zVRD/aVzEZAanAr4O+Ce44iCO
/3VclA72JHH9WRdvPfdmctqOs2Vo/cZZSj0i6LXrcCQ2J9cIODYRJMmtTqDzVmGj2zNs6rih1qOW
BIni2nglJ1E3scQIzZa6ORrXQ5pyn+N6PbgJPl5IbVhP80D6nOzteshPn+f9uB797O6bt3q9Dpae
c4ct13pLFJ83BkeS2mXrNeL1eUWc3Xq3eOs14wa8xE1LIVwQbdHYeaTN1nRnz7MHSmciJ+WA9WyB
D1/k+rd8LNcwr7kovnee1t1mCYf1RqH/vSX2CB14h/9QJ4CwWpeDTGa8YzP3LIlh603tHpkdf2oJ
pzVPI5Ofuy51iA5KIMOTgVjNk3byeYENkTDEQG+arqqse9OH3h7YefKw5AUEoPWDmnsl23sEsUkY
r/d4DnziQIhiTVSa3SzJgR3RdNeTUVJHmt1PlAdWYT4PbYsCvY1UrDdDdyC4DclAFZuJ5e19ApGA
c/aZvujA8Ek01sOCMLSrRWQkwIBhltrRFkbDohRpWgokn2ElsS7bzOeSnl5wVts0HrJggtFT77Sc
W1ksCX76qaplRYbEtm2SnmzBT+nt+FOHSyeCKDfGoELe3KdW1/mp3O0QzQ43gvU3fdhPfa8uFEeh
2adlDDJVyPXB8eBkTLmz7LQJ3PamqFxVytPwU2ls/CE87qkG1FJtCmUqYbwmP1XK00/N8qA+FczO
Tz3zP21APWTD/HcHnsEk+z/1AZemxlX+1xPv59f8OvF0TjwTdg0KJp3E3r80Ai49QgCN0IV3AdD3
/xoBm+6BmbiOFtNHigRf/l8HoG3/ZiGjog8wdYia+Eb/mwOQHJd/OwBXQdYnvsRCEAW76t9ET+3S
FGYcz+mt17aBweq70iDspqYTOtR488HDEUoIV5Gkq0PCai+JWWphmSXpdxGTlLTxkspsQ19Pu+mY
Lh0ihUZ47sfSm8G2qsn82dhVO980XdGXL9lidzeNWPTvuZVMwcYgvYaIDBCihHlrJLzvyRppniEM
e+aRDEgpT5OV9erSo5/aQh2caobdJcE6s1tcWiOwQwwsw8aZtRvcqS1qQPTwoZHXC8qFuf8qR5Mi
3kzLoy0nwg/n3Dd+Z/U1oopfXb8BziRzCzfXSUPbTbMLtntFzN7oHTTIP0fZVHm7IQB8IkdJ25v5
aEaNGbyoegJfplFjUb9SQyFNWPKXyRFtaI0knIwU0GlgZNDzF6OnTFOFEQ/R2JQ583nP6h1igmoq
NxNOhAhRvBYLk2zX5resL6Nxl5mZcyJSUNwJmiv3rAzP+eA3Mp8LEeRx/wSRbDnSBAjNPnt9MhVb
zNKb1lYuh3TvU+BuTbyll4bUncwuMdjOTCbqnbswuke3guhgsA7Qxki0pLkoWjl6Z2YmNcPp0BCQ
tCbEosWYp3KDB3qCsmJUhRFIgjChabHrmAyglMURZLPntVFrOvabtEzjQQjk1CWm9ul7QGht/oN9
g/iBCcFU1tWsgZoYj14VGzuXqQtr19aLvddWlaO96SpSXFRSENlYjwijqexi3NclgcKZzQYE3HVx
j/WETiAjzI1YGXULsUxu9CzDCFJOKLYwICLlMQ2gGIg2MPDoXF0ZoUcFkgT63elhcEc7i2KtNKMs
6NOa3LIhOflYWOyQTjVHy0/Q2gHpjwREbc3OEfhBv1uALL83Zlt+mIQxWGSSsUTd9B0rlMGP/ZL9
cd5bwC4D4ySwmKAFSspTXmW5cbDr8Wua23IIl8Z27lYemUPoWpuA0rH1c5LbyKUnR9tTO9SRxz93
YQeDN2cxpvu6GQws3QXZ3LYRe+xV/LUqMPXibBoJsm0owTLyC7c+SqU712xtTDbTUNo3rp8vpzpe
9A0cxzkqxvSd14hSV6+M3VgmVzcVhICNtnvD8k7A3Snir2mfBrCZFrlvCUzeFmTqnUbDa59zsVzJ
IXbu1yeb204wvNQtItU647Lk3rwhh34gs5SMnDWBkOROq9V/NJDmbhvMkK9Jmy3nvrOBMsmiPIgS
X9Kcuck+z2mU4kyApeqQTJsKBFXrMllPbI3ZmuWbN37hfVlM/ba28o4Iiti9KRbp3LQZY+48F+rF
6Roip3LisG6mzDLfCORBujfOS4N/ptQZJ5pEhBm1sH5onp8yVOS3sSsWYhnHofyAqBKEfQapYp3U
dcGmkK792FqK6GbTk82H7TMWdXI70TdN0Tvfhgp8ch0Iwfdo0fn5pcn8s9U2XPnlUeluc2IbV+E0
yfNtLPE/WHXiHyaH1k21tfQ3ozvlu8FJSN/0RsSABsbZpyGFvFXy+3li3XPPY908EE19E6hUC50i
Dg44wlrk/1bnnfxey4INaBD/O6lv6V1Q+tmB+qP+jlEnILNvJkyrrXTd3c6NrWNJNI6xmz8MVe9T
58opKni6Hw2taauNoWbzEIxWHKphefZ1AjdnHLE4q7wuu+al5GQfdesryX/wONJRiyZFoEM0gfN8
c3wVRJbRLg/NRKyo7fXqBbE7GVNW3lzMsgWMLL3pQ5tquZWmNfxIClhShdMRQ1ummLFs03o164WV
q5EFt5IUvruZsKGdUSbDndn37Rmmlv7oGf1ShKIDErxrqFa3BBTp7z70jMgGj/6QEw49hLNKrTDN
RyYhGFt+ENOsH2pZe28WjAT8dTxaALcVYxlKQqZfSaqiuuHk9xWzVs+X7sXsliTkE2nt7MT4X/bO
ZLltLN26TwQH+gNM0bATRYmUZMueICzbQo+Dvnv6f0Hp/CMrK27eW/OaZITTFimCaL5m77X1l7hB
6+lMVnKSiG4eG6QhQd+oI0fWTZZfJOP1TzDPmsxvdIYcHdk7jKa1LWdsm69p2qgf13ZZBt/UcTWU
qYHmni2oYenyHvBk5itIsc5rJadrQRAlqAWX3RZ8RE8sBEMf2ZLk94mqNYGm424oulF/zgDf3Iva
WZ5UtmiEiNiJezPduT+MTj8f5Rylpicjc0vyS9UHXFH5l9KVzZfYqdrHaiiizzVzlbuBrTE2Gmd9
IchwCbGnZHtCcReyocm0U8G1JIHJp6VF73W1P1bFOtZeLIYXEwLbQkJ5R42eWpUPX0WGjZqojw3q
GCMUTiRPFTkmvV/m00Ie8lLmftpqekjWmsFx7KdXcxbshcbEJsG+HBMGj9F60lLN/gFaWVV8GVXp
Y9xjz7Az1f2yrFZ3UM2VB71TqcRld3GX7tCs2WeR1vVzJMY29hQLAyAKQWYHJEXOZ/ZN7a6rweH5
/y2O/y/FsWD99k+1MZFo1a8fffpj6P8qJ/njx36XxwJhCFoRDXKsweDqA5X8e04ujE/gZCmaUZOY
wGFsCvG/zAdguOiMD/8U/v85HzDVT8hIbAQq1h/z9f+sPP6AgvxlPkAGEYMBnN7oSoSl4jf/1/kA
NkVsCzIdD7KKtUBPUjRaa+X6Vt+/UoK+OSpS+VoCyMFW76L5IHVvnheC6rW89tXeeXaIvz5RKOb3
LBvPo2Nys1dsJM6UCoXKjlxkmIGXwWSuhpaVUXmpBijvSF92GndXu7CXXHtwfcz+V6A1GDDZi3uZ
6eSh1ojZizXeEwHW6GdaxXuiVQyyvHsdCxcxYSoxAUmdCzN7s5VaDYqSf55raOuYm7fHemxfNciF
/mqNhpetFhm4kfjMrfZGAu0bOckpP1u/kpn6jhyLAF/SmXxGKlctYUivV3weMs3IJ2+bV1vLXK9v
8WFOylYJxZ2OvrtSg1ERx5ZnTlz1PZ5QDs2IRzXuS4O6JH/XWU56ts2hlE7bAS7lRYuRQ2Dm8Qsf
gcOgOkTkkXGNtZMZocrvMNYmuuFIxx2a6PKQmfCTeDYVgd3Y/G1uXicHTPX2k5kZOV7qDiQ16pso
G5yPVxdGH6JEWK+Quq8uRWRYdLwlFlHrzjIbfv3J0MOh4RcyajsnTjl+ofZGvyw2qTHRggAZ8cUZ
rc6WcEGOSpxm7LlF/CMqFPBRrftMi9eHRlXUfkfWIEsA/M9m7zieVEcsEJnbPUcEkZ8bF2V9rZBK
Wq/kek0OR8/A6YVtShwdTXn+OEnSZkGzbpKlUgvOAxya13IkT7xV3WfsVgCAcv5TqtZ1TPml4iw3
j6jO3Z2WAe2WcTmfhNvrTH63s6jn37JvuqSdxvhUdnpI0GTm22R+c5g4sVjN1H5pWRfO5/fZzVGy
sqLyCDJ9A3vLd7/yp2zbkY+aUgVT77AZHSU/U3KUOg2BvY5O4F5tyLBou/b14/suefZ4IxJrv5/4
vPSVridcFsOyQaQ6MFc7qVr8zkXOWY0uEKMjZ6cjOFXkdi0wkF5eioQ/Utu+GRq/CFcewtw6Ty8D
h4uNxjManx55CtcJGqLoxIZ7vU+Qt/suNa7IeUFb8A07AyfTlir+cTCqmouCxNX1vs7Lt1JONIa4
IE+F3lmhGXHSFjnJzwvGhFvZwYrW6cy8qV1G32AqtVtLXQ/bXDI7a00O6dY9THHS3TmdAsQNUMfZ
aMhNbwjGCXPBRYnt4JxOWYVuE02LUfGX81Tl947OhYroRiWjmj6OfXwRqlwnajGm1zGxLh+Xl7EF
zqvaoIczFSC9pYPwcsBZopZ83Wbi5qc4Aco6o4cNR227DHN4GB/frVLy8ZWoOttjtN1COAVAybvY
7jk2H2f5KvJ1J+vW3SNBz0Oswu6ONVERTAqn88cJsJ3hXOJE28MLIyXaZarJ9W3SKB0+vuZ+IPGm
bzmN8Cn14Zhp0fc6tZSDlfBRV7yvRKVryiFyDe5eVvqGCJivQMupDvn94BpwX1G4mkujd30CcqOT
2g4Vj3l1vlgzYKspe1PidPEUMVXnKEdihNg2xSivKofY4jqVrJDOCz5rkmE5yarSqM5KR4n6kVQg
shJTGzcHfNTYDM09LKgOjcXMi2nT6DMMtH3Rq0YAAqDzGr1rj5NNiyCo34M5LdWDuuVqKkXMTZGo
KUYJfHWKyN19NOjXBNHjftWqZY+rUw9rwm2Yq/Cxo5FfYRqo/LlE5KF0uIOV8Pz/uDfp7qyHHxct
Lv4RXwrB9lqfPFotp0RrmVd9yZa9Tagi6gG5PXYmTqZmrtmopHx/kgktMIEK0Ig5XwaRv7O85tAs
XAEfxxr5ZB7kqHUeB43v1axY55lzj67KsbgFbmJ9USjRo440PLBlU+ydqHlvBP+7HLKQi57yL+V+
YpJ8vNPa9oejKlZYKSzVZCM+l5IyMFeSR2UaLoJVpodgLD4tKfRV9qGo9gL2Mmqo5xMqoGpW7CFY
i/VbbhXl6NlUBHYI5bpTYGa12ZueyTnAJOBaPirOZyvOC+JIpzq7B1EwnNJJ5Ss0VERACIE0urxM
ZZOUyLR/TGLTRv2JkBlbV9vNbGmXvFdDtkxtF2K9qDXfbhrlVEfDd6WX8idQwx9mqsrBi405f3ca
Q1lpEZR17Xxu/9Ohr1q5w8Y8u0yGiNP166zlmqe7V4KYR1Gga050705yVXYkNEzdBfCOI9igmR0M
SRQ7yivpkaOfkFlTnKPENXqvbZFv+A2ioPRijba+hLFeRcqtGigfEmE//6UU+y2c/Suo529kla2u
MWmbDVywRCy4fwfgFa6ir6ZshwPaJhTta/Ke5jxcjMp5Hloy7q2eq85MOdP/+X23fcrf6in0v7h+
mGyy4lH/Vk8Bv9EXt6+HgzZ93OwoIYw0/0mHQKZ4nb//87uxnPr3dxM2bEuTzO1/S0gh6VAx2f4P
h2LhBNkqATfHVBdj4vrjc/13Jfi/TMgNFB7/uBJ8/kUX0HW/fv21B/j9U7+bAEf7xH5cAED8w977
uwFw1U+GZhmUktTeTHg2xtKfQhn7E1tvTlxiikxsu9va7s8FoUkDgPDQpTuhCyDz4j+aj4u/LQg3
XyR8NddUGZKjUv97RJFYWni6YKCPyphT0uzx/wC72PjeuEH7UsXlvnU307nXl8Uvu2ZBwMVsWMSR
ODSlmXqRFXVlSKujXbrGtJ/nXM1DO1XxA8d2Z/nIK0MMwPNrOc9sGxfCoL67mD6OFAGFP7jW5Dfc
xUKmpD+Hqu6Po9HFeyutYJU5ICC0CM0d2aIDEdoq7ANY+tJbkaztWMKXflE5yMkQsL+adeN8r9qu
PA5zvO7U1N4NnRBUgqPqj7iUHzQsYocKCM6zDkchBQFjEvqK0F6+JtrQ7PVRWU8djQW7LN223yKH
uAxvLmtmHWUbx/eyXfqXPOudM6Qf9TZMrR5UhbiOg+beq+h2AodE628MfDYTZT4eVjGMQU5yIdwl
td2jIKgOU4pHpTWWq6wlbUOlM7QGjOCtw6g9VMI9xVUeWHLOHxVExhihGHJpeLXIa+4kGu3Gemq3
qeTUmKqvgqk/uwzdj0O3Umkoq3Yil0g5FR0p4zlTHj9RsjXoMlXeN3YikrBxlG0HMg3PTIvNkHwH
cY4j1CZmrZU7HaUBr9qt13rUu3uRKpGXD/qzPZfzjyUf7BATUkKTkHfXNY94ocUudjZKlQDN+HIz
00y8Dex262r5ptLTIOszssOAtW1PTlb0mYpe7rIssn86ADyX+2HRs/vYKnOvcGqGkaSKl6FTFmOQ
oiY/dHbb7hocRAHTPaYqpH14sdOjbkTT+ua01fQeT4u7w8k6O34TlVXIdWNeTWTyxXnJ6pcEsMsL
rrnlu2JrKn3Paqn3iszHO2fjs8hS5UtOXQyFRMXS7emRE7Dudk4Rk6EHA6r6fTFpL5gu6h63gtmQ
AiPz6yx5qjqVgbSpbN07s0lpLNivZvDgYJiKw6Bg+uKZzBzXc1HZ55tkczqh19plFSJwb0WvvEvM
2vERM8eJ10i9PCwDBtRqdfG1Mc9VGd7rA1LkCWMHNiYE/p0GFGLW1/JRUSxSqqBcJ0PV3Le2/l0W
jYjOjVHMyR22gC922opbKa09pZSmHLt0gLC1hzWV5XBJQKK7P1ak2mmI03R9WMeZdcygO+UPdhFI
/JnqA7jphxerno1tVZ20BNjk4tmMuix020EL46JyT5MUeum5UVcsRDra9a2elRJvZIrq6ICWPG9f
9GIy8zmwCGfvkwAxqRQnViW0DsSyZMy9uVFy3MuxXneMcCv0XDKO1K9r0ky9ryJ3ujSLKMUX5IXM
FsIOWMe1mt0h+olRFB9WuhJbo7rMJE3FDNVBPnHmWrnnuCVSd7dFHQaisQBVovbA8pmwL8rBIXNW
Hi1ZoCmTzsCmYER3ADEHYKx5P8Wl+7lcath3iDg4U9RFi4+wn1VkUM00P5J/ZRKpBNZjr0fziDtz
QVnLNCB1IexraOXDysp5y7WIWxtltao9G/GK4BebN5WiOtXpnnsf79jnUYRz1gWrEpRxmhneiDpY
PgiQfxKEL64Go/+gKqoBqVEK08lZxKGaVPbDPNrzzgLzEqp0UJnXWhxj34bS/gxvWb9rcTK2Xi5b
DMBooqd9ZhpQiF2T1NsUfK45W1Fg5QVDTH1AZjBoOvZuMTp7ybD+sdILzB6uJrwWvfR5xipwF9W1
2ElkxgnVNMWYt7GkmmCg3fH6zNY3jcTeUipsIE6fcf+K7TQkGof4CGYbjLlJnwptkkg0WjJL8Wyl
qi4Cv8bNGYV96e1m/IqvSV883XDvsE5StTetFuSb9bT/cKGuH45UEjmWHw0uVZ5RG/rAtHfTZmFN
P9ys+mZsjZHTAx/KnBdrs72amwFW3aywlMzdg9zssYWyqKexUqMfDFCsxyXSgk4AzeHWGR1KXuo1
F1oadKXrfB21Bgduj276gFBxvhMwDe5NS8dr3cxYJ6Yl+5bohnZiYTNeTLy96AhN1lWb37c3EkQX
GVsw0tkwBNsuy5OEbqorqvplpZU4LvaI27HFKoVuhUYl05CIrR1wnGkzHQMSQYjCvtK5S4lHC6FU
WkHdGsykNsvyTCfk6ZuNGVdV8lhv1uZxMzmbm90ZdJGzIy4LD7TGhpRbI8Zo48MjPW52aXSx/b0m
Vu0Xi2WJCR4dHYtd7WBvVmvaxjrUN/t1vRmxM4bRxKf0xSXfbNrDZtjGINw+Wpbmnh2hVRjwq+yc
JzOqUSMZL7m0Vt/SC/vAgJ30USzhy2YOj1i8XKJIc3mRzqYS2Fzkw2Yol5u1vJsTXOYpV/6jtVnP
iZNovzu40ZtthGTMa39tu82rbm629dLt3Gu+Wdm1zdQ+dTCaash9jBmkekzU+Eu0meC1qlQpHgR2
MNRE+Hc3tzxZ6RhrMNBPbI3vZ/S8d8aHv56nP0Iphc33BhvK2A33L4o+kAc8MJ3vPBPakrtZ9rsP
935jqQj0XQeaKkytHjeQA8nUU3NbI16T695ZDYeLuh37QEap9V2fHWoKM8FkIoBm83Rrc7fkqrKX
RDwZbUYyLAvYEl3Cc2cjBLh+dBL/re//l/oeKTpl9/9M/Ql+Fd+n7+2/VPd//MyfE34Ee6YLixbe
MYXwxxj/zwm/xfBfMKvfyMnqX/2ihvuJGp6SmFqVFYCx4bX/rO+dT6YJoIfkSW4ZiGCM/6S+J5/4
by2ii5oQiBD1PbFZuFb/1pDmGTNPbSXzfOFMekWOV9WBzdZ38OYVEMYs2rLf1c3yWEgdn1uRMDSF
u+tzEdQ7KD7cwVdj1V6jdIAUiZTM9qFzTb/m3la26V0G8wGIzbbErKgr8ZwU30ylpdVGlbur8FLu
F0ONQyJ37MXjIKYHSk3rKesZaFHqrZcis9ASOANzYQEUzPQjhG0IElXW9pLhnSIKBAhJ23hIHNs7
TJWZZ5fYW5TZyvYTv5yOTdSuj2LF8yiVtr9VoPZPYIO+ZaJRXtOiZL7UVLZnNnMFtVOPqfQYhddO
Vz+sM0OAcu6u2Dx/WgR7IM7lk2qJfqWXJ0wE91KwWIYCBbDq92qcv3O3TSdPdXswhCqrEYu1P3Vz
X++alXdPRv1qG7PqpaK/7yWDvkFniKg5z9E43GuRW8Flr56mZtXOM0MeYB7V6OnOtP2nPMulPJtO
/RoBx/eJyJtPzEe/MUA/bowIbwPb5Ev+rbF40gspn+ZMWb/mBePP2kiSIGdXjCuWoW1KsBWn4PNs
RGEkUI7nkb39Co1nW7y022xt3CoovXJFgTeby6cYO+9nybLmszYbzDy3yT5ySWMH/27GN8C2NFHL
926tH1XbXA+RqZw2r993aWrtc41JAIkEED/fIGKX0qN+BAN9QEfFQt/qm4dlTNpXM3ee7S6Vezm3
6R6jGD78KBfhSt7owW1sBxWM81IgOsBAZkwvsRnFJ7NEdsUIsiuvNBHDD0Vt2soXjWpce70wLmUK
NjaYdOSguPPZuhdJ9WSA0w6NFv18oEvjhusYTbYTVYFhoI2MuHK8jEIhSAqermM5N+6+bQyQE3Gt
aQwAcUVnmgXenoW5xHE4D3cxOJRhxxbdegH8l96Zpa1+M/ngQbf0DHIxBqdo1kHn7TQHBq1nzIt6
Ny2N1R8lzBRMG1m/vKMmXZW9A0c5el9cMd0XemvwzK4YRReQGDCfFDFglUx7+u+N/v+yzUV/vcWQ
/893+v0v2cb/isn//TN/jnHUT9tt1DWFqn/Mcpg5/r7TO9YnWguGNWitDRsEC3/15yiH6dGft3YG
PhaxJCSFU/xsfLa/Of//iQSANervd/btYcOLoW8kYM+yeaO/kuhdXcIelU5xMJz460SR5fUdejAG
oq+VYj+1cDdQDzSvTqm94jJADiUW4jJQ3S7CCVel0Y8GvLJjV7irV8FlPhJXDK12UXHNKA0sntFt
kbWNdiATwabB6dSzEhf1Nx456k3RF32/cjEERjGtfu2kWGeVCk5YLG48OJzHaU25G/XlXTWlE6+G
ksHAUh12ig6kZjLbk9q3fjOWD0tH3E3dm/AFivnYdmK9Wl1kBVJMwmf0MTzrdFT+5vg/JilWHlPR
rvhlrT2+7C+2SUOM36bYi7JI7ns11e4yGmYeZOgq2B63oQXF6hHoQ2imxWd8k95A1Qiz2LbYSozf
JRMCbzTGKWihe7ylPD/u8ongKMNFAcr0x97jSFTD1mzFfoKyibywIIXSMH722YyCZoBggD7D3Han
3/VxASfUj6fMzVG9pfiwMjC2+7WvsD0LyACs6m5l0+36YgHGqTxEm/19UJr5UBsugEkhtZtb68Vr
P1r1F270O7q2K8+C8pbjrjunhdMOXuZAy/GjoUA9asRTqDvMuZqqyV+HVabX3EhYj+L2RrVVzQjS
47F9YthPFhwJeXdmvqzUvqXVEkRtN4zp6/TS0gm/Rq7e/XQt2/08l0aOKkoOE0sS4ZyT0YX4MLF2
hT/vXMWElLsiFD72Ch16aG849VfB/AfduRiLz1VOxAt+U3ev6gVM2WrF4o2tVOa7WK3bs2h0JwCQ
qXHwXJ3OMRkaUhv0uuLhHTFaWqVancCU88hqnIrtTApTGrCQBEyvssu4Wyjvdvoksm+C2Z0dzFHM
+EdPo88flGrHiMpwLlP5BOpOuxj2jGx/ytwz0LvsW11HCnwWTaTxLkWeuiszMHcsw+bHxRpZtvZ5
XHlDbM5QYDHdrZjPD0Y/UZ1b6bgELQ3Mdx5AxecFA/VbOwjjqBjGkPlx13NUW8m/Scb5kQOo+Ph+
No8dIurnUVrViW1Uuhc68J9ArbAZ6DQGn62BRfvB6kY+fLPEy00goYChJNX5ljNju+ukZee+sfA9
wDPkBakPkgaPYlpB1i2XgOFZ/TXh+gPKQQQ1Yg2WhNGcdjYwZgzgtVallwUBwk+43uNeQ8z7y5rb
+TEaZP3w8ZtlUVY7O0aavHyh6+Iar2jzUuA8tm9EiXM1t2bFVPryvSgT81RZ1fDcZaiwpA2WFPUT
Hxyc+XJbBqt/EXPJPyw2L5k1chMJHEMuoep2myXCzL59nGnUgLwbUwY8H9qiW3fpPLkhkkX5MNVk
ZXhJnA2+tTbFZ9OddPTJSirDvjTFFQKUeZR5NN+0GThb21Lb6PEgTLJp+FKHwaxOLL236QrLy10B
bf5nL5IUYpu0HxzNXu6aSNNvEROC24RBPEw4I8FQuVb0zdWpOyerTGjkQKWclNHhHQUJz7siTpQn
uTYANO1MPoGxcveSCiP8+LbKqWQCFS+dg/Y4IseVWEPixjKO3CJM66zBA4hY8VNwB3bMy+OPiX1R
zJz1OCW81MELh1jN1xuZ+l22XroquYwU6oPSPY8Nts7Rkt8QoNMV2ovvOvd6PzyoU/yYjCoFeZ8c
yqx9tyb3zjUkhmvSdypd3ObO2Bljsu/t9XPcdjYjudk52zYvWEdWmLOT1OtF+o5eyVvPc2xgBCOZ
SKBXu5l19tJpmXYhB0APcs1hRi9qw9cEAPa0XC4pNtVpzoIOWZxRiehR65X5QZvhcjgyXpgWO6Ag
bJmjS3BHM0TMXGLyadoD5Ifa7xn4J4ECzLgidxVS9K+mGuVdg+72LluHLqz0UjsauvWj1XoM4tYV
gzJAiXEwHsB5RV+VWH/tFOfHMgARWSuo8cVY9HARkWUqpbEESHyL3IPOPPq1bcsn/C0m6sFs/VmO
lq8zsMAatVGe+/mpygaQGiLfGxnzNMta+YJTW9vNzRB52bTkZ/r5F3thiCxcZmnzUh5VRzcOEzfh
QHWGOpyrPKJTAB0WryC/pPzaYBf15kqq5yVXxQmhfLrPFlulaIy+qlrZ+GgXvEFb3o2lvtWpI36l
Ol0TlGn1m7AVkJ15/txrXfYdTJsRcq0D2DYaaOFDBRqnc/sTgHyz8cZ15X5gjMUhzlYDuzBZPsiz
A+rnp6bsfiZLH+E4dZbLnLRTHRrxmPZ+hQIS0NbKpJeRc3WWmn0hkTi/clohS7cj7dGAAROCYq8w
tw5KdsBNxFyECRWiGL3+1VnIFBCLHJdS5p5R198HmsuABD03yLTxFWIPTabkae/qjbVnN/4D1/hX
Bpx7Mhujl0mrFw/Swoi4FlA3enLlvjUBZi2V6ttchhTtVfwK4b7zUTsHvaY6Z7RQcUiR4PwEwTve
hJVqLzlVNzUEXbjfmfZCJHo0QfZjvj/7IGBfMoFPyuzM8ldHf/SrZ0d9wnYrNmFXFDBkHXc806dd
3vGzMVHurLbVi4gyecUVNbMMb6isDBTcU906l3qsp28VwthvE1zziw0D1LeosLyWkX9QcBVxJ+/T
QUBGsRo/ysstaX3O4vM4A8U8dXqkIVPtVtRzLmghJ24YUfVO/Lm3Z+XB1lrHzw19bvgSGY1FbUys
Xp4NZ2G1JmdMhQ5ANvjWPHOdeAwiF75Ido8nE1JmGDXWFlfQRJ/dJu1vU76mWbh2TVV5vVsplz52
rCOVQr7XVNmE6YztmeZNbpl183uF9udBK+P+ZQIEdYCa13yxm156BffCgCTExJ8EXCLFrMHOivWY
l1Rh5TgqJ1VyA6sR9R5kZHV+3faZn0VLtJO0xPxaRbNfzOJNdIXjdW00PeS2ot63UdWiLpDtvtGZ
SQxTHrEFaO9nme1MRdnHegzI0lm/Zm0L2ierxgJtUdPSMeealyZgVEtT7X3Z5uZ+lev9nCYIASTB
D/pAQ2shMH5cc2q8fJQdT67ReVimpnhq0NofHFrir2hyLigOu1+TgFjY2Eu/c2s7xlYAiwU1M4Bx
AjGCoQUYsiXCwwRSbzxBJUs8XD+1Oyxeh//5s1HP+5lg3qAz1qeFENkLTBbm5I6DDLnS9iBogYhq
bDxGGf9q5mVv9DzyxkYW4UiwczgTMX1KR62DOtBFR4RfZ/LBb/BbrABOYnZcVnu+izIncfsgUxLg
sLax3tycu6t2JwYkRmOYbZ7wep+XUxZfSXRt6JaHbooJGZlMvJquosQ8EuKGJWvuqvFS+mIi0P44
U/+uZ4tShTSfuMytcOmyMZgdaEuehcMpAxsyDoMMSkTKOnLlMVl+JDkDDRNvA4Hj4IbKL3NpXnFn
j4DF3MEnuWR6iojaIR1i7S5xhhQ+Gy3zvrfW12YlDXOt7VvqSgUib89Qxa3g+DD6fmhEbb11rPP8
DD39G1ae/n4qhbJLtfFXGy96OFn6eO/gtgqYz5kn0JETdz9SFdyp0M+TsJtbTKkS6tFgBIsivpFx
F+HNGbLvExZWP1Vak40GoMBSAXkVZyo2y6arfMANM7B4J+FRWUNJ6GGXwox7dhUAtMCy71aDQrso
sp9sI0bGTSUrCfZOhTR/JMjsQPCk7mmJV8xemfbBvEJX/6aaU/9T5FZ2nqaqo47vzINhp9YRAeWT
Og6uisZ1RNefj31+XNeILeXK3u5spi1A26JcvxSEv9x3SfmDBhQqm9ThXnv4HKw7eLAySKvkB0ZV
nvpKU/4UI6FpZK70PQEY6bhrNRhtlC92qOvGfCNRi6Wxod2MNLMeUOGBz9KYsZwYhALbXVautKGa
PtsAN++aGsHZWowOg6KlLx7yqhHE3ThG8lY1ncoqDQvWjhwCHgWqu0lnaQ0ldUDhOj+dWOXGMcaW
dkuH2PmCtLb+uhpl9bYmEkbqGBmmwi1fbDkh6lQ9VxT9oaWtDpjaXu46bozknazHdEEKWU80WUCx
80saD9NXjYzTwG4E00mrSlCRAgGQTNgkp1BMUZJJJ6HxTd3+mTFsS6IHs7qKtDnWM2m/LgDdWLqy
X+h6CBlNN74nXUmQIwHLh7aZ6sOsVL/yLXy7WzAtoVo45+1Q0me1zs0u1fExTvr6BmZ2DUjCobrF
uwHrVTLfiow0yPDmnfjFXmj8IiBJidzBMXeOZGDGrfffqc//Zeqjg7n/x/n+Q/srltVftTu/f+T3
0EfT7E9MbGgCycz9kPD//6HPFo5ooTFzHFj3lE5/FfDbn3SbGFpUOlumibZJiH4PgUztEwxJU6D4
IdMZTI77n0yBkKL86xRItUzDsoWlkzWDw/XfBPw5uKd8Gtz0MctdTjWfCNS58do4tx/cqDbRQdgo
vGlMVJ6nLKSx8HrTlp2URzhB50vz4QIXeOA88oTy3rglf1jFLWdUcuqtvOWU3nC78Vqp02NfNOpP
FBOTOnmC1COHTLLEUXmoQqtLGL3qOQgw6ZpxSH5QdiqzSns34iqRwPIa503Rc0TANmJJkVOjShmv
mG5EccNhFe3Zja8B/DUCEnOSBgH22sPgNXqLOmQt6tZiGWEqL9C83xywAkgHULJAERb4/MgZSNc1
O8+5CRx8tIZvE27W0FRr1/bY+CW3VmwhGp2cl8dxWCMXTyctfWjQSSssINbeCbumqANXTcAcQN6l
II79Pp7st3Qa+5dutJPsYumzEnRpLR7Sljs3Br+Zu0thL5ZPW8lzO3Jnl1IYTtzyJDBSVAHfxPIa
LbLytgfgAL49ip+EaUQuQLMl2qBqCZkt8OPu1mmeX8001aw92lYVR4Exhq5N6C00lwxTo+jtJPYY
EddflnZuASJQsaAfH8uTQgyOxBjEBoBI6tV5cPJJDJ5RmJwS2ZryuBYz9SWAna5rA5va7WuPF9B+
5JNAsNRzZuCBWyRzkKoDuUjqJlpQsuRdtAV1YJzmhy41GX/DQQzgOA9saBJxbVZzJkIqyeNAX3rJ
8pUFDoY8yqKy0a6K5U5hNZb2KTIJbqRqsuyfdPVaMHPRXAQiXMCliyzhVMYQ5LRdUyn1GSNittyr
QKRFfSK3a+IR41pV5zghB8JEhj8mVf1o0jHKI/M1khZUI10Y2SQIi4gxKzsTKGVeQapJALU7WAU1
AHxBuXL0ruxt+a5WbRRPZV2lEzNPBK+fi3ZkzkT6xUbHYOnitSrsRd+YZ9EFto4C65TJqHXPNgFg
PwFNLbWfFQI5TeEspXIerTQmUAa50YU+FFIgUow7O6qm7wQgYAfNu2mg660YvM7xklh+J/WqRTNs
q+TYZwU6aVc1oX722gJGctrw6wd1A+tUcZo+pvOi8XBu6Fg92UYlVzYitYgua0n7ACzFABoogjB+
Xtd02OjwpuEDxKPQqUEWab5aKe0KYY4R56NdqRSebTmU4p5t4ESfZ6n7NhdDkMQGhZCKlgbhOg68
oFBEeqF/LUYAEBEbOQv9YhuUhTO96mkn9707N6xp1O62zn22Xt1B+aGsbsU1pdgS1AfWOOvSS6Nb
dz0kun4XD4j2ZgjYpucsQ/K8rqjE92ZUt9We/5ltJSkrpwN3ouXJbLacK8bgREWlRaHb+0JN9Oko
MgC1JMS275jwXiz8FWcjhRz0NOY6ghzm4po8ttEyB06taHdG16n3K7Ooq1lNXI+R6WYkTsTczSzE
Vh4tY7ZfZ8M5ZYqD58WZlHk+z9ok74gwqNaAd8r3jhN1/4+981iOHEuz9KuM9XqQBnGhzLpn4XDt
dCfpJIPB2MCoAuoCuNDi6ecDM3O6Iqeqpnoxu95lWIikC9z7i3O+swGwtOhM+KzKbaTmdI3i2LrX
1KT3W6vDSIC2wzyVTuFvLC8l8kgDU4TPMB6NRzVj0GZyuHQBmYjSt7py09dUb7Unq5b9S0PQRb2p
SyF41sTYk3CCEiM3HK09oEMUgWTMSA5n3ET1iT8AlsggxZ7BpAmYCzm4N5OIQktuwzmb6IiVjkRS
Cqr2jmg+EzBRtLKdOlqEO6rfa7i1yk3Y5kPUrkobAD9kCNWxtStC+WjAtP8GmeNZ8BVuIWCNTHx9
iO97xxvce4deex21IUM/k8g4ijVX3xQzRhyp2SGCeXqfKzwocZG52RFSUbu5cR7YfZ2J33bSnVeV
1veqHb8zlkUWhzSbys1IyFKi4tZbDDC4i8kSW4LJ5slornlaorLDzzpG98bYh3AjUyEnwvly6/es
PjQ+JPcxYxu8C04yY/vf9dS/VE8RAY1W4R9v0c7JIocu29dfSqrf/9afezT/N+FZlgv4w7cM0pQp
af7Yo/nubyYhIAifHd0Cvun8ggwhUnrZn9kmjkXbZcX2Z0ll/SZ834IaiArDJivJ/q+UVMb/DU2i
2qOSojcEm2Sw7PuLZsJCj5W3otBPBRz7BfRlCMQOIwOWfdIaI7JaJH8E4Fq9qreIggxr4+B/+RyJ
niGAbU7oRbqpIWGN4wV/Ii3UM6nLgq26z7ZkDdyG6FkzespHhkFJ5NjPvRDtudJRUcxE24fbpEwR
gJax5p4j2mhGlA630467ONszQClObjpiQhrte1m31ps2iHA66U3F9ptwqhZArS+KJysLO/emmasZ
tLV0BroTkVvdRzrDDCvMhmYWHuLKTzF3Tc2wnpl0ra1ax1vuWt3LkNoDa8Wuz7Vzxqk6ryouIgVv
HwEHEKWcfQBTYoDdMkyejHiqVhjNixnMQNo7B+HYzYdbl9WDw4Ls0LhtvDPH9AN0xrRJ3ISxtl4l
LN6YJe9Ymz9OmZXdES4SQiL2J+s8cbjnayBrCZ4Uq61XNSDKTWtor9R42En1NB+WbSFo8cK3NhUJ
2AyNPSbqM/MpezMLrbkaurTPvU8YtdF2rnHofL8qYeiiRJ5zz31Qrh0+1u1kelwTRNMxIVa2PMlG
EFDoAp393g/EfWqW6QaZg1ysqlW/qgCJHB2/lKdWubyXXT6wg4TByuxkmoZT2zFPw9hEVrMLNfVa
FRGem10YsULKDIzbbT0NK7MduPOHGSKGhzQiEGHFnHwKw70oc/O7mgnhJA5Dmx/JWJCCBAZGUXuh
6Z78liDHLZ4iD/6XTkiMoCqFN0gEc7Mzu5RUu0Mc2QU431RyPr9GzVyDGiRwAQWCZEnRwPCqlIBY
Hg4MmEIoF8C1D0k/Xz3CEDZ+LBZScwn5ktXPErKB2D52fKw8Xdtgk5w1i9bXNoeNnMM+qJkHgSF3
HzO4YLltHqKuPtsTPLwZsriblBdRzRWxYxl60zyk/C+22LKaJ02L70d8jshW+QkjqodV3k8vhj7M
W9dNwm3I9a/LtDmQhx1vZqdKb6pc0w8KEt+WaGIiU6gTqKyMhlqDwigXY3IUDJ23g1dClOVmOOgV
j6bpSPPJn8wfReuJoDIiEnbjVgtEm/bbsnDb9kiyfYpOenirSbs+1omITpVDQTTPKAhrNe1K9iiN
QGMjZpxomVatk1wrsG1qRFMog9Qh6spPNlXfXXLVEUWXauVUOqs/UWcM6YU3rJkMRjeFDVanSSZg
jOn80CbEwBqMRJlP22Eg6tS446dPTynsH0gwY6sOBsvFTyXVtPZiMPIuD9uewdA6YwXDzHpu93hM
D8Vgs+YFYEj1ifJ1h0xbZ1Q2P8K0oa5q/COxHlcsggdoFOba07Fipbz7EYUBOatPTVXtvGk8p6Y2
krLRjdtaScyNRNiDGxDfmCwSXwTxe23k8lMKvcYlPTjrVMYdmuvi7FWGEfgt/taqtTkEE+8MBRzG
PAaQFeMymM+eKe71Li42+bioePx+4LulGgPfd+zszCZvAo0k371Xy/cZPgQtoO4fHY5LMk8sskBD
K70w7MRXwKRpzVNh3DONv+8pijSPFwXd9jJ6In1lMAbqvwtdUGcpQTVKmeKamBXRU4qlDh9YvVWj
WqLH4u+6RoalNMefcZsbe9TBXbDkf+Ku86aAMGD/2BE4Ra6w8O9ba8AjODv+IUvda+jU97SI+pZj
wjuVQGBd9n5O+8y50q1NXDX9SlltekmpgHDIZijJ+KC2jNq7ix3Z8ZUOwz/Xo36da61dizR/aSLT
DFK/u4UasS0W9zAcDRboRXNtnILTZek1Oz3dplYGyFkrxWsskgt7f26HKsSTavi7JG0fJaq9rckK
9GHIhjOyqjpAv5o+uVr6ZEfk7iB/em1m/7sTmQezsx2+x53a5lKyjjCHbTPUh5I6zTchcHtpJZBC
RdUOF/d7QfrMxq5ngBWt+UggGcN3xE8o6mLZn+xqIEfMsK4dOevk2n5zMnNemXLesP6ZGDyrjaP5
yKeGJkApGWTLWao0785rrF2TpON15KNb5g8RVT9kpx8Z/sfvEsnlurZcHjWNJtMkS8CdwK5U2dFF
wLy1WRwiek+9VdXDz8ESWsZBNkmPIIZuPsQke7cqPUICzXat1PFc+xp42F7bcpnJgMmACzBYoL8t
RSfehcbnBT5U8y7TrIt7ULf4Nt26OsuOYGf4+eVGpXb8prCjBgzV4fOQ/FAM8skQ/Z7569nvWcUx
nvE3JhyVfmouVeLm7/1Y7BEJf0/djEk/r8cB8JQFaEaTUz9ZB6Om4Rdx6GF2Z/14GaGfshWDIbQm
uMo42YkNc12z2DN0kfWCjJp5o26g2UAFiVbbyziZeizBd5HWNxkdI7K3lntNJUOxn0qE5IZhINPs
VHdjRiTFJyaydr8j7Se0tKdYwwDeE5K+LkHh4529DLprfiM/o7jVIwVfR9BUkBoCHKy7FrRMBx+7
y3HsrSeGF+pNQ4UUIfgsOnK43cHCDSmNAW6SKKd+zz2LWb/130Gj3RkxzIOWSfi1sYs79vtaUGXa
fT7F3W02Js9NbdXbboQ6RPbSs9cI+Qi78WhqmJINXt4Cqq9+cLyK/WBM4evCJWMTENYHi9CiTVqy
8waETB6spzJgLYIX2/QvfgTtstA97Rz1Q/YNCSNmkb7xfjqdHa27ZZtmx5Z8LYHqP7ik4WGG8l6s
zGb+4OXuN8iGyRpaE9MTN04fi6jQV+OgNzv20jlbzLFcI+vmIeIDwyU8WuQ5kZfHc82Px/6dHOf0
g57ybdI19+r7Rf9sNUA4/S6+SD2z11PPle2mWLMCj4AlrHCKbZ/Sa3lq5hkuBAIHaoQiOjOj32Mj
yQLNJnS763zMFDlbcY7buLvHyOthRyPnlq58XxJU99jjfN8u8ZYQOOYsuaHZ/qgy753TWW5ZB/js
tsLuCb7XyWHItlN+Pa3BLycb0hm5IBLCwlto/0FsmxiVCA81LwWpEUFp2tUNUDT0I20z3eRi8PdD
aYxrN67eSdU1gm6UiXGnVG88cEA2qDSJXvFWTjvEcifYv24FJFAur0YrXio2uKeIAdtWUgt+03EU
klLqSQ9xsJish5xlxVshbeeNaA5sVHMb+bDTqpVmSAqGjvfcXDQkM9opCuD+6HbEjyedvi4s85Yl
GlOhYCBFM4SGLNc5lUfADKmPYsZoRj7Ep7ob3G2W99GDT5xIbZwptIK86L8Bkzs45vBREha5a4zq
zWdHwpZXoYMjwfQQFqWJz8smt17oOz65I4QtFt9JT3xfyR6E1v1Hj/IN6YHCbKVCa02YOGOnxdRE
Qs0+FgUQsRDrmfIMxH6tKVZxnfZHprGbsLYuaZxaT4lw6p1UDqaQOC9P6BXwGLn+wzTHKCCq+ooQ
Sex0460jDWZLVkO5SfPwyQD0ibHGBBYnrLUTK0W4Z73y+pSQLGcqNm4l93PBdy+vxwbJhmkEpYbL
PmGU4EFW50gB9CY8h4FnRTLDnMU/Br+9cSjyt7rH25z76mksi3Lj6vjJ7SQ/DYSqIQTw8jXtCurn
VhNYG1zFvShLssnF1R9ysXMi610W3VOpJvtWc+b7FmENJbM9bccBuUmtWnJKCF0Fx1afSXBkkTVr
5jc51A1hXHn+hMQqD0xSCoJx0gRSXthXSGGCNEbnTcRMWd5k+fyUV2rclg11XYIX4yPDZmSMSBDn
hG/6KB2wYiRzOqMXPhEKe1NhDbvUSH6Drip+UgCDm4kbZpJzidWS/eco+lvGrPF2JpXxqQZ5uJai
i7aVYBQkBAWPWXnwGbVUnrOIA2Ya0An6ul1dHC980xuSKfxsdHbxkI33uN60rd84BphABn2jofxb
XaWXYpy6iwmyKi+rxR9UYwMU+nQxU/+oYVAPZod4B7fve8Qp7nCD+vGjpOeQhvZievNrpJydazTd
Da0uLqs024IrOYQeDPWZ/bqMf2pexVjJQfWJ2ETtAVzeVYl1KsaYIzJGcNJhjNoqRYvbo15maU32
R2kbKytNT+RYcYmm+lHPvCfbjeG9JPPr6HbvYRe9lbgv115p3Xft2S3Dp7KfWzAnRfRD01DmdEIe
0IPNQWS5N9hovoPXXde+X+4yLsiVGXmks4aMs7VCN26EUPfpQIWmYXIN2m4msSVjtXjJwnKgRNPu
OuxkHtDZceZaQHsAlbLneNA1FW8nz2sONd/gH1Mdf1qLvtAKB1B/lolpDp3nomm38xdZpnm5YTCf
X7i20A2MpSUp8srahZtUF/dDa8Il05BnQGnPdmnCGi9QJvPjoMxa9WIOxoI/6UEq2qp6GjpPHvqe
uT+VdXbw3bjYgYAUWzXN0WnQO2dbo6ubIPhjDPVvfa9L74pEM37aSdOd5jhxjsry6j240OyIU2La
2mhqH0VBOLFXm6/08ek5K0iRCSP9dp4jJO5NGd1YIyFZHTurMxNcsanmcdxZ5eit056OqXcFXgAf
vW9N+k9oFcWuLxiaRyOblrzCtJiguV0z39BYvBBXJDovcOAoEiUgQ0QqpHuC4nzz8o7wHNN9dSPJ
O0Zhe4bHVuzrdDrYdT+v6qG/GDlesrKJXe5jnxgyPUEl5Fpr4px70nrhrQlqS8BD/PONP8CEptFy
Rko+Ov+tMMlSaEeTASOcQRbG8kDteCBGJQ0knI3tkse24UQHp5rbBcZVlFYxGSWT5l2JxxQ72mGm
LtaYvvSZ71NNCx2MlYi5iQY6hsvU+KeiKUArZKlYmyEYt47YF6J+w1WJouXkTo2+ciKZ7JtMGEFd
4+bI2kY/tVnVHpvS+lnN3XnyZb1a+gtzTi7IX8MNwL78Lq35GMvMWaETBociJarhAbASPK52neHS
PiGPBJSam3g383PkuN9KDz8NNXYVjIv4ohnHbWHou2hg5iFbGK/KjidotuitNa8jpixpP+dS3Ttl
e54U8rt6Ctcz3DomDfRaplUEuQbSdsCTa4ZAZB2rCfR45FQmyXAfA2/dgMC3FxfDceBJDbpQstbp
Ws5I26jXFIFvvZu+Ja598ER1N7bleEhgaK9pI08c0d9AepGP0Y0b2i2+ycbkBm3fwPQ0SIeajc7c
EVbGKGXm4hWtdaiVQXy4dvDQvcw9YteqMgCSaWDJniuhMToZhsEjZsB45Oy8mqhkeUWgiIj7oPvy
hiDCSbFuNZCg7JU6pgJrI0yGYwydDXh/8YaIwL9PI40P0rN3BG3Fa2e05ifPEHfujIJmVIbJ2l/f
to3trkRdQ0ylWNa+NmZIP9z0MQ/jT8+oLs1snjLPeWUHvFXytTXyHabAn3U/4TP2kmlD+Ci5Gbm/
rtICbq9K1yhGfyqSM2ARZz/iSsOQL0waTQUu0iRZQ84e85IZu+a6YKuFoRkAK6fWD4bed3XMAU20
X+1gsNeFe5t3vXnUqOvViqBOk90ujXkPGpg/xE2uCGRGdKzIcWvGol7HJFgMlXNilH6qdRvg4Ahq
fcxkt2WSEx25sgjunA234oaequ5GK+d6JxpTQrEi7eKQyCq88zjV2BOQsmHnlMdV7K2WRNT2URNO
3mxzXN0Y37VsqNlHx4zbHPqEiePD7AjUFL5RmauC98hGSFVHHebbmw4mzluTjW7WgibCwonA/f/L
zB4fyOUVxd+/L97Jd4oLzrm4/V+//hKnxh/WyvVr+/rLLzZfc/T77rOerp9NJ/mrv8c7Ln/yX/3N
//H5r0zjDctZyCD/eBq/x7uYJH87iv/jr/ypbrDFb96iUHCBbvwxb/9jFG84+m/mgrIRmAftRcTw
fywtpsmUfhFEYGIVTJMXhPgfo3jD+w0OzaJDIG/P4Hf+S3hC+1eKD6oKa9FWsAZwdM8TwvuLxUV3
fDkzBzcfmkZRHas5h+wP6atE5idz/0aJqL6HWVi/ExxMFE6caVekk9OOzCv2sjLx7EA2oGNXeigH
ovZA5NPqb2y8+uzYdP4dxDZA7bS+REFRQ+hZrh3rUMIJ3nYC3hkDIv/G1PTxDgXasE7SjBEgvsDr
nFrz3mdGxAOqdZ/FrJEYFItB3GpIDW/HQmL0jZt2AHaiplfXiqcExShvWxBHEAJWdVYzw5N6deRC
Um+Et6SvDHinO1ggoBiRt75w+deBT/iwi+R/bj/hfjI8gzFBeLq+TLyce/TVSbIqZWM+LZ6W7P/B
M/oCJf0n0OjrI3Acz+VT1QEMkVf3q8soBy+SamHjPMy15R9sq7M3yhzRBfjlSBFtYXskE8fM/bvS
VeZNMZi8NPqQEpRVpqONj9Np47p2efDhm7B6teOL2Ynyw0gy7bmo7OYaT9gu7CRNz53dGjFAvFZ+
wzDg7aIY5mHXWOWt59VPLfE0e1sNN8wvTQgu5g7s2UdaOdXb3zwkfwce5bu/iGp40WJhNy0+Lkxj
AhTnry9aeehT8L8WD4zhwxdj+fQj0oS+Iwka7zSi4w5dapF9lg7Q4GK0sagk2nnbsOiBgjnqbyoz
FmuJPYy3EZY+ABmW/RBO/FdlmeanqUrjFBGlfBt3DtQ8jPt3thd+Y5Nr7vwEI0hWQGdzMqnvk2Io
drFWa7usR3UxlXW7mfWc77QFh+Kkz9ZH4ZD4VpvGvu1Cez+BmGxJSLLWiAWyzWjD+dPxUGzt5EUq
Pz0yfBnekxgKFiCQ4V2hRju4k6xZLBGuF8bIbVXfbduEtS0PZXZxe42HqcmSfWZ9gHRJySoNa6dZ
Z/A0Tx6CwyBB8dCtk6ShI3RTDD8zgEYzwXviFgVjvIJPaQkQTc8069XN5EnzeWJE9elJRJLMynAi
sJjApzzOrrEtCIbak/qRnGTb6ucwhrjuFUZ/ttFhkmFpwW7cVPGc7inaUT0R7WxetaQdb5vW4A01
F0sP9+h+sJdnU8vm+7wfmmcRN7ToURbRNNR+oLNwvvzz785fziwYqhCVFowMWz+wY2wQf/3umBHy
iKh3tWsM8OG+9btipxH49G0aB2pqF9Apa1G+O3U5vw80YkHTNmoKyHKNP1JVjhcFgOZYtXr17FaC
KUEs9V2FHxiyA9DFzslpWPlXsr624R712HQln/1NGYZLNmU0g0Yh6gntvXkFs54J+Mq81Ilb9swo
MQk4rqZtz5p1OVDLDAeCao2N3TIkQ/XDtDsd+/EC53G+//raqhRuYpI407muYA0aCstqKT39u6fl
zfPCvn8utLmCs5nUtAgqRuSAjjx5K/RsB5SYOguAZUef3nXOEuiI1TfzYtRJeoUR6J+//V/A2v88
r5a3n1LLc8nfcczFZ7k82u+vVwwBzX/8m/E/hwqoXjTX4dUkUkHDG+Aaq6mutId09nkFBqgZeHiN
9phOSY+KhdG/OrOEiMedhxoG4wHPIJYXypwjpZZ6BZNeTysfwSd+XABSL5hyeDGLo+2AAkr7XVnw
ewnwd86ev/cCQIHzYzkm97K5BGr87Qso2MGiqMNDKR2s5WNqoNFTEdMDJ6SLaArOmXBhz6D04Igp
GGVsoIgqEu91+2QMRM3z7NFtm1P5SqtH+PMwQtgzVRduK+mFj9Kt8hBFVESX88/f/K/7+C9vPppG
l5W6Ca2XZeyvPztiuqSexWBfy8626SqaJvzJtxnoVt3U8psxJ/M5HZvxVhKmt2tzj1dgFoVz8FTS
H8scsuWA4+og7WXjgHf/sYVYsvMHgpiDuuqK29lrkhvE1ePdQJQOhLJmaH5iKscx4icUkOHQHXSE
RD2C7Xm868SQFTu3d+nEU/bXo4mdq+268NmMjXSveZp3ZMMDCBWQw1Y2VkQVH48vtQN+hQ41RFkc
0wIVLvuW1jTHTwMHOgsvVgCU4co0NrOl/K1VZm8Gq90mtopqZWVKHRDbhC+Fy6NOTTDefT16oa9F
H3WoxeTUscG+63AHHaFAmVfE4RgB85RhKqaY+ENXyKRSSMgvfPP6TyHz5QRZ3hrW48cuKUDO6DNv
nyBeDpdQDfzezLNHXZnMCwSE4O9unr5bZV4eQEuNBzJ1kHottiembeZNPGLWsLGbXaBDcJf88y8C
RSKf9C/fBJ9oSN03wHF9lYN/KRs4q2G0Zn11xXPQusGk84Ctvs5mOYwYPsIqDtx48V+S0B1tKcXU
K7oFhm4GZ9Imyllfa5WLMz+VxyrBgESStp5kQa+lSb6KogIRGWqFFU+S/jYNunzi+G/fTKwMn13C
EGMNRTuHlhWzAibUsJBnpHj2Jnf1ie+BKABISEuGcisNJGgrf85ZN0bauJ5m5R5GwfiQkTUTtJgA
jkAzk51fOdo9Po9pWDed3n1UZBHd8/2K12gcyv1ozM1O8NQy/yAkcqUvnyspwe0zeqk9E0cso6OZ
zBvfmp4NpaAQlGCN+HnifIWhothBreDLmpqs5onMcd8tV+Truu+zY2mk+n5mkgEpyZqr3Ywppjyb
I4vIQHVZ/I17IPnWMFGUK7j/FgyEJE+fGwyUzOCzyon2SEl0ohjJe0DpG6v4gwxZ40pE/FLg1GN5
1D3gGFqTs1pD9g4WL4YxjLsUJCsRGhx5smx4o1gG8t9h2/EYTLE5h4HnNEKsJRjYxyhqm0OoC26d
2Uitt9gKkymIDEdlJ61tl/LHn+6jNim1zYzT5C2XJedqW+WAnznZ9UAroGJE9pAdCbbIMDcS43hi
yh/jpWL//d0oZzTHk97N92kBCGJloIS51tSWezBLPlGBbEV+mk7mHVD0ahtGsExYPGxr0UqvyccF
UesHHhxZtm01un1QDnwLk4oqkw6aDDPQscj0VaivE2uWPwEsXzEGyCSwKVuJtsgAD0kmthfXzeM7
M3eHgMsAj0bjT/P914P031iex0l9/se/vX7kSUFWfVsn7+0vbSqXCJfHP+5sDx+vcfl3/safja1h
gOXBhEf/aoHSWc6nPxtbYxGZWYYtqNM8tGJ/khr+WSjVItq3fWfR2HOe0Q3/VxRmQG3+cjou/wKh
JMQHWRydlvcXgRlEraojUdO52LHQDlFYjNWpcCesS2D6Jtsl8ZjD3MIkrvuOfJgTZftvhul+xuCe
H+DpgWg0SuvRcYzxOXO15ARnFN2MND2mc6pwPIY+c+OXaw2vZnslCSiC3BINQ/WkFxVQSXBt0spP
mQ+fEedtmiLDjtlc4YDztkkTF4c8nDj80q4Kcqh36yKXhHpz3m/jhOt/gy7hPmNbiqxDH8IbaSl1
03RmuwNfVh1Nvx4+cPr/EHmLI9Nv9BcJJHCnq0T9qHN8BXgSnQPTRsbUKY/m6MVMJ11C407zFI97
XZViazqedmGrHLI4dPttrHvUX0ENv6evA1d1BjNeG6gL5VoypLfoIcznnmAq0cHpMpIRKn0S69ep
WZzMLGvWCDSeUUP5T6M9TrToo7VThF2No+dsetKzQqvP7+l3q73oavNS5zmdHhABJvpJcpMv0Vn2
EqLla/LVbyus0Yotuw09/1Qxwd7JUusZYrnhYQpta4v0XH4ukXqbeYnlWgrXiqOnRuJtJp9dR3SX
PyTjd9vwBqj9CYrnaon3qlBV/zDNLtvYLqjN0Suf8yR/ZlSYnItKzSs9HvqXsIVITaFdbkSWuIGt
GHyv3KHADszwe1nDJH7+4M6jWDJjY3VYvpFPVd84W4+B6KIdkdneNbuKS9h1W3763l0XXyllOq0m
KEc5wolyMiO6iszI7qapmW/DIdaDeMk5Y0OCZinRR5v/C/Jh33XFTqSScjlHG/YwOAA47ZxwtBjT
49lEPrJ14nC4G+qq3hZNM74jwyKVmW6KZVqmqZ+o11K41IMwdrmbDjdYKxMShYrmpv0KYxudIfqI
zSWhTSl7HxsgNVZTp9wTazEsJknr6hcAHQzlaybK2D6WxXTloCoG7dl9Y4zdDQgyJ3OL1rDC4wWN
cG1GMar2mEy47CseDu2df+rznDF4q5ZAFZyY9dYnZCWp+KHcylHHBsHkU4SfLUfvYsY/S5gbG8+T
PsRpglpqW/tw4Ixyi8Ypeyp2wSur1mDqLqP/wFKW2rpL2AsgiWzV1+5JLSEwueexr41s/a2H6L01
EzJisiUtZv4KjnGWDJmFPbTC/j5895eEGS0LQdySQ7PtmGtHpMYO06n8SqRBpl4ePScb1Dqn6NxM
nTnfuUuCzVzhqHOccdmfWEgzgd9dJXl8O08O3Tc7tkuSmYoYiU7IZej6ESo6hczEhh+IDsHnJTkl
rkn6JL8JuAKr1cw8d0PsRootMkTfuaTt9CO5Oz092Ta2daCqpFCs6laE59gjn8dxKibzXv3IJMi5
+la3rwtrvh1w+rHScY92x2MNEcZkoxDmmHIHp7xLc1PbGMOSBuQtwUCANNU5bwgLMk1igxKdACGW
BCE8hZq4o69ooYIYCDBZFcwrrL7WqPQzflGs72QRRYJUomnJJ+LwBDXY8XGD5yDAe4kw6vXKX0fW
oB/myvgwBtu5KFEVB3OJO8qbzlklSwQSXEQYvXzIu3oJRwoT9ai5agqpya32AXP09IlligwSzZ0Q
fGKEBRSaMwJcUpaoKOPASNBFut2o1glSP7rLuWWT341PhdTFtlJFRElIapM+FpBKlyQnH/XfOswA
UlrlYh1Z0p60EWVnLdppUbHazguX4LxHO619GmmloUshNWpCjPszDTX0mCSPXJuKoahiv02No79G
cx5tKlZR8LL6fuf1jUbnRLH+QlvR3tS5vDbQTJBJOEVgse46mQv5bV6CrIYl0kpfwq0aqKFLmxXO
GxGhS8gFDnCcpd6a3OV+3bmx+IwWIsPgju8IEmjWODPlKsyGOKgdW7uJtcUbpuzhWX3FbS3BW3gN
/HVrlc5L58U8G5aj1ig65IFJ4ngulsAutUR3DXYifmRLnJe3BHsZISvMWS+N1yGPBHyU+QnbbxiY
A3Fgdu+QDKYDin1gszuulT6Tw+LL60ySGNUDfUGNhn2T6UvSWGHa/tpN+vuBCL5n8HNkyOMyWk1L
NlkqmwndVRUN3/TIqY7+EmAWkTyDqmWJNePc1Jj16Dfola0r8NK7LkraVSV1eYKrmxFK3XVMJcz8
GAIK4JFY0tcMEizmKD74nnbNJp+vGr4JsgAsfBXIZDxCZJ1uG3mt3DRWlwe6F96k2L53pdN0VOJo
4KDuJOtB5eLAAxVvuyXWLWrJijFHWW1QNeTU2zXH9xAOr8RooTLvdec09437brhSvtWspi52U983
Vm4/zJ540icB9N8PSV8fLPdQt9q88zq321S22z+BsO2OtpMvu/b2EKcuwwvcfLseA/m+m6XrrEYt
ao4J/muATJG4NlFR3s30U2uPm6tfpem9wXLvRRuK4cbnVmZ4ZIT9s5Ek2oIOtW9ylaRHIiS35RKX
h3kNaoD4NqKDZ+2Wy00Cv3jlRr189L1ILTu56lZ5GKrGRllbvQo/PeA+AeSVeAeXAq80xIB9U8r5
JhZiOKklzq/3URK4TV+u1SyrNXr2+addycc4L9BwIPt8IFzM3rZG1rLnQlbgpNYZoX6xUbHxA8ML
6pdSxLeM9W7kwPxtdMYb2LLiSS6Rg1UKBRZWYr9LavI7kiWasCZYE310Uv/AXYz13O98qABkU7qY
GbfSaX4s4jY2eggDMQasMA/l9Djxq9bZ0IZALa7cJRLR96eVm0XyNLYnt3QETIgy7y9ClhHSJlQj
LCLkU6o5xQNFVXYqKo+r3l7SF5OvIMZyyWT03UhdJCKx3LEUe1pSG4clv7EYSXKMUzId8WBFNy6d
2KYmO3Qf4faGsEHE5B0gCgJTcUdtR4/wuilNQcGL4QeQ+TQoXaaOu2Ew5lsFvSnI7No4smkstthA
x9fuK26yWZInw68QykzCb1w5UyUAo8/je0HEzQ8HxqG+ZFbmkR+u+UF+4mSrtil8gTKY8Lkd2M57
QZ5mZKXMNeRKt8rydGWIrDir0YSjlJHDwcaUYYQmoo+wBecOpQo1au7UpK76OtilLL2l7g3aRJfb
wXQAy4eKG3QIjeO8RHFyCat1zCphj2RS/+m5aHvaJbOza8ERlU4bbYwlzJPSA2w1+Z62O5M1RIIe
yIawWZBdZnrQ+ah/EKwc7enqw437FQ8KPoj5bNM1aMq1Zl39niG6xIlWsb7kHnUoEpJZv3cVFxIk
9ii9GENrvI/KlZAt2e3qvSmhNmXmNixmWRgP3hhC6l2H+CTKd6CepECu8kL6+SPe0CwTx/B/s3cm
3ZEiadb+L73+yMNgYLDojc/uck0uhRTShqMIhZjBmDF+fT8os+qLis7KPL2vRdWpISPTHQfjHe59
LnH02VU3+UH1OOqBq1Z17xOQXCxfVMqrtPGs2QH5ZUkMunhENm5AiDZ2yYiQPKI5u9UAqe2H8hgy
jAGfkBrB/cqfqV6NaAx3GmPeEQDIBORw8KeN2frJqR/8+rrGjMFa2ateHJ48J9PYayakmYgzYEuD
dtijMyAKPFJTyRzNtK6rZPIR4C0O0pEd5Y3svceZQCVcGphMRa6I3ITPTLjiYkJ156C5NAVEznSx
qBo4yu7NEWimB5JqsduM/QHBD+oPhj4bqj7CcAUljD22y8wJ+6u3GGFl7tpXZtnCGF0csolrOltA
TtDNPU1ukzT455mZqr5MySCeiZ8iQgrDMGCZ1jLsVW3mGT7MMb0wqGFNlnf6BaHqbZT6XFYzD6A4
j2z/hzRKwkXPZKLdiJCCd+SDNbDdYaShgO7JglFM0T9FJ1Ra/TFtGZ6tWsylp6lI08fIz7uXjtKT
nqkdbnQ5Rw+FO7c7Mtvqayin6d4IOrovXILxjRFidFlV5cRwslfmUadt/RCGhdltkoq/tAeIdWQ4
XV6QVzbArq36qYkbtmLKr7+WVfQUMlw7C5uZFyJ1Aooce9nalsgP8BCZVzIo1MMQT2QphqEq5XU/
xeK+jOs3OZN7yzZiwkFuxOa89kcTUWoyR/irzTz0brNc588purcvfopPnB0MSTwaFRMiOZzZGQLN
98FgXIe8P7pqi0iRd8mQMG2APmyY7yM48pAOrmg9qHVqZr6bMHbHbzNVH1Zag/SjZjGG158e8TLI
k0sTYXYx65mR8bA4yVvfsLY2CpEjBLyEMGjM5u5iOy8WA3q+WNHlYkr3cKfnfjV/geweku5qeXw5
YE7V1nQz/ZxxVNjc+SMSvVTOt4bG8573Ktx39pBfyqVOcmbuK0bphChjCjuRAAFCh8qXPUxQHco0
tNYpbRnIrnIpZC23ObsOxXVSmu5ygsEZ1PUoY267tKi/Vt3oF7dWlrYOIUkezVj9adof0F4h44vR
+OF/Fd78bsBYGu+sAKqTh++Zv+Fg6OeunNT0OI8GwLaV0dHwdne92bK+QGYsbakIu2im8YpL0vj+
roqW6Hnn9xz6/1eIoY0FGLCbOZoIIpD1I+qs6emn8c+f7E2sf9UK0D6YLH9c38W2h1jBXYQRP+9N
VD2Nae5Y401ktO7GCGwYvjbax6k4Gj4IvOjVLpz9kNonJ3N3hmiID7G2eKevVc/OrCLhcDD2AT5e
Ior2f/3hFp3Cz9Pwz8/GPgefoAQKYQMi/fmzFdZQw5a3xxulmhupqBVxEg5/t3n8k38IJFCBd5HR
u/z1AoCVnWh6h/EmsUEP8y/PyHelrH5fUP1nJPm3I0nf5J77i5FknidllbT/OpX8/EP/cL5KjKok
gfoWXlXorQsm9h/OV+s313Q9BC9Quhd3KwNLZCxd/N//JWz+L1iNpIR6kp56mSb+IbdxvN8CT0of
wvgiwzHxy/5DbfTHI/NXSFmst/96CxECaksHWQ8sW8nE8FMX8dPyNPESxjdWG5+mGiomVLMKXjFw
uitVS0Y9erLERvRAiVRWsyjuQpcXlDn4Liy0lgby0FhFyEKgyr3TPEsRbombn8dVZ5rTPaQ9VN0W
MdrGfRakzXNdUlGvB9ilZJaFOQo2AmcGKuXCr1d5SLcCw4F8mxW+Fo+MGzJDlu3DfGRH1IlVmVaE
HOds2LaDlRIc44xVeGLliD1T+AZ7/lTL75+Axc4Pom00E5qzivGytWvtu7a7sRg02efARvzYBoV3
PSILwXvYA4q2jZ1sLV7HFHKk40GZSR5Umur7KTa7myayC0zo5CFs5VQZJPr6U+SuSteM6PZSdcld
BVszGmsmIpU+QBAJTrZqkiuO3T3wL4TopLcRsFDC1LTbmASjbiTdckMSR02CprSfc0ShcP2a/MGy
p0875muEqvDWrXSwAVPk3PUo249DpcUmtuy72JvZ6BGssjWIHCdszMjvHGnkNyS0XVyTmtbN8yYn
CkHG3z3SK/ZCIhBngpVdWUWRb4ivqS8Dtioue5xE15Sd4maMl0UZNUh/xm5Qo0+8gc9QfODvDXZk
kEIUdtnHMAhrL7YXfHdDaFMERoQIq1BYey3/FrvzcwCxd4Xvv1yr3D0NI0gNSb7JQ9q0Dta3YLpy
lBzvEhzB9yqLvyFNjd/cysOTHE1XjKYwnvTIC9gmC97kyrgfqql4yBvkuGWWtze2Q0pUt2j9wyC7
b/K0uzEwjyHpT9ovUJrCFSLG6UYnbbFRk4ve1uWTGhPeJnMIo8fZlwZWCB+J4jotKzrtMk3hHSoF
NCKuzRMrp/ecv/42Qp1+z/46Bws/hcFFJq66xzIzMAILMchBepxvBDaRdap4o2TmVO1noy8vps0d
Lb2+O0MzEVea9bVqHBw43PbXFQrUF+aAbrJlUQa7IQVnrkRG8pTjDGJTZ9m4p3CPdkbdX3lO0J7M
2LsehrbGEuiVOSJxgoP8dKLuKvOBJR/34GYydbHqQyDAqAmeDN4I8F8uCFPNXSivxLAEmdYlFEPE
5bHT3BpIryz0IlBgxIXaI9+WvvreKilRO1VP2oGPya76tYAIs8sSuyMTLLGvXMH0CWTnVa7fjQhV
Z2V1pN705rPoF0+2DsKDGgfjevTxwIW9ijapKV44DNtbWxXTzmAqTvxo5B410IYn/PbjekpBrhQh
q23M1zxWxklSsq3CxH7BT1lve1ngeZG1TeF7mrvk3BUd7p8OsDOMW4ATbMcX21rDFpVZbrEdidvZ
ZWM6rQWl0IXggvxe+W50HFIuM8IU50hY2nRfTPm8L7vM3ihe2PsZL8a1aIYTWWnjsdFEpW4YQI73
yBKeAHUaB6MGbcLQOi55wCqgEybsUPbsqH4t+uI7HY5OcR4r96Zo/G8si92t583BY0pViIy9xLrh
J+EdMTfJLZy6t1IopjU1HNAZ67anBrdbxUhuX9uGr2wWsdrgybWvCF+iBbddbmkzynH6iZz6Ls7v
NMcuIQOcd3nVVNVaksU1Q4mCqMb5PPTcg4me9GugJ1T+RWLWD3UD8NREpRX5ZXELjEcEqyGgLr2L
3BDmqqInYlsiKPZyd2DbOafVUWVDyNSdDBjAKGVw6VL5oSrmt5E9WbsRlBRDBd9KsGJ5tFXKKws0
5CIpSGhbIxJh2K8Sz9ghcZ53WDeLnY5rttoYoUa8mk9xrltLHDSr+xM5y3HPu8Wov2dGWuHQEGlP
0GVMU36bNX4FEbua/ENGgNZMlkrj3U+8sB8crFRylY3cekyqBvdrayXNKZ4LjU1odtxvHXd/sib/
Db+XZYRSrEZPyUudL07i0DKbU2Wb/qnW4eKMSEsMjTUxPYkT3cZ5nz/4RorXpSEDeh8Tvzhiphvj
F+WLdjvYojhYCIzfwIgRTlX4UOjgmHfiHDkNYCIpFOOweezD46DodEdnMewg5ITrx9H+UWaC0twR
9niNar69QwNSmxvpaZpnFu4KeqOL7nMlprl/NkOnfqsbM3nhnQwHaSz6a5CTxW1IuM+HSabVjKAi
dNj6Z8OzkeXzTWHKI1Ik1lSF4727ZeCyC0eh1696d8i3UUCj41bDseC0XbfUD3qDUnBZL4ZcRQZ1
sf/UI+Q+M5rK342U7JpT0dt4ojw8pvdhLbwn3iPBVrH32PWsOIm7l1KFazCdcXRskmn6ntHVCA6j
CDYpURh3k6TpgdkbG3dJ6rUKvV/RvJCXlN04OVoo7uJOyLUdFDPM+jp7F2hBkFqUD3mbkxRLJGZ4
ZGFVgMqNeVhVRfTEXBNOvEYu5GP/aVkobLUdmNfIfcYXd9Tjj9CP61dUyMMuIacOy33AXAlduzZO
yMaGu9LlvCG1ujG+C1O3t7opyWN1DL899FCgmoM0RvUaRBNSIT2H/VFZyCs3aZLWjE5Q4zxj/BSw
jiqnu5DYDQ7fmBw8X53KjzxzCS22bSIF1Auui08ON0g25ksYdKHYlolJfJo1GO6+z0VyCQOFLNDB
TVGysoAWjtmdpJWYga9rDWyYMlue9djVJ/LKPCJfBECrgdzk3OaGk7kCuwZfeluboGi9lPRiNyYR
bGW16t7q2w4foBucMYbDDJHAFjcTHtRjK7GvrYq8bF6yJl2UvxEGC/R9bfWVdHBVbjtB57lCMzj/
8CigrkOT7ZNjY82M4uALJqfirQKitSNpecg3HPHYuzWOcQPlV8aJyGLWPCbSlNfBLOTr4DY5tFmY
RjC9XUKMtaOdbxIix1UXWs5TACgVS2/hTIKRD6tP/JbVIfIn/mM295l/SBFeX/wsrIf1hOjrbQhI
Jlelq17pzrt7N4B+u04n23zpZwrILSionnvJbPsVyHnrPajZK23DwouMEzyG8CvAyPILamyv3Tmo
mq76ttf0lWAsNnODt7qAOHlMo+zOnPvka13Km0gPRCgU+K98GB2k6K1L3QX3ogtMwotFtImCgjWk
C/L/1supDX3IFHs0XKQQ45US3wJJLBkTXBU9lUJL1nLFyHDZAj2j11YLWIRU9uim7ex5OyLJOdpp
jvRauN1mVk5OHIzZny02gF7fFD9iGARkFPae/OGljJ6JwUTDBKyg+RKhSvjmIXPZDRWp2it+TVKB
sa3217E9kYtCmQVjOnQZ6SRNlIpVlAn8y1DtyhXNJ+AbI845WpzxumJt9JyHU/7IgCzemwm52I0V
9ueGnQ5T2AyzatYUwToyqREhT52AVhntrkTod/CTAN5BaUfZ19aXFsr6cGQLECcuzGqlbG/LVnS+
ygxLnUbkH2e+YX62Aed9D+ekI3UBcFih6mEXBU55rPPI2djZ/KyQ4cLzsa3mLWJBc+fUNcsxM2mO
n63ff7rkv+mSbQz29Kf/vku+fmt0/la+/9wl//GH/uiSpYt0B2iN55nCNB262n92yRJ0FD5YWlSs
J7xs/r94h0Qtadu8RAN6RjamKHT+2STL3xDLOZb0XLSpi9vl/9Qk/9IiY4PwcAXwsiYt1/bEL6Mc
ElXSBlAhIr/IQlAaDqIkTSLSXwprGoAxuu76p8vzJ4Ot5W/40+yI74sXgZmOa/PJyQX/xYuA0RxC
zezpAybH5t5EnsHifvy7CdX/CpPhKy2jCdwOPC32pyr5p86/c1tzqF2EN5rZ6H60p/qevEgypChQ
tqYxkhfYNuNG1KlxaVnbfvnrL8n84399TRxHNoIoEon5zoHN///TB+h7jeFeSxA2uZdPOLwpCHMZ
mweU6iTj2XFzmtIJkims3cLChOeETGwVFm0oUpgrKt9lkA0MUV+3I3EBq8jCVe7PY8a+IeOvzcnV
4rWYG6SxTipFoElu8cLs9LX+qDscPU7qZ5uZLTaee3dYh5ItbuG5NdlnWIpCKFg4WyKLhopML4JK
PGbBB7OerEePSfdNM2bWo412/q5zIAmgflFvfkFtjUd40B8YwucdXePwlPel3rfpVGJ0M/J1EyY+
oEcwkOc4NKvXGCTQixWZ/MFxSoIzUC+6Vc8LL8Egi24ztMqsjlyqskBZiSYK2qQQzn5xHrQrU7b2
FiaF/agrAs8ZT8S3bj3D8RcBzUke2YwAZNLcQ3JkvDFI0lV5kfurlsTEa/jV5LOZxbhBuNmcyP2t
79uiQ6Tck7vooQw40l/xcfB6P6VmMTzV6ew98OvYsORNe8uKnExnJgnfdYWDJZIW99BY6i9xF1Yv
ZLzxy6BmMA/eGPAMjU14croSmiZ+mQOIG/0x9kp/MRv+iDab9tmrfP8cThGRM1FnPfb53D7/nh1X
VcG5gMHRbQKQNOlKFCMdvMe6ZJXludq2KsyhOgz2tqptykMvDoDkswxJ7ar5Loil5+VlsTKIgCNF
B2OCql2Kvv4+tTzOvtHpvZf0+bHy+XG1VCPsRBhHQNzLpiQIocVu3AKUALKdbRAcT/g8wuwSjVa2
86glb5gmYT8LouEH8gFzBV0jg6ljmhwaVvWaTPXwBJlmvg7qgb8VZcpeFcS4WxPfOBgNLO7Z8rAb
NfiDyBzwjfBdPHI8V10QF+shy7gVYaAOP6ws0Xud2AI7Nr9EOARwLko4UeiwaH5z3NofI6iBNwlB
HQlBmKYIfwy0mVUchhfPDOvvLDvn63KM9ReguEgPKh6GvKmznUFi7zuWdusxEWBS4yifd7RJ+Zqt
vQl+ZLnUyy2aszn6oRu+/UwpiJRt5pcQXqX3wuL+bzBTvJC4GpJMnb2MRouKJGmK28j/MCGcD6vE
KDwWFmFhH+PWfTVtXX/FO9A/RTb35so2sG/bJmghIdAVhnL4QROgbtD1c1NOCNunmB/Kk0aHQUKo
W1U44haci3vbs3N/LJNWvfSuxxKyE9ytMpt3qHWqV6dwNXlRhvsw+RqGmZH6CIShg74BVwO7mzio
roMmyDafX86PeQhacBGXCYwrdXGC6Wv0dfusWiO7aPbmPgtQro/VWeFpytNi7Y0mCLvKxvs3kcWz
d1nwf1cgXxccSQYDUMes0NCxBOfU1NLZejaNQQdu1ref/SygVnoZqnLsvidNL14Sskuz6DA4cykg
Es5GuUVuOmI0r8fQPY2R04sL21O9qsWkv1i+JgfBA7e1soj62dRYdXfch6jTsDSQRlghiiHvp7zp
qwBLBXfYSRjZXWe2xj2u+ovh9jeCXenOj6V7PzdYO1w5OTck7zyQ/n5TGLWzIfQhOkQEqBwLO/vS
usLaEpTQb3uhvyXQABBe9+9ZbLOOKaPvRAzGbNA8sMGgps5oE8DIucO0bsOowxvY1tsoaVEv1CGJ
PYgDsDYGGyZTcp1LwDyRipIbMQt9bQRq0GuEgieATycjI4UYjzL7PoU+5ShsEy2TMUF7M5nQFglp
D/Qv+QfEVgYSjlsSd9wSswMu8aJLmWztwgiu0jhS162XjggWeWBrwMtXMOaBuiAnOc6aH9K2BvMI
TXcgQYwsAkX41RbZHb2FQ3s8lFa6R2Oh1rZRkP+H6PTQR9aDU4TBDjB4e8bU7uRbm2vPeG0cvbVb
B8YMPZLfcBVBnTjYKpE7zyJTBODwuceDTYCP2R+jEXQydQFWeDdEQ6fDFqPH2O8jkpAY1tYJ6U0x
rzlK9m5LlHZ9cRhgr6wua0Fa9zgxMMqCpvOnV39JkRydbALrEcFvybPsBf5kJUFReRov4gBKQHoA
gLF5YNkYhEOF6NT3VGc+tn62CEfF+UpzySHC9C1T9P6K5+pa5K26GmdEYIxP4IpNqt2ghuSpardR
hECsrLgDdWe5J+U105d5dFIg/bRJflsexnzjDEZ1shpvflMMgI+2LuZHhZYmouUJ8Am6wbEgL+su
yZx5M4R9fcoKhXXCzgtud+Jj8jHKti0i8XvZCuhXobYQlzYjii8CrmpjKLYGDmMUYwQD4cpLv5L5
TDdpauASoUbBEcAEq+O8IgWsuIecwrs8McdjkgByWuEk2ERGFDzlfmTt84Q7Hh1BfPSHKVzUVDB0
UWgi5RqNS4Ge4saqZ33Cnkn6snDhK25rj3ZMRPVNHM7yHEyd7WEEHKEtojCAoiji7BojkHXEVCch
oMXknwJbdF56tigY+1y0M4gT8vYq1hFwwRSbyA9VLNN8IUsPaUVqDkgXMfCpwmj2vZW7L4hISC2B
95SeRRe13wsn9cxrqxUDziGrtCL3JRhM8zDGGRNUsypb9KvkGO1k7A7fqtSq1l0+LnWBqu9JcAV0
XA+okP2hQCU65Sy7Q8idktuviI+NMzTnoG4rgD1T2+YrpqBIeokubNdpUrm32kbiS+yS+mYzAMOj
pAhd5bdhwriUSGkKMDXPrfkAtLxkWRO6HM6qe2dgOqo1TmDS5Mys5YWjOIU/yjwnU04b4UVlcnkG
MsoEiZk33ETuYkeNk2Jdx8q9nRGTXYxKKb5u4iCMy5LM30QgZtcFRR6kZm9S3ya2w2obu/xIFsEb
iI2pCn8vvurEth6hJLTvKpWpv7EZ3VInFwshY1rE/JSh3sOEfhcSIgVjubUHLJwp+uWjI73ynDcz
8kwT8GpRjRzGTQpepVA2cRCx2/JyD4rKuJCh2z8lNtPGqKDSYGOkbuAOLp8iqL86xmIDDOt6OZSZ
aX50RIytkoA4nWMAOuOOY7B8d5RXAZGOPExrlIkn2Ep4AIuGj6Nxn+4XC/sT2j9+O6s2fFjzRaP3
S7DYlTmkfP+ebMQo4l1eUWy9qBYNc6uX8jdArCO7KT/aLV/BiYT16BeT/vDJqN6zdqm2JZywlZWM
mLUAPiB9qBhJHDN8+r+bZf6tddL6sx6CHSk7THaibFl/6SEaO8iqJZ/1gLW6PoUBhyHl8JITntbN
fb5UNLNT+5uBH+a11YQU463mYved+3cNza9yBFqY3z8JNGJIRyx7f+lnKqx3TMG6gyCLCKvR3Lu3
0oOJHREgeNKCgjCGu7vtIszlMqqAkLeuc5i76hU/CDdm6dSn1hk06Zmq/tr3QtwOiT19Gam4f1/p
//sLR3P8S49peb7l2I4HPxmBwi8fFslahsfbaQ9GgoCQcZD3oAmDW5vgTG9RFjJCRXhF+TBwx2fQ
Xzcm76lTVk7VW6qom6WgCPrrlvBXIyxXENqzDSqaD7VwJn5pfCMGu3YATP/AaLp21hCgw03r9/UZ
Hcqwb3ChbTia5612HF48YU8FlSqaV2yFPKZiyC6oVeqTszjy8MVX7yrJ5b3vRWqLd4PsYgPbHusi
uC5//cndP7kRJaQZhhc01Q6Bq798dLcnKD7XY3OYYD+vtUxUuq2LQO8qjbhHYenfBLEjPwYbCmKC
6mtnWPabn6rnsQTOkwBg3xouq8leFdX10NjiZcAweJ3MTnZlmoXzagsCX69JsS6HK6i4/jH0LCLn
BEHU+F70vuAoOYD2dG9NK1bbZiqoVxdkBgXkvMP4oq9ETDXPrG3cVMsJY4veuAxR4z2AD9QfBQAt
F3OuYM7otJyxnvCoe8cqP/Y9B1iMaZJG2ifKTTADBIiJpIAZYFRwEn/W6lM51/cwGZczJVjK9oyC
PigQWgkz8R4ELtktWkcFsNTyzxiNqEEtRg4RTKwnqF1owQLXzl8bp8+8U5fPcjjX4RhxkRKWVsbU
dmAjogw7Sq+cMGfv6aS906xduzNacE04N+ynKhQWK84l1Fl6cx4dsyXwOZyX/yGkoA8X+aFFGDTB
fj5sTSruKwIYAFfnGAV4G1PTg/CCNIW/nm8cIS7dThzC+CEnSnk5Wewn0fSvaafNA903Ryyrn2cz
pdW0S4uEB9CszRoOHnCIhsbNj4X6plOQmE3SJfuexc/GzEbuSBJiu00MzuGpS/JXyTZ4PQN8e/HH
nMCgBsc6TSXXLshGJJPzzMXnpWNcGtblR4sXB6GvJH+GGQGzBC50UNRcv3qDfle9CW1RG9oEeq54
bLOd0/nNHZ2of9asebFL0PR7eYmZn8UYlijLOZrQnF67pbcroWityWwYxrWY82lAFjH2bO2iAv42
gJQUozMcrETeF07TP5lgnbZ2aVdvyMaTvSnosJRF97xBiMcboEPo+syufqQXydVNJxOkaqHgNOnC
EvWb39EZhQIdBF6MmWekNfvSWkFg9zdQFervqBS5KgUOHyC5LVRBfA5lzDuxVjVTOXvklTMFyys0
LjguXQ2mhfCB+utI9vHZGhmztComB9ZSzSnREpU9WS/7hhfonlwDF7okcEfcs7T3o072/jIBCnza
zSJjPiQT2mQ8W/OHz1M6bxN/Vi+kntwNk1Tfup6A79F0o1urFPDgR8RwFgnO65LQuPvPTz0Bl7VW
flJxY1T58hs4I0aG5VGdlvPdZNuP6JzXlFtP/W5qCuLbMdqhtxsSJiNL85pMJg18PIn6nmwffpkq
pRT5fBdjFynDZdajrzJyiMgVb0bmOo7HpVqGEhXJL1czRM3raWC69nkbsrClkIjK2jxMn6yIiImH
0+r6/nPiUzrcPsUo87VnMTmpC7pg5MTJgWVUQRCf55/7EDnP53jAiADadKKms2XgyKVfBnn4dvUu
Q6i8RnH70fizvp553Mr1pCOKkXFiFuZHTK9MNWUX0OQTtPo4C+hTKMn6Sk53dT8wnMPGPeMRM/Pj
NPONTC8gcD6aeQSrYGQEF8KxZLQD3Ur1Br6GlFuQTalFCE3BExNNhXtrZ577QMEDvLr1hva5Q9Vc
coZl9dfZEQzK3G6sv0cpExeCfPSX0uAxD+0mPxrLcMUBxLsggSF1fE5qyAoxVz6lRrMu58X8XdgM
e2rQaVvH4h//Ob/5fElOGbPbsiKa2TCNH6a5pJGGEhv2Oi8olohMy3a/35ro8HdKMBoqKyu8mFZe
nlVlgwCBV3P2ofh+rSxmaEjGman1S608Fk58Owg6LXYqHYe7QZBzlQfVK8Zm4COYmUi/45ytRjQ5
6HLq5rtJvtB6zLLe2ra0T9uWNI9Dl/JML/dz3SzHMGGuLUD8nIlkkEhq3qzhj/MS1VcJDtxHQPNo
++t0eQvQoL1aPreEmPv2va/D6i22wuhW9oqxUbPcP4hnD7Q6DCM9vg6Lufz4Wd76ARPSiDDRSzEO
TJEEr0lPWvbj57vB6hgB934U30qOfOZODFHZhopbGRkur4ox8M91QBlSa1BQY4M5IEB6uvYqKmFB
Owy8PiV5Bc8p6Fd+yIAB8VGTi3Wenb4k35Aitlh+AzaK0KFQmimAohXF+WhxmoloeNIjZbJCwHs2
q9x+hJzHYcs59rVqfVKXvRz92SK3/hwJDh1DS99W4Yn0K/bAE+Vny2mi1rQ5ZEv5IKbqihSHvqPZ
geOW7DvguQdSH3kotDlUr8jQGFCPzIydJKRV6CicHY88cZvhMtaZzyjb5ZidEHjsmRzpKzJjome6
eg001i6WfqKdmEI1znTXMLT5gpJnPhhsOjU0yIGLaXK8xQPPEflhvLW8QdHjOdxrhhleJix3r3Y+
FcDihVufRujzEB35qGCm7W2DiRIkB9YowMr4PpDebh2Cemi7GJnwTDZMp8tO6msZWNYjC7f+hyTA
dQ/cM18RksuDy+qf8hIMwDfAGpQcNQG9RwwlNDEKjpYty9dhcLlqM76pIyhjHpUh4xp04JE3Je7C
r1QlbCJ74jZ4KZtVQN3Su8nNaOCSwdFMOVFVIRWkhsAw9Pzg2s/m68xmpP75Xz8fTL0kla0Mq2++
u1i1LoqXypEUm+lusgHmIJYnXHCseKATqspIuhwyA/E2tyg4ZnLJXNgmygP774wSQm2bffRirrxt
3NLAfg6KZatehU1nyvaaVJ6ppiVT9tzvGSTwjcejzNPx0PviZW4ilsnLJgZhAyhn+KkkR1W9f+pC
gkc+y9X/rCr/ZlVp8fb+y1XlsRrffl5T/vEH/lhTBuZvliulJXyxJM78U8jr/YabCk0/w1wWap+A
vn8IeZ1FyGv5BLv5gcefY9X3h5BXmL/RJyykFETBgk2l93/ZUQrnl3WeGTi8gRymxHRRtMPO0vD9
tE3TRdcNDDP9k1kX05UBaB+Iqp1dJsfN3uFWz0fSP4Ukb9xFTpN9Kms+NTafcptQtsYdEgREOCgv
hjvhdOFTNiO9vKoXvU7cYVU/LkuwcB2WvQOp/VPdY4Vo+6ZcPmnenvd9ozhqG11wKsapn78Pi05o
qHv/KZ7IbyLQbxESdZ+ionLRFyGXOcaL4ggPYL5NP2VIxGchSSoXdRJlev6jRLAU5SiXUo6Z5y6p
xQXNFcImyujwo1vUTpExXAO0ZNyNDjB9YV5WvwmYXM9TRISJrVvQxo6DdCqIXNZ4zSTvFA7xYjNp
p72DNzhdz7KxgByDevqQhcEUvEwx28mhiG4Gww6P3qdsK6JzQCVdOeIMvC9LwQTMFoXniB9vVlF5
yD1ywsj1jl8s7RBozmTY37eL9JrRDmAHbcXxbe/2SKz6KjokYx4RgRj4Jxc56d6sJuVs5qLwHoo4
mpP9XMa5XGmoKxMCS7vnFQ5iADaDqIJ3bZm895kuSuz5+YBGNGigiodZferDLGW8YHlUxlVFbHI9
BVcL5OVT3A2pJlD+jdBVkJC1IvsLa8b6QDhddcgMs/0WG6Hf8eaH1cJb3VMPdT52J0v6SLnsiYsT
5ESsG6rMby28aRRCFGO3AMMqYn5dOXzNexLFvV50PvrnilI/nvU0YV+SwQl6R9htomJMt3lbNrf4
eNGmEKAA2sdjli/GCV8/ZK7u1KXUNysvnqI7v1Mf7FN1fzC7uQbA7zvVB9NeMnKccc7HFQ1B971s
HM84gJ/Kn8J+So+w0urtHOjUOcLIGN6UFfh33tigzkEQtAPt3hAIw7BhZ1UBy9EpscbbuWuj9Kk2
s3Aa7mci/QhltmY0utCzh+RCQxHfwQugu3rn14U/RJ/UJFxbGEOY9s7QuHSV3JieLMKbqMVPXlgV
/h/RDbi+RthX2rLJ8eGfQTo3KSrzg2inaDtScfPyt6yhPIQlIQ1GhVQKUbK3HgJbntAQUikWWcHj
TdMLF3ANKJJQzhK1jAgw+bemYtTJEmpHapReGZLpUwKJjSbdYSmYWVd2F2ChMy0JzFpcsJUccvqW
86wIR2D7irjSLPWBbS7XvZ8mrNKDACBc+g13oKBVuDGQo3ubtu2dNTpLTKzp3J3soim2Saol0QvB
eO4JjNmMADL2EDN6uLHMjq68tu5PWEaLi6ZLKldJ5ZF4mZbASoL2fo55MLMq/SBI+AuzyZWX+9m7
T3GzST36mSpJ20eDOcQNOCkg3CUToGRyrQcmmpxaPoZG4kZRsJoAbklaxwyUjgQyocfEndhnd7hY
nwjkyalReLCNyjmkXXTxMHJvC2BLa/DIqMISE1r31Obwy2YP7zUlMVe7Gh/B/8UbE1nzUVZi3tq5
h1neTu2LpxaJXT5nWy0a9whsodh6IGWmVSTa/toNMnNbI2Q4a4x4zyRziq+yIIYjzug5JhXHJ9l3
8lFKt79SI0oIDqmWM+V/2DuT7biNrUu/Sq2awyvQBAIY1CT7TDLZkxI1wSJpC30PBJqnrw+0XCXR
98pX//hOJHvZJDKRkYE45+z9baT67JWxDIw3MY9ECkVpOF+LlFID9F1yAyk5+4MJr3coIXYeesMn
TNo0/HEbtuG4CzhmrLtC5OsBOuAaJ2N99X7iVE2+qLCsF6qoiSkHadBjkM9YX+tuC1ZB4FzjptwO
xAZs6ZoUnN/DjLtt0WtpOMn6/ltM6Cb3nM5DzYfQjWu4XsVlTDf8Omk9fHkCRh0JsvM+7yyxFR7o
q8RR/a5pvfwzsnXvJupChI8hH//nBMSMRQftSqZjcW3qPkZxGooH8CHZ13Zyumdlhs69qsfiFsFA
uJ2Qqe+yComaZqR3RFdO0kmWGtBTPI6uazuK+/vYsUFhcBZ7IcVxolNUD4hKasKKzKo9jIY0r9tW
pkTR1j3fqmG6D83c9QCZmPFVp0k0EH6gL1uJc0tEMlmTNJRiDvXYMjMKfb9NDjE4M3AcPWKKVHsK
ma8dEvrCjBVcVjSfRAZuPk+THIdWFjxGGI0j2v2y/cLoPibg1tDxpaXT9tBapD+g7x1f865P1zSr
5gdb28wWg0Q1BIzHHRGwdfsIbcC6nNHG0RQtyXBnpJyw3uroTrq9eY8kxNrNZVJtiLZHqk+EffSp
qqv2xp5diLZtGZAVuez2PNHHlyjF3G5HTCdXvWuO6OVtjKqw7okA7YnGarrbjly75DpsbLPrPova
XUwqk4vkQXyeDOToB8AdTfwJumRQdOuOqTNPolR4yfVcRliUCyAF295cppa2HvNtJcb5d6/T7jZI
pwJAXcwWHFFUamJil0FoNPX7QeQPwwg2Lk6HcMsiDY58lNmmL4rs1q6mDt8LwVA0HTZM1OI/BVj/
PR//0/nYRQb5Xed74Vd/41IvgOz/878vXor2pf3hhPznj/x1QnZ+kx7QH8nIzHF8y+SU+heES1i/
CQhcHHcxndED4oD61ykZU9p39jZ8b4RVWAwBiIr8JZo0Zssfxxycin0b3aBtIhH0LNf9gN2qg87L
knB0L3JGjUzwaS7QYTARf5NL1xpVV0OgQrk9kBdgl8FVWUw8ghspDAwxc8eqvM+gpBg5LjMXw+vW
gN3oBAcvYEWve1vT6iIwZaalHTHPULu8wZIxXHUijRm6T5bidEAoK0gA0PLEJ15qp27f0nC47ZxY
oYm3DDpmkat2GdQWvFU1SQvWPN0b3gwWb+7oTKxroCAoZhec0rxHyEo+RzEy2F0nrUA7rJo2bg9Z
zaTkBnRWet/Ugf/cZrMNW4WH7pJSwEjvwi2aKNhiJvts2Ch+ucTkztsRqGa8p0lAFq49FfnWLmPv
Oq0LlxQeBULbL4cvuNp54shO7coeBR0SYmAJtMoA15R2ZNAzLY1qn845hTx4ly9ui4jOam2rXBLu
/LfS996ycbryRJNgSUnJQuaP4Kx7176OZSwOBKub2y6x/fVoAxxeaZtpYZ/QR1mLaRKbbqAHseIQ
7iPG60u2RCdwp9VgSn0ARpvf9GjYn2AXIoUmaHGPGXG69VtrOvFgrAEXMkkz0DEjOouyJP6d9SBv
E+RWIH9Ky7iG8IFPT7oQPcvRJEW6Kx4iYqP3s9eXNzxi1VpjVuc87HXWGbWg9cmAwe2Q9GfZ17Rg
+o1PTwMtOMYpHZszHGOJCjzunX5rWgXjnWU3HECb7ewBkHjmJCPQiqCevxhTXu28ODP2uNRnWlfW
/CZI0kAVZVb3s5iCq96oy8vSCPt878zGdD32s6tNSBva6UAfrv76GwuTo6MzKcAY8dexQGXOxEuj
dWlOCUPcoTjlQTtk5UaRo5j4O4yJd7jcsd+vNLKCgaC2CAfM2387Dv8Rr5+inz3n34ujL8D+92/p
9OOe+v5Df1mIIRHSKwM0tDQJFgH0tx3V83+TNCPYZhXhLAvL///tqGijGS/4pmAgCRXZFOzD/3+H
pQvCvihN3MVwAn6p72B+1Cp7WNwxIpPBa8PA/puK2HbtiL5+EJ60yYlnDYVR3Q5mOLPGi24f19R7
WrwSjjgeqxrMDoYtz7/Tpe4OeEP13q7Nei8grYg/n+H/dsItrQ8dEVTFvDmeRMJyLccU1oeR7NgS
VJhanntUGoLItc9B/NqbXfZ6NknJiLIv74mQN5xt3AQErdoYBysNCIaCKfjdKwrztjWlVzfbalK5
+jRXRniFWQ35LFBx8zmPsNk0+J1pc3MYN0hMl7Cmr3NQHa2BlqQzvMOQBvPGEQgqo42ZDQ6OnhKa
Y/MYTTrk6GRAlF/7MqvxJrYZmiTV2vkKAaZ/8ho69AQPJNux8R/Y3aOmR2Tk2Tez6faPflkhrWnq
XK/YwbOQeV5Sv+Ywc+8gwZMzph2yaVAQlZTiHkASkxh3EntOALWydIf0GnIs01N4HDVc9yEc8GEE
T2MQGvsmnpsTyT/mvu/t9i0WUXPNHHfcuEl7AYTiVAGbelBFPAKOGKe9avsOsk2kT6OhjU2sZnbc
DP/2Ve3Y02URRjuDHAVqmN4s7wzHfxZ20q4MUuRLdElZtMg+CboUvRzORlgatxh5cJGqaGq3Q6zH
y1DN96IPs+tm6mOIen4BWmVwzXDnpYbzSqoe6rYqalejhIDGk5mh6Z3w0upOA4Zao7LNb6SeFeQx
G8HqmbKmtR+TEC/MMgUjLKneUuhahOBlw8MkxAhoGxvJ6FZyD7yi2FWqi9I14jSCW2hhLIRo8zDa
QYX22mdiPgvQWqIqj/QhhrVZh+4td72+gMbX7BJSH04h/PiTjy7jFJkiCzdBIbLPkNjbh1JR+NaD
yaAu7Q3aLW084+K2xktbC/V7qCIXeVpXb+HAw5CzdLfOJt1srbjsQD1G2tkhIsRDVqVV9JKy7Fe2
1YzrjpVGUmA43AkFJgJMBQmdQ9tvGeH5ewcxxRanQbFMT23eUGeDsM/JXBSzxQAxjljSxD8HO4Yz
7bSesfZ9lvySNZovnqWe328l87cXKyQDN0+m6Q+yB4NzjZN0441jc8DUSu+e2ZL7zJOYZItARebR
0m7SbMrBnog27JY5Bk9gso2UbEkZtupcWWuqUTR4eEWmTRZm4bwiaNl4kGOLX98xsu7oj4154VcS
Y+3IfTxqiDJMXon/uwypkS8wiXL3HIh0a0cvvTANZnGyZLJCiOa84aYa4PggNAVyUqEyywAOwaOp
07OUSQDe2wcYx1SLbxdKXVxPnDf0nprbRl3a+cOtKvA3kcxUuscUH5UfDfOr0vO4DYbWOfpugkvW
hd+2qUzIe+yEw7OOaNatKs9ldJiHc2Fu0rhJsUMBPZtwETfqSxEov98wpoNEWQKh0lc2CscjpOkB
FSvtbWxUmqi/y6mkubNiwKGPZeiWEvceuQrrhNYXwIDSbVY6Dq3rNnOGW7fRJsVlEWmOpEWbXRPx
UO0HJisoQUtdGtTlJtbxip7Hlct2cJEz/Y9xkWf5Eweh+i7uiT8nGc/C3lcP9SX5qGW7UXYtrmMv
KR8UR6hsY/axsxEl/91ljQIIM6fopGfZnAcrisi1GtLHKgcajVDBpFjucWlXA1V7VbL5yjZN35IQ
pjO9vBiHNM0594a45Mz4DDFixh6OrPHOslFCbJUA7QcVqnGbnSNy/48Gnddpys3hGQIfxujJ1Hdm
p0mXKIEGIpmDX9SX0UFYCbO3ro6ci8jXyU4NurmXdjknq8B0o1tTWtanEmHjnSKE1zy0TRvewGCp
mP1MHVmxhH62X0rw5syqsePKfTMl2TZw+/Qlqv2asG1sQecOrB3UKviREQZGD9pDSiVOUExnpBup
sVIzrO/0V/Z3/843omFXK1BvZONyiRBh/iVWZ3uXTGRTN6k1butB4n83IKwlKg0+Y+c1+YNFxz7P
lzy18e5NSDfRdcyRsQYXZ9HOkrW6RN4JJFtNVpSuRGvCKRwH6mlN3+OiI1Th/WMDjB9d5FQTtP1s
3qQ21baN3LfEFsNm8ByCr+vRfoox+R8TioUb345Mrpq/WXWLhByEtn09GtVlErD1zzK7DCcvwFhB
CozCUOpKY8S7khsbTwDQrSonuZokfGCHwoEfmEfrmnwCPtMh9oYrSCDEq0JPIFV4gk7R8EfsCeNL
MqT1bWPZ4wXDSeLKGZwXz0hr9Zu2EcWCSVabBuvyfjmXvJK3Vb6xSqW9xkQZs3UkSnvbKQqiSyw6
OlrxOG0ubK8m6lLaETF5RJgqZ0vWHZCNIW98ezc1RgxQau7Fk5t0XYGGt05fUaogNZ584E00+kIr
gL9pwJnvsi4HVBqpgVragypQIT8y1tCwmmcoy+kTRTEfF/g+J9HXBuD0u0m49+kYyH2S5LD9ECOo
eV0QLHAmldwFCMXB6zpIC+fIEav8MpVBt+t6I9+UneDzAvk4lXxZkuKLLeuc3xnr3y2zSHGsoLDh
IdrkJHS35mXLdsa3qJ2IWZxBDK44d1mY+z2IYSulrPSFAddza5juRk7mkpCa+NUp8SA40WT3CNS0
4V9Ea1T+Q7E1iIe/GyLgKOWCSXFcgCnjOztlsQGHq2ZBqvRtexf6Aw9rQE5nKLPRZiz5il3GTNTk
xkcg3AIJjOEWyNwBYgUbdBPQSH4D2lC/en5d0ReaDf+kHFxeHDAlDGXAFD5dwIUJ0yx4GO+dFOMv
0JjunR+D8A/yxmjMigI/SZCRmbMEGPdOnmneKTQcTxoUSQubRmOZcfZYZgFBvNNrBGsAQfcCtdFJ
w5MAl2lRH9D1OuMGM00EpA2bHOSHzPbuUU45m/Kdl+Ms6BwP4wuCe38BKJZulpybaErHNVt7fpUU
3viEbLW+M5kaf6kDLwHcGVJNo0XGZm4Gi+dY1cW+bpHwrY0wF/YSCMcjo1ZRv4/zyrwh7CbKT0Ro
+LBJFBDlAh3gOhOhOFZekol1UWpj1dq9K7Aw1ZHdXbjeZDEI+m9Z9x+Vdb7l0b/692XdZdkTfvNS
/DhN/vOn/qrrvN9ocFm+z2z4ff6LdvlbZec7ix8WA6jyXDS677Lmb70y2/6NSsZCZO0xb/atBdj0
rbKz+IU+lSMzaDAGHI1+qXdmf6jsTJMvONNkJt5Uiorx448D5Xhqhr6MzeYoWbhEhSaGeSeiej57
Oq52ZZ144DIrojhaQwUP5HIB38yLgGTCGE0Mz39GzWTRlMIt9qmz6Ba1ST62x3n9wauILEThAPqm
FJ2/NqNkRDpHcFPSEGw0Iil7cizmEdUSEMNaD5hZOeAWC0tpFKxMv7BLNsO+y435wD7k3vdFP/4D
Xu1D85A7gAbZciS3YTHKfsSrJRzWKFQJduGoOd4w2PX3nFn8tdV1y/vidX+3RG7+dPj+r6LPb0rw
KGQTUcpX3/l+369HuxJHLk1ShY/zxztuITgbwzStjoNBnM8YZq/LqGoJ2vrW4P63xTGL5OOVkCsz
r4XeT2vB/qD+nun1zzzdMzQB1H4W2zcnSQCvgO/je/Chzn6KkuDul9+eAoZGv4DFhFR6efvfKRQS
gV8g5/R57F32w5WxwJ0wkCq56UcJQf7Xr4bjjG4zaYYuwLQfrxb63hAXeYLEUgwyPRdNPu+g5THe
7TP/4efXMj9Q1JZPzld8Wz1lA1JDIPLjxUawuxERB/GxjsaMuWhELY/QNV9ieU1m9uQbXPeU85cD
CTkHCGZdtY1bFFg/fx1/X0BSCAKwsJku5H314WOF46amvOfEWJNZy4O2ndqNGwbBg++C6PmHi/19
DUlhLqdhjwx1h8b+j++5oVC2u8ZNgJ7M823pNS0JrHyDQXekERzemBmnKnwCXX79TSrXNCmUXVpi
4sO+lIbJEIdulRyLodYcyvk0B7sfhlURQ7j+pWs5BFEyAl/6aHy8pvho/XdiYzB15MfHmHp+U4+o
cFeVaKaLcBrsx59f68N++34tiYWOfD2FPNr88OEleUeNwtkNr+E8mJuS08Ipi21tbn5+nY9tseU9
SYYrvssmw3K1fvzcejdrG7ccY1DhOAE5zVBPrJypYGSp7UUhG+fdamw6iOQzDaRgS6UV/YPT48Pa
Wd4rQgs2usUxAwTgw9qhOEvjWna8Bt0y7zA16bCL/v8c2FN+KkOPcta1p3/Yz99v4Xcb7HJZiy0I
2ileIQBOH5aOxgxVzoEC5AoI7BMZv/nJtZ0JQ3ER7Ru7KsBDGeUIRmkaQ7UOhn7Sx8Etxt/RIaGc
rZAMndKgCA7hMhIKQAqdgjkxbn/+Cf2r1yn5YBh5cDqAhvHh9qSSOHK0j8aBuDj3dcI526x1nVFm
wUwcXOYdlGArIpMV6L9ySM8gn0HB2kUQHPu0dC78zg+OIzaTK99wWyylOioTnN++0vufv9a/r1oP
RgWuF3qt1IofX6rwiVaGwBSD0BdTuk4XjSu1S9ttf36dD1sbHx0YTD4yqhCPPz8+G2PD4qYYbYyC
j5RCP55RrhdpKREpO/L+59f6uJ2/Xww/mfWeZQaR7sP9n7xWts6YsJ2XTboJvUBvmOT3a5LYUoQV
SyzgSOSG2Y/qGUVwuKek6f7hxppCLt/EH5erZzO9JF2XQwEv58NTJWsqw+KbERxUj7gZrajFZtr5
o10dQ7TVt0zxxKtcAh7j+D2bq4qSkH9OG5CUuZAX78Y/H9DGDXoGIg7bOqmadU18DuEMaT6fs6hF
qQcZ+W7O7OCrHvvsyZsyqBAZcN+VX+MNQnaRou/x5IVuBBsuUgnrTmLQuUd0Lw54383LCEZRvyHq
xyAFY5hvpzCw+1VGw+kahW/3kgWTeJ0NjnHMXCmS/bEI8BsZsjoVeY34pEDKd5gBv7W0SiPSxmzV
LGeEEhgaqmHLeYnAj71xuLIfB5R89Wpc6BxrlM7O10x3Dpptck0iiM1JdA5tvtm4EMKN2ej4tY/Y
vMs2lF/pLHsWOR8cGynHBME72EbCHqa96+wHR3AYKtTY/u4p3CxFUqtnrx4a7w59EOuNb3+Y7nCX
cnkogQYIyJa9U7S9ep7hPm/G1A/PavnZlkL3HE4S3H+NDxKNFtO9B7+0pzPPmeyprqfh+v32Bi6J
slYRidsKUxu5b7PKoiPZZa59suD+nVNQUcQskKpLp/l9twJAeNF0MzuUZ44GXvGUFVmKkSy1d9ts
H2OoxXnpxXhrhYgeSBdwPvWNIETHCkVxs5DCFkEOv2eI4ugMjyzctLWKXxvhk0sUNM0UAkZenNIM
8uV9Etr2I/6YxloZFvc2J271NcP4hb6/dF5oMxn4cmRLXGUQ5/OtHGh0rbu0GW+ErsfrGHNeBDHD
jL9kbsfWRFAU0EkBvNBe1mG+cFy9HsHWwkXo8CqPJgcYMy9xrumMtQQGZT6Hw4TRNqD0mlZdq0l4
lQaDo4Xrt+kjXK3rhDdAFzjBhE4EO+wtQfDdSzTg0wIUyOqVSwhjEyBHPfSErVy5sjQeXMRyfI4h
bIHQyJJT6mVbf6ZRx6x/vC6NrN6BOTSBupL4U7fYJLFXNYTaRfFReE1xwfDEWaOWjDeu1eKstov5
1NfCPaAjDh7CTm1Lh/5g7RbpeeJqa3ha6jqf1T6NZ+b7i0BexIn97Hl87chmQQk6IbBMeygLxjjT
dLSstckAf+ePgFRBsgGU565aT/j1r+OwmE6J6e+iCCUjWtSSLBKbaYvRIyLPh8W8w9vKUq9ZA/zP
wMItCVqtw9hLOs8NM6dzmMfXzQgggYn4uNGT5wAyseydrONHN3Bh57WVdZHBehF9is+mK4Z96udi
TXT8Iu8ULvNvZ8aHHN210fQK2ewFM067TYzc3hBBw5SBnhMeGO9zTTO/YMJfZWjiPZ5qfWV9gd1x
mrH4ggSOryIXpyJRDQ9aBxdlocLPHaqIbeRM4ynKcjZgZzkj5dZ05ca2fe7mtr4146w9GRrv6jy7
l6mqF7aHk8MU9Ulyqa2w/QNRZ3WYzBIKZRHoAARoaCcns3RKcxUYobrsZcYLKjMy5uj3WvOjnB0b
NtHCteg0IVHIM+trDkpOtBncZXCmCKLEwR4+0rIc7qdScn4oW0K9VpXG8IQl3V5YcmrnpASjJTng
sTFzCcqoF0NYwCn63ITiDlvZcKeGadrac99vl+cPQsSy0tE6rur8pu1oCiq+aVhbGKBZKyuFq9lM
nEVSj2FVWrjt2hUqZisqBlqSAehCFfrqUCWUPqgQUugCU7HzZ0Gva9C0dJvKyq8xOz2pbCaYiUHb
lVPPMGVDnNPwYvDtJDtmmkggK/wrRZLKGwH5b+eqPsRAFQ4Xdj9uOnz5p2ToBTHNJPZ8sZORDAZZ
wFyE9dwYx8JvohP6Ozyc1gA8cdY5CzPh7ECJkBm3GZCPbT41RAogBRSYDp97p/C+ds6IitUtMARZ
uVSfxmH2572QsUEQwICcuOw5jxGld6jm2b8ajdqFA8ykyi7Lam10tTpQQfvESptWt8KO2PxRQRTb
VkMynerOPqvcEWc/aEDZOr55SR+54AizAELA5txmQY29BOyUTfGfRA5tisZ8MGICkkxgHJCilH8/
SpToPITRQ0MGcd7GWbS3qjPoGtRFu/FKYgc8lyWA0hWDThDK/QCjGV5QRxoSeMjHdGrLG1I07VUe
mMkxSGpricyNNzZgjFoH5l5LycL2i7NL+2Ad5L51E9aZPNDdty/9MFywWKQEBrI2N7k3lPtMzNUO
bpL30i+sQzaaGu8PQ76115UNfAoSP7AAFTiyioHRUIiH6akQAF564ZXXYiaPBG1V6a4qEkaL7ZQa
pbOKE53ts7RQzzJ1aeKUdXiBjtIrMcouxirDnwD0YG1E1d+jb4KvtCIql5E682ye6Y4/YJYrtbyi
YkcthFSGAsAsT5k5kTuqu+o8JHl2U7myu/bacTzYdRuRRO17h3ycm+PgEYWF0MC7KEHGnjGEeXtM
WvlrWjA92RJOWH9yUPjvXDdJv/oyh1VeKUaysJjpJSVZ87Q4cvBHjdumLhkf+HKGsdIGs34RjCQG
NoGWeEboSSkPV9Gt66ggXiGZ+wvSfuK1KJnGyz7eprn1NgCiQd9TBajqcVJtizBcbE99+arMQp/m
MWHa4fMMpAE77yeJjprBW3djCt2+Jk3Knk3IaE4Klt+kYbfWDmk18rHD+araNzwnHtFGTjFGXyNj
qomjaTN8nU5XUCZ1xtfajYrzKCvrKh5k/wiEWb86Tew9h70PsrMoyCyEBj17NL4lngxFZnuRFwfD
daYT81YA6bmryWRH7yrSnBA1T2fmKqmXySVkszWnKAQP1qQwXmHHt6FUYFvI4KAIpxsPTpGIszPE
GcLygWcGo6wJX2jfu7ig0zIiqDWpx4MZLNaBJq/6DRSmku1sIpTEsxOLLD4iyY/SH3mMmHSHWJd0
5ddhOxsPMfmqO+gOfG48FDCfVd0Je2z/VlEbLdORjODCnLvQePGXAOcxbFWOOOdIVRahiEy/D66w
g6dJWvaLYVUGCbH9cAktLnyQxZyQpsmvHZ3RfzSLWC/+seZLUDkxx0nhr5nAP3IwDrZd4MJtSOs7
134KmdkCjWZ7BfjBosqfhCzESnjGndKE7CaqmNfIEXdItAjzKNDfIk7PVyOHk41SEfkUBaQXjxob
WaxTrv0xfk0zKyrWBnUyEPau5FEZHpCqWbveHf6AVuzvqeWBGTE02KVYjdZp7p6sNicPNNbmKpf9
zgtJAUT6bGxUwHIWyWheTDInv8XElcIvjjCS7aFrpas8n7I92drjfe0SQmdhrzwnhf5qVIwZ6pk8
SVdr6xTT2N22dLNOMXDHgy9oD1ijxqFRNf2+Iuj+Ne0QqVPj89ThIHRy+tLZtn5c7/KhwwPRjcll
ao77lMCtlc2Ba01R7SLjG68HZEmgnEf3IBtymGDKwaKryb0n5Y0HRBncjGbLjDZLUMV17R9dg6e3
Msp5b7oxU/Da/9JMRr5rpsq96Cp6BzODj2RoCRwwXmLX2ZVBNHFO8a+KvD3Bqnoe8vm6J3kbefJj
1QRntlwaRoiqL9xm/prU4ZPp+3fKKvYVp2lA8KR9ihgVIczbleqIYpWiXWPSQ+VnmPKxXCI+RWm9
jr7JwcoI2eQj65i5DWw6S+ySvkKBoAb09e5brn2Axjld7ZWEzrYNh77/NNvz20iSjJv0iE7Ijx7W
kz+FnwQiPZJrGi89od/Bdg/TC6K9vTfnra7jz6MeoQ930aWsH4Wne4RBtY/lML5XdhjB1/NTctN1
/9mwGm87EpVz0NQwl33fAGMlEpGv+SRO0o7VZ7clfTrOa5eYvoj89bh2aY8OyVJOKD8acT+aHKHR
KCzhzu58CUvbaHZRPt6RRe//jsMFVLJRZTR0MJO2nthb2hrsC6bfxHqu8GGON5nVLL/PqtPkBSOW
O9C4QCt2DLEG+IzfU8a/dDWdhOQdoih2uJux/6Schw7K7pVxhbkeVG5rlAlMcZ+mqdsOlJwE2a6b
3gqevTANvraByxeQqzJikGggGo4iFFIbyyspi0KWfb8p2V7oMy0zjansg+c+pEAIDNzRIITlRRLP
41XNM+7JqwMoY4Qlrq2YsJ1uql1xlRgy1ttuSXzOe8W2NLSJvSbvleqE5Fn9RzJbw3XiTpBpTcz6
ZtikpyglbDvMDZrcoaPMO7OV3daVDZUIE1jxSqyjK89dpJeS1++w6Eayaj/VhebokBmu2Fem3Rw5
2/OriW4ztlFJgc54FomdMjHICybEX1xIB5u44fiHf766kc28TnERHfHAJ0hsyuZopS0P0tYGvhhJ
LOyog8/k99EjWCY179fTlWNsJ5QjkEVsZjYEKu4FeeSf3/8XUkCtO+FS9pcq8fdKyvkAGrh6ARZJ
DTY2Fl0Czx6uh5ljj0GxyaxnBivjp9xMBMOSDNuu3r03iomZZYwyggjpU/rGWR5XBNjEkb83YL6c
8ogwcNILir0LPORTGXe8gTjhN7KPzKjy+vFGxpn5Oe8Fn3qRCl7zMDbHRhbjTTpy3p0JlTrMaQ+A
o5qA4Y2C9+UQVfJQScq+WkcV8eJTUu85qlHb932mmo1OgyElXo2uCM1LNoPepDoRaMFLR8v6mAYi
z1n/YjYu/RK6Is0/YBdpQkfRmy/8pmnxeWV+R0sG7Tk443Audx0keucyqztxJRGEXJQJ6Lp2ljSv
gjk9va87yIzAUPDTc/wnkIHYjvk26lrMPpogNl5fhNfRYHhMU4Qy6zbrl3uS9UzZTP6Vz2q8KhW5
8S5NyrVDeuYZEkmxL5dWXNsX81kRSXCNUc7blCXMGNdhBXSO4Hf7evmFWeLeh5ZvbP1IQ6wh+n3T
KTglY6HE51zwIygQmqMqlv9adtwt0x1ZsLCQprPmF20RePmSyDpDfI7IISVWqSMhOW5Z95HB8Zrc
dqjT740nQtGCr7Pp0FQCPLC3Z34pORblC63EAm5zYenHzkKH7ZuwkzTomRdYLCOxChFfHSPiK+zY
PbPJAVJpUJnlS6paRGH1aNirqdWZQDWQBeYdxQHvsEAiuoSnhSknYLQLe7+IrUvqluZT5y+3N4eD
depLbpNuS+tuSLuEkxYv3GrT6Pd8zqsXUO5ceuxbfSK+LTh2tFwJ2sDZ/zLDKg8FHbmu5uf8hjA9
Nt/XXrYgCEwiP6uueisEkEmfYd6+1TBQRcen03UBX/aRb2DQTz4di8Lfd43utmHpTmebFvi5ynXw
3AxoWdezO5sXID7M68J2g5PMbF55R+UjNwXb4V7YkuYHY1FvI5dVMGB5uJSVpKWAW4PIVQ9x32rw
e1aJmsVrKJIKF5hnkBYRVXyny0YGm5LqFAUg+6PvcKdCKOgPMwXBVxVUvGG/W9ZgI4AtEMwXnBCZ
gfLw7AnGgFpoa56i7INAov/wXOpk8gLN8XNLat+XUXtMoVoO5A2t1CrcRhwreDICzbo0W11cRUPX
P8Ri8H6vtBN8jcsR9bAkEQL2B08mWKT1bpJqwseL5fGo/Tp4TlwJhKht8CJuVEmDG/ZpXE5/tp//
6wj6B0eQhWXnp0KH80vbvrxFPaewrv1exP7tJ7+JHVz/N8QPTO14LtiMtn3mCN/EDurdI29LySAR
uLa0cSD9ZQyy3jne+IVwFDneewf8m9jBMX+z8NSTegYtDG6H+CUZ+8fpgscVGPHZiOi52N9mYr49
uWBEjQoIffY1Ao61N7wyWBRnwy9OFJcrWULQPlIuE3j7w/Qtw/jq0NzkShYpWUREf6kwwq+QFPW/
pibgdpmKa9ARcJTFUHF5z9+N29FRBszvaHd1Q9qzv4jrViOSduv56efjkn9x85ZxmoNcxeVtfRSK
aJUB+2pm+moQMNIs/YrH5mvC3/+Ty0jm+YpP/G+fUQesuo3kWEFxG/yt72EXXiQM63SM/we3jrWK
lgY+AxqJ9/nc97euEuRXR7wjTRPtcqThSavJgppUJP/wppah7vcjHj4kdDwYt/iccLt9nEgqTY8a
MXF1iAYOHm4/3U3h+GQa01OleST+/A4u86K/XQw/CGoITucMQ39cEdQtJd/NsjoA52SjbvPmkHDU
JQozfmEWQnvAQXdC2HD360vRcx1bIqNRDlP7D4vebUp82/A+D8D6yvse/Q4NEyN9MhL+6efv8eM8
8v2GSoaEC4RP8K3+8T3OfdJPMRzGg9HXzYE247TFkxHc//wq/2rJu99dhS3r++/WkkmgDTDYB+zW
kmf9+KRznFX4J/5Ht+67K324dQM6jhKEPAsk66eNOyYvM/OI9X/w9XrX3/y4PHysmQQLMnZ2LDJh
fnxTsAakl5dVfqi0Rf610AZDpKobb2Ynn7Y+oPqN6TcmDgkpD6IZS8gFNok1tVOcdC3p+gwQu7be
GPbrBnT1m4qAQqkksJEAC3PXq/QrYwX7GM6mPleKHjFty9ZdWX5Zgwjlf0GYm28B41lrfIHyoMY6
v50a3/qUKqs8SrLWvugcpM+Qj/IQEKq8KieOTEPCek7V6IbrdkIYu6InDPOzhsZEsFqx7dOMmBpm
XvedkTgnEqSHtzpglzc7l9fumlwlccoLetM6WUeKnGTM/Bm+pRQpddzyegzLd17y4P+yd2a9cSNZ
Fv5FLDC4BElgMA+5L1JqsWzLfiHkjfsW3Pnr5wtVV48t1cioeW6g0XChu8xMJhlx495zvsOXzuhT
7qogqm8ia6k2DFAI9BvsMESZj7RoWjV2R88mhCXVmPCj04aqyGCWuy5Mvt1SsHAxk+jW4PwtDBEs
LnGUlFsgB/2a6aPYdZxN6AYGwj45BeClFCbVmWYkaqICQJAfML3ET2J9jOLBPU+RSD9HfpV/kCO8
9Ka160+NLKyPId+9XnkjNMG6cPqFzzSE+YoGWdCho521xkw6lJAko+Yf2pEJL8VscUc93H0OuTXn
OG3qG9mnP0zBb9qn0vqIHu/H1I7hu04u1XHUS2PctpWOtoMwqAA00eQIUPHepomc7lMmj0dW9G7N
uDbZD1FurygDEqhNVl9SPKItWDn4uy8RnWJOz1H5Aw28uDCi4Sb2uVvC8h7h2z4/9nkbMSQyQ/+K
AVG5zZAvfwz7mDOuQ8OnaOrowV8svlLkJdnnYKHyLRrSgEM3TuFfdMg/1tWiZL5P4GrX16If6mAj
43B4jMPaCLaWGFqfHjVjuZWEsXdlcFb66Bul+wAPufiB+L868R3nbQmnXPctmoPD6fxDhZz5waa5
na5dxYRirRwXIkgQx0O16ycwnAq0y4qAEX6CLpwyhjsICdBtR5lBx04GH9pG8do5nC3pBLPFLXPg
wwerBwLV8rGOP3SlEQ373i/Tp2BEW00RPFwTkUkKRhLQmm+HcLofVTA8LmrJ9m7dd+SXG8pKdmlt
u8t2Sf0M+g1+IPAaUya+LEHdfrMW3i3HAJW9yUe3fT+gTvtE0I979uacNRR0pLtSvWGfEEslWNRG
5i8i45dw4yj73ERWecI1VoIcba01DbMfGEsCki6YYPNB6OhExbwx5haCVwzw/xJh7cLTnwf71OAX
6m22Pjp34CZ9mHUuk/536aCYV8X1FH8v68A9lJmkFSZJvLxyRP9YtzPWwaLiOBP0PAgLk4ETKnLa
QNruanRQu0W+D1T0veuVt4lbku4a69BVA2qAOSFZTgJWDOkfshV6d3HPSwmefdoC3Ruuh04F2yjj
PcfsG3JA8bKPPkfqsxlMO4YpmiEy1d26GDPAE2C1SS7vch5qVkUYCzkxDCWZqTc2ReWuMXjrsx5v
34DIAbJqOm8XxepGn5TEUL3v1g7f2yrSp6Q1iPcmYP0pn1r/zh46camIl3hIsfSdpp4nKmNB/dwH
hA2Y+VxthpKv77ZAU1ZkqAY3XdmPX1tD0QCLWtac2Mn8OyEJtHbM/Ik5ElBAxfohY8O7WxKOchbD
/k2I4pyRnd37d2GVKXiZPSvZc6XFMKFhoFT0mxTF0bqw+mojRy5NyqA6JC2gIEuI8WvsljB28nIV
BSTc0xAAFpfkN3bdVbt4tH1+hKK+aRtdV5PYdc5FzcMEqw1HWyGcdUZE3CoJA5QcgCyQR7Lqok74
1GW++G6OrFaDfkZccxGXLOySC8Fh0W5AqMoaRyWxMozOvaSRu2uZ16yHSuEig0Ozx6pEHuUiq/cE
cAQ3ixeWjEU8tXaMdlz3/MJ4cUylDhG7wcNQR8TZyrJE2dUXd23P2mNErB5jwEufDWg6B4wGO5tR
LOzMIbnYoWV+CUTfnYETUo9W/Y2ftfmhleawT+Mq2BdBZFx3Krmx0fM9Gmna3sxT3F2H6fIxMe2R
wAeCW3ygQZi7hXtY0DcBYMXLURsqvM2zTx4Z5huQ5T+qKIzW9O/f8z5/UIPJrMCv6ApGBQMi065v
nJnUALZFREnS+QKsh0G/x6aHNAUAZRKjPSlZeVXJimMWPhEfpqAVtvCTEt+pawvptPVu4TfYcfZi
JiMn0ip8p8RTRUDjobBcR+3Bw64s4KUk/bYEJK4wk7KYpRzyiENjtlRogXamNZpkIPo10cIlyV8K
5UGzYA2t7aQAHU5LjG4toKBVXVjv28IqTmNjowD0OrOGyNprmHPbb3pRzFYOOHKqPHmeR4sWH5tP
rlj/Cm8M7xscjCNI3TQ29k4yFPEJ6wq4Edru4eCfCKKokLXI3sbhQy2uehIYA+X9aGfiDFc+LILv
tUs0BcGN3nHyvZp4njlQmm3ogu9pJ9b12fcyRoCd6rpbQncxuKROH+AG9aN029WxcmCN9zqJrxXt
Zz8zMzI4pvzdmNoTCTxCgmakuCYeoPbm4VTmabah7/nF8Xtm9CnI/Rnrr+Ma8c6CpLVh4RjuMCMa
Wk9iMI73MBYZjjXveU8te1WlyGB6zDsHq+k7KLLhUxa72dYbrWxrmTRX8ZHQI6WPdsGGg8IBJqi5
KR2rxx+W28uF1zX6GqHS71eZaA2grbRl09wwjpCVTH/nRQXrmyNZvsny65mWeji4RyfIXXJSY0Xw
5kjCkj+7v5MVPoPbfylGcTAgp0Z46wIpx6r+azHaLkvk9K2ZH5ghsN5YI5a6qKe/7SvqhI7S8jLb
BhM1a6GuyAJVnXnh3XNnF+Q5iOB3B7WXilWitunP6UwxOhQcdvW546cjoRdZ+NlYQg+qEB+Am51V
xpo6enhA8v4+nNnm3j5ivDoZBqYwORqikdUy0JeCx5Z+cxEB32R6QxFWhn3IBsV2XJZxdTZAtx3f
vp54dabRF/Rc0LpM9m37peixVBQ4jsxyFhRauCtWiWqTtAjzNqkqntDFBtsMMdWNdP3x9nnbQYkp
5D62RrEjIccAupW7T9XSDPupZV9/+/PZf/f50EdjwwBFQifpxfGknhLEe6hYDnFROKd+aIsflY1H
fTV2Y8uQFcXLtM1pY6erOBXdRVt1V2RqEgskKLQJHnqilClPvkUewGxx8myTmkCtfO7ds2MRu1Wq
VMHAbQO0CE1SrzoY8ocoZFW2Jw6uWwee2zvbMZ0n8CkETQT81x52hndH2hAbcDhP+QczSdLPz7ti
WZqBvx6XDBTZ2/filUCVpxHlvUSXLiUosVfmhp48J3av7NDJVA8V22rFvBU1o+08NoysDgZl4wop
pLVz6ckT1t2d3v4Ir87ZECSkbxERpe0jmAB+fR86CFDEvQKDDjhv7108+2ckWb9bBl51LLgKjQpL
2p5jed7L37xP+iGUZZUcpEPxLCMWrrKWqDLIfQBjlVU0+1MOD3S/h8e3v6ClOwW/rkCUKNhFfZwG
WKFeHoeRqDuDysf4gO8wCsG1VMGVEYbB56KnNGZ+7M43geEGOp/zQ0YEKjN0d2RYOIBb66qSkFLW
W4x9DXNtmxCImnISq+6B+ht8OiEr3xpS07ujEbYcXJ8//X/61b/rV+MLYWH4v41518lXkuyfyl9a
1X/+S3/58qw/iENkzf03cuXfrWoAsA5K98BFIY6Jgijx/21V+38I3kqLLA1U1zSS+RT/26qWgasV
3Bx0eWlAx/73f/1i1Wpf/PPPJjHxYieisyVs20H4j4cKp9hL7xYTLoh1eSvOJXCFDl0Xys3poFwa
BYzISgkeKZ6L6irNhDFS8mIbZgQaM2VvwSU8eQmyL0F2U6rLIzeVy6wIwYNGdI4sLeMlPIZ3C+0a
yYs/3enbP9+dnz/6iy0NuRIf2OfWmiwcyG5erOB+2yOjVAt+68ic7olON9YuZdrVPHgm6OaZk/Hb
F2Rj/vUl1m4aTErs2fT1tVvoxbZtJLldG4BWz3QlrxhaGuk6H9hb9qlDCBOxgY3RHIQySQQaMe9P
694ZPOcQSBaenRvFojriF6GhsAwed6WUIX0Uq4Ok55cJqW0VrsNbDa97yC3RLXsnLKtz2opQbenp
sEeILFSSnGJE7mt36slUAvbAvTbkMN2juuTchzP5qSvrqkV65XOpgHZEtFVeqA8dBLEDjZIGXQnJ
L0Jx3bV9vwvxmqMkJvNRCZuHYLTZepVNKTQ7RqC2S1eLi/LpY6y9KJlhiyYBID2aOigGYicnEi6O
rAcB+gTJrtfy3VpFzI8Rz9NtJEc+xmQl/rTFbl1/soYxW8CqW018A2GLT4Rb0D5S9MTTe0WI6JJw
6LYA8aexaM8WhBvrsmToHHcoRGT9aIFbj0+dann+IqQHtNM8d7hfVGk9GHZuTR8ZVSJlt62OO5e0
GOqICaum6qhqnwpzUCSXr0NpcOm8Hvhf6x7V6xaWAzv4tDSMew2TaHIdb0FHsVKlTnMCZpis06x0
n1CWhx/6mTPP0KO1gx2PIm3TJPIupsmEaKttuEkIqvkVpMOo6zEmR7I+OAsD/y330e7XbqLnrQlq
cHIhXfJk3s0LYNP1YLmWOAPxzePTon8ST9+coElII8dwXp2DxqC3kuQdqLdlGMbrGCH5neGbEOJo
kCFzjFBN4heErrBtkTbByScAkAOG9EZvU2HI3JJ+GMEXaoRO/5rmB3KFOlCsAWezIg3JnFjcnvjC
tHOv5zmSH4zBE5dxqPNbwBDRE5Da5MDhzvHXiVV6T2WUDR9rG6UYkR48svHIcH1ALOSv41TX9CCc
0Sdak3RJXEEM9MFA7NzdWRhvgAMMHo/NoDxu75gUUt0g93LtHaBRA1xo0Tc2rsfZ8ePFpmvgGGgl
CzS4q8SmSPgxp3Nff+KPRfoDI810nxQmLQ4J5HJNUrj71DL/79ecnMUDSa78PLA9G7kyIKtIstWW
nDaqV9WfuDO8XKgKeCmzuhrDXWuiVH5EoT/dU83zIhgg3KZDYtWW3GeQ4s8ueYX1KpxazvtDSs8y
Da0J3rXbHHoNKb6yy55b71U9V6FJli4rwdsWbAnj5b54gY7R6l3OG8zcLfWQLYthfDB6kEdXHTA1
dTtDwCXCkOPJ+H6BKxq8TyCUZPchKIHDVBiqoRlq28cF2cWwWuaCe8mZkns5mSNlZxBE3AhmUOoQ
5j7JuA6rSnyqGzzK6+cHOZsMfriKJDu1kYN+KTpFNAAYakJxWMwr6yHpDXJOmT7F8nHK/d66SUmV
b4jbEM9IjFGgsfcpHn0tvsFpEKXTwQsjlX5WQhG5s3J7YhltONDZR8UKIWKCLEG53FRFWYJJnSID
9reXRwYYokzwN5k8TidcJPzmXa7EJUW8OH30+7DJvrteaVn0oGb4QNsCu5p1U7D/LEANe1JzjmFp
oS9awa0xzWNs2fQIXKH7+0YSmQSnLiQ4JJF/KTE0PrpDH9LGFe+8IZpALRVV/57oW2NLThUuk6pu
13YfxUc7D8INjfkEYVgyjCthi9ndxNB3D3R+5EhAboo6hDY6R82dQwOgBLpTz3gTckTDde2bH1r0
tWu7MD8btHpWHbaLFdTSbpWAF/IPIrOiL3kbet+nyA4JtlTlTZfLK/xazbzNMFHdycqLPrv2UG4L
NqkNZZ99z9Ct/CycuNhZpUm7yVsK1FFIam6DCOGxV2ecTiy4WNdJHeXvrbSFHm62HaqmjhbAMAGT
UITQMHSqb4Z8Ka5cOhzbnqyWO5b1+nMa9PG7wclvR8+c0r1qWmfXzM2Ewq4q9wN6wndRK/P3Y+G0
0U51pQYgURXkWbOgZgyyHcJODE/NiCUy9+jeJINdPbDp1I+lW9TxJl3aEmShWX2MJZI+wdZDn0e6
fbnGHDBdajnZSO2GYhPBlv+RKPRCee84B2tJo91IJtHFjVrP2cRIaGfC8ygHNlpoRkO2qPZ+3sx6
ymVXRy+erF3kirs0rOq9OcX9RvEdH4kkofuEdkYeS85fw3YuvP7SdE74DhCY3Bvtku1cBINrIzUW
fzfPUl4MJGhnFuz5YJbljNFeBMcFfRbuFqXWneX066afUxJnWvkwJMPyzTTz9AxQbzmrUgX55u0K
5VUx53gePScdHECaGWfvX49RTVXY8DqQ0UxdTTul1G3d0WYTcgxawkQ5VmccIurw9lVfHN6oikC0
ugiCJZUuhlhdNf3UzHDCJfbi0Q1OMLbqT8CWWBjqzqLGePs6L47sz9fRBl/KZYuA9pdWbUynsm+D
KDw59MlZU03Fmq1znNwpZMH45xfTI19up0AZ8tKDL3iHjYgi8OTnDE8qnbfzrA8wkj7Yvn2p14Us
PRKioKjFTRTXLwfpDa6a2kBReLJRe17KntLbHYnLohdenVuPzts/vh72WngNAjOwgxP2199L+BWv
bV64WAri8MOfWxCOQXYMt9RTlTaZub1vX/PF0Zvfji+nrbYwQPjxXhbrM3itjjgB50RKEtWVR3ZR
QlnCWZUwMS35ctC32GujGPizSU97+scPKYNAl/ts4vm1ABv8+qWr0mnMKScHru8TdRhHomAmMVbn
t7/m61eBq3iCDERwQ9YrX3EeWmMZgmI4oWFXhzkh3sfz5981r/7uKhwofdfVuotX/RrZ4Z1wDb7L
s/JCJkyQiGz6fzwmLjQZ/NicdjhuvrhjWcN0GO2be7JCAqiQ3PJQDPPITB5Jh7h09TQsvznSvV6/
WNNZTfhahI9w2V9/JIwT4Tzm0jkRVSAfBW4CxrMDpUif0y8sUZpbyLUXHpG3f7bXK4uPP96mMWPa
gfXqjQho92Nxci3y6nm7Qxh2504imFlSUsnevtTffEUeDqRN1OCoV14ulh6IQC5VWKfnJD8Ic9V5
aZmQ5o5ugOsT3KSfmrcv+nff709QtunS4nspExvIebNjgKunXCJjKQtUE7npx3sOOr9905+7aD91
unjVCd4kl8BxnkGyr940PXY1WU+Y1raEMKWicFGM4mu8x8GooHuh3aG5SZk8jdR1zP7m9jI0ZB7v
aEI6HC4qBpak8n0T4PapOpeS+b+fyTr/zW15vfASxGh7Wi+Fgkm8lJqViTsmBP3yhBe0sCHjENul
ZcPtCuk0j1oaUNa//Uu8JNw+3x3ye2iKByAr/Jd9wCinXxKyx50M36DWnXyb80NHCjLhFIItE2G2
ft7TRFyaPm8+EV21iI2dBNN901pNvm+iftGWNFLgOjJD4n+8OTAcQDmJTs1mlXzuY/60meNZJ+nM
560vFp+i23TTzyJiWN/mdklUTWP+ro3z6tlEVKjfBlo5PKJAGX595xtsaBT983JCo+s8taRepqu5
KXlMJ91Pf/v2/93F6BsBVJUBS83LZxM1R2BGTTCfpojRelpmwRXpnZxyXLPmlPT2xV4t03wzH5iN
MG294z0DGX66lUVmiLoNzfkkQ5eDZZTAtsCoFXNKfPtClh5f/fLKIYdDLMmOwJeT9MV+vYe5HSeT
rL2RCkLF7a3JGa5fG37bZe9DjE7tuU4HOiFO5CB1GWMGf3nt2Ypest4GcT/ex+DisLyNHJaYNxJG
uXiMsE1D0sqi62XvzFx3P8YGD8R+ZHp125WEkxf/dCGW0MFgSQMrgVLxqhRKSjzWHrabk7Uwwh4Z
Gp1Jv0z2kTn/46qLS/EMOIwCaOm9GlARm2x1w0QkoDKlTcxeyvdvKsxPBk6SMz7J3/YPX9RA9PwB
a1u8+gwBECC//JXKpbBFo1znJJvJ+Q5oezgB/w8+PDdEpNfS1WmWHDfYNFm/Wemsl48I/DfGHqBq
uLIeeum8hF+K9ByNA1Ib3OmCTtKyMVNIwu0eZH9PLMg4hf4XAoAzZzNUzJsvQYQao7RVlBysbkbM
gcNzvjf7gi7ikul+TaM8fbDogTuvnpP1VCHblIR4kdx63WyU/E1j4h4CJElMqjMClu7ctEVmoB+v
HDY2JtZOifo04LxrV5ZsseGME62xNmR+fM5oHCHhaIbI2/gRU+hrchQytcEOVdyNdBsuSnYGnstE
3lazMJZ95YF5pYtdLivTayzzira0Wa5bz+0DHIKqvuoyXBio3eqF0OK5WThAL8kJ37RYE5Tp9uBO
RdwE5apvErej920OY/VkL6lWVeeCbCWigkUuvoHxyGiKGynvSzDVuhk6kyR8O8wTf/ZwgVVHWdGi
RDUUhPFBDhmnorJZ+F+XxvtX8YlBiM5LkOu6pql51+Iyd+cfdMvx72VYvji4z2oKsmPkG9N9PS1F
fItQKa+usqgZursW/U+xQVHE212Jos7uqwVFy0b1nWh2TISn+8xEahxJWWX36BDabzCP+RYjgpPl
O8k8vXOtGqFbUWPOz0wkLP8iX919cok2X94RceUwqrVS52rgbg50NHp6cwlmnGkna3KLN/RB6Fx1
S0wj3C9m3OnoF/kbAbOFiMJGuNfNlPbGu6lKuHSTLexaeEBB8q3i3G5BtY6D292LxMDYmvG4xLec
V7F1iNkbcd4bqP6GQUFH2fQd9NOlLomWlRZLuLtEPEElBjeEn96YeFcOFndS4AiDBUcxkbB1qVRO
T8snWGnZTzln2BXjWbqMCAAm9SBKV+Xk87o8YGWMvPpiJIq94bkOoGfP00fQLa2GWDKFO4GgIvqa
kLLJb+i2VdOPoFvCW3/Bm/hnC87Nez6MHU/iwUkt9ykJY3Iy2r5Fl/3nayW1as/UaZSjZ6f+U4n7
TNGcn8WDmETMFJRdsQEMiLZiraTLU9T4Uuvdcpf7arW6Zw7xvP+COHkkcAlt5O2foxnodU+ha+tC
InKo7YB/IjQVqe7EKtrzqzrl+APbhQ788/bnyZ4mY0zvyrtyPeYRK8BzU4qxLjPbM1IjXtOiNpg0
5LPDjQVbDcEiDawouWvLhg8iTHonuzq32vtyEc30GY6RbQw0etwsu/erYCK2asrFg0zT0ln3Kkzm
777BJGOLXtxy7mZR0wWOZ2pjm/dv9Ar2Y8YA+DZj2hU8Kw7THJShTmd7HynMM8KLyBKqGOLmuKgM
WMshuo01S7iLfVa1dOvn3EZIQAdt8WlJIHg7FaY50WqjQ975NMiWfkjHP3f8/8xJfzsnZVf5qWZ5
lfRznbSt/k9dJ7+OSp//vb9GpQw9TQpBrcrQ3hnJX/kXwlQQiqnNPBYV3V/sUv74r5moTZQmhw1M
1RZtFOm5/j+ZiUr/xcGACgRRMTh0iio7wInCB/l5s0xIOXEzGCVHyMBYHSP8tyQh8zLi3ENS2mEG
7RoXoSxTOi3DIjHYWQ2VVdIDrub3JAAhAGX2QJJ9lUmC2QKh4/UyPRtQCXG1GJ0psepMQcZv06Rf
zmHizf22hIqztRn9XQcekCEtfQ5XM+b27DLE5fDdS332xybBPqliG3teSmF4z0DIW6sU6o8/jixD
Oty7tuN571FTn0DI8N6DnSuv+Ji423As1k92gEOUvhQJuGhxjzNtSkE0omPgq8jnOurVO4FkEXww
6HuxmgHteN+GyI7kbgw8w/pgDmGUbIs+mvC0I2x3P8VmgOZQByl38bnqbLb81YiKerxtLA9Hshf5
Y3Qh3SD2d1U2i+gekJKksoQWAQ4ENLG/s9qhMze4bW33KBz9/4xEHHiPk8pq/LtAkFaRkREVLOdY
AT6CUQmWa/RB/SAiJsAhIWRchtilmDlHXwq8lDeDN1eAYRcQ9BAtm3olosZ/XHrg6dtSjMSUwfvY
93LZdPyT3vNJ8E2b4eL5qdmuyQO0DzmVFQJXnAxjiLxb5Xc0cfM9OYXwmQBzI6Pf1WoAdjNwxj6r
AgK709SwOjKLBwb+AfqfpFobcxDeDXKe3me1mz2aGl3qQTZb2wzcYHJk7nejnNJ7anek/8HUbOBu
QGIiKP3YkcPyKYVrvyL/HDWVp8pjAvXm5ITIrITI74kiyu6GiQY8HTaAXugl94YY5amtyJ4IZjI2
1KCwvQftF1eHghdZ7G0m206OWQSUyRy74sxJvd22jNPWDGLz99WAa7gxRLyPpir4KiMy3lYqVOnt
wBDvKRqEK9ZIAsxLMPtLvOpSYZxK2vioOM3SvFNtPe/HBp+YbeUPqVFbn6SM8PBbTvZVY7s/SJ+X
iumqQxJe6ByjjJQESuTiqOzxexiCnVlQl28DoKPzaoij7kktgKAWNjIRj84qq8fz4MTuTY5OdmcP
C7pHOKXVQbEFHhn7yeuw8sSnCTzFRXglqXDWiLs3zYhGdzDK9sxpH1rm+jf26JJZahc2JLN5ujAv
Ww5FVLt36BPFBXl/+tiUcfqJXzTfT1Nvn/tqyQ/kyBHZtTj51xrVL5m2KvJOibKXW7CUw1XR0dZh
LiaGVVj73v2cdmxxhmGzrNhTcu3Pyr4DpCRRn/FKHPJJhcaq9pPkVMrIvun9vr0alJ18pHgjG9ue
R/O6zoYEq3/WPPToJt8liaxPzGYBqU9J8Kly5hRBr+zOnVvhwp56Lz2Zi7fAWCtiwktIIzzWOBr2
3WJGnAYCfwfnwf3hDuizOcrMH6eUcPUogLeU1cWxc8NrBp7lBoOEieuXQa4oo6MV1OfZNed1GNjE
hTj9t74cKU6yMj+YnLFXJWkMG4Efd6+S0ttZsTmBY5PNlzp0+7MJxYmoMnSwsnTGu7RyG9RX/nyo
VG/f0QycH6FGL1/RLQx33JDwBoYVtAtvFtrVUGx4TzrAXVN6GNGc7IHuSPwwfZW9rxPKOn523hYD
o2/gZfU3m+S0/eIX4Pmn0LS3k5wcYGaqu/XgG1jrgep1nVqA/GE2Wj8WKyaKBex9z6OMhJaEuod6
yoZrfEW39dAFF6uyokcYUPl+IWJkN9kzhQ+B6Oa1TDJYUDjWLwZcsbt5GsDJinZGN1JpL0E+3eRN
D/Nd8KLSlI6Q+zoB1R18m+mYUPyTipOW4CKlBlPY5XXfdCskpSw1yOJRfFDqWI0j3sm5cK21iUFz
3TZy/srEfcKXbfiQmfo2TQ9we5svmfTIk0nBgIAV3IZNZX1OmTQcc4I+9g1A+gehUuD6XuddOPEx
F+w5jK4gFzXv2xL2yeR62s5eG0911ZvsaGK8zxOgTSveHu+qHMf5Gxy7dF5zNMFiUbrjCdz8sA9b
MVzwQAAgzC095WuaDyPWgdtJI4xmhwLTTqb4jp2t/iQ178jvSu/HzBEjX0nCc/UI+9uYTakOrA+I
wqx3I2Lu80wm0wZ3cLc2iJHL1oGGLfkig7tktjnpvOjRie6AIIIKfTGoDGOnIcgXeFOFa/zoPxOd
XA13Kh1OPW0wNB/9qJRy61RR8cWOIn9fajRUryFRg1+iaZ4AR8UQpLC9I4yfLfY3suO6/NI5Jo4j
SCXXmeZP9X5bnZrKQJbfUd2mTuZextxDWDKU/UcflxdGEA2zap/BVq1mXNVR618RTjB/N+0+77UZ
he0aO1t0JjDZeIhjV35COsrS80zQqp5pWizaNfpzDdnqTHBbXlbal8QMS5YlzG3QB2cwTBrR5T3T
ujiIQO4CzYD6hzTlNSJ4/ynTiC8zsZ+Ye1VkJpXuO1+TwIQ52VdjFzgsg7N1y5EZ/ElYXusfkHmf
LfZL1yPlL5MNuXjWNf6H9BhZKClVXBJ0F1n2e0+zySZNKWuayt0bz+gyeoJbOhAWQ+IEwEdl1wiA
NOvMjZyvXawAoImuJpV7HIJ3woXdU9L/BK2pxAPOPfBpBeSK2+wZqmYNE3w1TVqjWVStR9O+8p8x
bFIT2RpTgKaQ0ynoLH/LKbP5jksEhJsxQ3MjB8k7oOSq161mvZXh3N7WS17fZnPdHNC8WgdCz8v1
ojlx4zMyLhTK+0gtYD1MdgDsnAOx98MvjP5ToYlzYVY/AtYDppsGdwQntSnfz+yoOzStznoG16Vd
iqlA0+zkM9iOUQGpYbpv8DWpVYEZWVPwLHB4bsX2Nmd+xKMJz7TQ1LxQ8/MgQRTn/hmqN/rKSzf2
M2xvYhG+2FHfgOBUUNhUcYMSBzxfqEl97HflbtD0PvRDMzFawjtYVe7fPNNf3Gfgn4b8MuUGA9jA
A+yBNsPMz2AEeoKsq6ObR2LNk40c4JknqBzNFvTMivJ1aNEpGNl4LxVRWONCHrs0Z1QMWTPyntCe
5OEIvG8UvvEW+aq1z0yWFcaGFNNgb4Eddpp7OBBo9d7Mqvy9Y1EDOjC8nLUbNs1NnXXBeckk1Urk
hkfTq4mDAT0BYDGr2MFwX4RHhL5q2SCiSE9pp5OYkkEkPSVmUB2KZ3Kj/S+OY0YPHayj3fhX4QDq
kbOhAoURN3eI5Oxrx1HzBbCq2ARZgg43agBGlqQaRhT+j4v0z6kjHyKNl+zhTDJREHxL51Rknvic
0HpcwbvK100o6Sl5BTOtZbBA23mAWMbY3jQaaVnby5OK5y8ore98Db0EmSI3uQZhtk1irisNxzRt
A1MThqBJgzOh1RRbokjf87PYux4vwTpoSXqyc4obI09uBich7wUap9BYzkkDOskCyDeZhnbWGt+Z
apBnXmDTARtcr+gTlKdIAz/L3t/FGgEKoeQmnoGC2s98UH8CFUr8gtoJJqzrRYNEwwyk6KLhohWU
UU/jRhcNHp1pou4h0dRrQqb2gcaTThpUWmtkacnj92S03hbVXviAAlEeavyCJ9cCdhpr7OmgAaiL
RqEaLVBU8GEILtpuWdNPh5bqELqHpzW6lJqlGmTpfOOafLkU0GqydAXnhJroejriv0Piv2zhItS1
XPSy+Io96XM+/PVgGIfOnCe9nxzTouVYZ0xeeFIg8Yib6WEZOWbZfK2ppQgi7s3sN6OZF8MLrRK2
oJtbeiJrAxR4cfElKZWclzo5iqlSX5dUlVcE08TYw4Ls/qfT+d9oa1+MLvSlbFACNs09030tSUia
JJVIM7lUbTUAGwWUqFU5R9X3t6/zypijL0QLPuDQjxRayhcT36yaiTnPvOgI93DeMTp0jrKfrG1e
Jt1tozIGNEMQmwk/evFUa98Mq0pE8lUY68N1GPPp3v5Ir39iBoLMo/AHaL2C9+LsD3bUjztOGfQs
4fcgm5v3dqoVrE4e0KE3o1h9xTrJ7yzg7jxf+z/9o9/3j/ST8ZbOHkcZo4QXzSP9L/3VPAr+wNwV
IAX+NdY0cP/wdLDNs1D+r9aRY/6B5UfwMuE55H3Sf89frST5B8oiiwaBIDKFAZ7zT1pJmLlYEX4a
zTHsYe/iJUKlgZQIm9uvK4YSEsd+E6HldU0SFfE1yqEjOCy05lUtneGTGRUe0lu3uoezXV4AzOKW
8pGwrsugT7fCS8x3aZct81ZZU3YDzzoF7WGgLQw8tZ+CxD7h0oXcSI5Os3F9Jsq8F4EDahbJNAwE
Nz4P+VhdmVEgvFVl5Vd47bJbr7L9fWEG8T70QoLTMqpYyHZGuGlZyvZLEqtjRnfpum8p0xdoKQY6
SCY2q2L0Le3Qlx+T3qr6tYdDc81KGK3tuMejalhAAssqvK+eI1pJvZiOPYTHbKmevCz3r5cMCO5K
TX5HDcBAZBzktMvCSd6M4eQzSpEBoVNQusyjdjgeMmUZX0d29x+ezqgimsw/wpdQ36OJnPt1XNTi
NonrHnu7re6d1oEfnHkmsxO2hmING/R7albmOnWR39a4RXH3omq+RGYZndt6Mb5yzMZag3OV7v/S
lMc5aR4Hui/36aiVvrH/P+ydyXbjRpd1X6VWzeGFvhnUhGArUZREMdXkBEvZIdAjAj2e/t9g+nM5
0/7t8twDj5wUSRCIuHHvOfv0H0Tdtk9B0I7FKtdm9WmRUL8qjRUq7BwbrjCGzI5UxIDpvV+ir2BK
tjKhHR6EE2Qe8XOGepeMhzo6H8MLS73JlS7zT2Aj230wJ+3W4Bj2eda7/Jjo6l6bY+cmU219o6J5
vq2jvA9Lx2u23ug35lq5yYRFfOpMxY8aZ69BEkiBVl12/LVCa+ilWfntZBALrqrC5YuOARE5RtQd
jcTR9qmjix02z/yCOEq8ZG3CBk1r0DJX01hV0Fyd1Fgjj9BBf8PmQzPLDXiQyu7uOjuYm7CrdAuo
h4G5QcyLniue6JcNDVg20sKp6BCUD9+S1OyoOcZFP0BMKhF2qSgfEqTgK1tO3jFWFcjjecJZrPzi
rgaqcTQ1y+AgSaymRmUxedOKMjh+htFhuhyLYvuTHAcbGjkq252Xk1oO8KPYzzUY+zWWCwD9fmmc
EMIGj3FEMOgAm7EWEJAJyl27yjkBhO0/l56VHfTFBzGkmibWfdNNO7sU4+08ty7hAUFbfgiqNHrV
CsBlN5E0ZbohLNb4IgdA/SuhD925J0wz2vRTZry19GvLMC5l92h0pfyomOyFQU2oaQZSrOeg1E7n
BmGtv7etbIC07FOSJubUrILCohkB5Q+nVxcZ1rPV6+JWYq/41NH3LFe0QwHDeYp+Ux2X/sfU0707
gngnndZeFlzmPqsgWadehO1X5H2+5jxZbX1RFu/MsYIPdJ4/afpQr91aWcAq3OmrU6uJs4ZhVOUm
8qPyNY27xghzlbYeP1ap3loPOvxq8tL64EdVuy60noK7pYF+FOS1r+tWPdIADeijJDzPwCok1mZl
b3yGrHi3acTOfdesR7tO1rYg43UeWnmTVYZ34+gNFgZLpD7Xge5N1XUsa8qimw0LWd/15MqeTWzw
uyrRiTrWgjay8U0q/c3MBEgLmxW1h7wxhUFZJCkH3Do/xJMlT5kdMcwlIaE9Q/S1ubBekb7AVpDT
ShqtNbCiRd0hisfSD31tqD/SJUYza6Oa2GMyj8EX6FNzbzdK+1w5HmiIxkh7DsAgSmG9xMEqtcwA
YAQovC1pl/Ijlvfhq8zF8DbZpXFncYIrNphJfTC3zqSiMIgsSUEdRNnaN+sCUMgQoU7XIBMYev0U
Z029ppYbbpWrEiwTmVy7pXdj11MLmKGk5SzIgepj0jZTApYZ+NpyN+rFhdN6t2sUpX9CYdPjvUEg
jQh/KsOg7d0Nysf5y4xAvtj0hivXldXR662WAHlkYOn9qIOp6G7tXLoladRqqJOXWYvzcj9xKsj0
V3/KOKqvhGI00b523dSk99FIj9IMUvfeSDEoEMGgzm6R62fX8OIHlsWR80A2H6jlnx27LM8Sscy5
M5rIXBFOED0PSEFfLQa9wPNpyt4IBujPPiQNFqmBx8rHT7vw4YsHLGB0Z2IYxTTIbbQJRRNW/Wxu
UkfFLNtseeFYTMmpM4NuK31PchhuCuIRA52P62YaGFiSIFcNsgMedaZIK0M1LjGOfPx5bM07qH8R
vom5jZ5sX7mHNMmGCwZRhryij8RXa9ame4ApXQHhU1YoC6boRGZ2/TRzjx9ivvjnOpFgBCbl7LDU
ddsxkvNHkPcjOARJrlxs5NM2tSeCJI2WCI6WDICsdViPusSYb8129g7EZ1RwQNIHXJ54FqRp3UcV
mTQssll0JobiULmpeafGKq7CcrYXlEIH7h1bym65nhdVLZTLdKY1bmveLpVKu88yQhg2pjk4j3kw
iy9Ri3snGTVs2UqOOPkcvZ1uJpqqj2ZGCl4wBcGhN7rmWUVV8UCDv9/zPLnTCj2OgtnsBQU/UYyD
YZ4mfd3C4YR8YQXycbD0gilLagUhhhljI5xE36cyt8ElE9cye8F4aNgYmUObw6kM/M96lQSfjcYy
KxJ7HfmadLn4qA9Rdmgqrd4hl9J8ju8sNdx+gk3azqFAWrrukTmeZg9RUA0fa88j36E13DezSvx7
cyp58sSyaKKjNpPdPAzwapQyzeqpnIJXTEsYR3rhixqDgOyMUC99+NU4IIK3RIuyJ7RDjXxwFVPN
veVhuVrNrktQRZEaUj+abpuwjwVGqZP5QG5HHbLxc+UrdEtPinyYMbD8aWsJghrqwPVCgcslCok4
eJwNs0pvW4IFCsDLmnh1astJ3k2XRzzEn6Q7GzWAhsaa5I5ydu8MY+T8vqti+ETdDbesCQnY60sa
FO8ymt+ofceXLNPKz2k/kuDRdt6FfLH6BgfYRZbetCksWRw82dSh18GT8Krx7ObzGwvgNzsR72nr
vpEJ1H3CKUAFYSsH+57TvXmBlu5dz88fpJFvBrvQjvw4KCngADIUaOU3a3Z6Oja1zOiyS8vH2NEl
QA1oCDxazpBNYdfZgngbRazAxXc7slZnExQtwQvYXzA9F9rq3yPU/yVDFM/84h/+/x+hTl8/qfcm
e//hCPX9Rb8eoTgqgcZgzL4c/3/1I/86f2cu/wtARgABPtRX1L2/TeFtEkR15I0+HAWEbT84lfV/
cnQihvSnoxNNcB05IJg/fRGD/wzJgIStscqK/mgVc9ALjg08wG62smyZTuUR16A9MZlCNC5o6C5L
NaG3w8VZ1u9mWcnzwmdRL/n4d2pZ6WnFusfxuvy3y05gXjcF01LaFhlY92ove4a6bh9ks3Rb4LTJ
yVx2l+y60SBZMzc1quQQfq51apcdCSWQ3Oq9X7Dl6eVDu+xcwXUTwyebPatpGG4W901HCB77HQMv
nKO60BB8IY0558IvzspsGYKyVzbYVnd0YuMHVzrzmW1ZnRcr2JY2MxtV1I4bbbDam6wO5hB7XhZC
mxs3trDpdCUMZi9dko7vnldIUEoVMcz2jDQI5EfzgCZdvMgi60DZV2m9tuLe3AbCM548R4qzM7rp
ptftPl5pejkeFYq7IzHPH+jHIbcxcP4otHVoBcECzZey7bJQN8ZP2TiqZmX1WYNatE+OMiHXZUWQ
efMRx/IgVpLf8EOepcXJH3qx1Vox36hiUWGJycKE2pNBgBIJLlIK6fPBDJp0r+Xx/ZClxKmnI/E7
wknDBs/AXh+qgTjXsjuWGjETwiiwDraYIp+mZcfNqINDYmbMex942B4qR3nnSX042k057Wk/We/o
JaqbNDDaJ3AU+Rgi0s02YINbIMTC9A9FzekGFZO+lYanrXFQlY/wv6yndrLbN8wD+beJNuXF7DvS
mbKxvC8aRzuBv8dURrHBtaIapXUUPMjGL14tlfRbOszluqSxjdIgQz6rO9pGs9TIIaJp7hlzoCQc
2zEEMQRvLOXGYebFkP6zZaUcnWg/syxrs4UZdsxFtrHdUjyWTa/TCAiItZ0iMs8Kveq3PurtFcX4
e2/2/u3VSoQXtT7ZyojDrtRJgDZnvLBNPG5HA9zkpteC9FjP6NvyuPb3OpyTr2kZpw96Tcs6yeL5
PmP6Qr6OE2mffZoGYNPjhrAGObg50eSIK2/LxPVoAQlxQ1ocyYFFlK4XMdZrYhT6CzEB49ENMp3A
paa7SzwY0pzXZP+otHh+k3ltOjSt6/GWBN/4EjAqu/dRhCi/jnd973FYxK3IQUCYm8yxWgYu/ZwV
3JOlx7lQolkTGIbXLqFGGYVJqQ2wdt3oYKVpdDAD2M6g2Zt85Uvg5ph15QiwTkXFM8tI/TCVDPnL
WOobTjbOJiG74s4TBj135v1smZxrNrTn5X0RF/G9Era5dqVrfcw5QiI31dT40kQCgNPod9MTVYJF
nlSZa/DxDLF3XFIdu5nNfQW3f4jCXpNOvy0RTOChxZISag4owJPGhOeZoBfGiZ5bRXVoSxmxkiTM
wOai+pJDb/FXnVuMd9bsFaQ4ZE6SYYfutee4b6DMpNiSopDwiBG7gJFSdaZA6rYjRQRALL8eH81c
N14UYVldGNfkKMht7la0pe4MulcjyhkrLmi+bskTiIsgjIfJpRsDsLbRn6JmMif3Q+wVdXtul0bP
vlocQuUNkSCNNoetnxZjvbZ7MxueVDrG/mebKAXCSAR0ycH5UKC3k97Gr7EubbWua9Mvk1fXRoZ2
xlCKjYvN7d9W6t+1Uhd9+V/XAcN/7d+LmsGJolv/9VpcHL78z39flem/9VO9a4uUNdEGG8V2/x+8
tvmL4zDeoTW+eMIwEP5vJUD5AEkJTRqWyatY77emqm3+ArOEf27hTcUoqlv/pDL4eThBU54/tPiZ
uOV9SpIfW6q25o4IuLwZg6uDcGp20fO48fPvLsqfTED4ir/v2wJr5k3wByAF5Hv+wafVknhf4+CZ
98z5iYf0mhmrd++FaFz+LoyUMu0Pb2VzWTyHpGX9D+6sCg6sJBJx3hPgghU8X3j/Jv5v2Mr0GrGN
7AtDIXSfHXsVgPXb/PU3/cPl9FFV2stxjPxl/AE/jZXMnPnV4JrMusvhYhbeC0GPfzO5Wv7E75rg
CzwcREtAwjyVHEaEnzw+SmlTp0eG3DvGcAHt8NwERhV2WFRX+iy5S38ra//kl8NE9ce3o4OPbRF3
x+JG+4n2BgiQaX/QNHtEZfIGPZkB/S8gYjdzWIzz3v5gXymBMFsWYqBVpcWKPFwoAcWVKkjllJD5
FLPJ0ZvKDjjhIRAS3h5INuCFTMh6C6XQlAae8QJ2oaKoPJhpYX0y02HHetwiKVnoK6rVzecJVM6i
/OuKNcc06yRkF6wtkVnrTp/G5ymN1DFx4yFeWVRZkEbI8ru4zNlfksmr6AwqtFBx5dw7bZmdXQfB
c28r0iJiZqBdXxorlmuiFgAccpYnsKzv5vnAhnLXpVq/tYrim+3l5yqxP7uz/9jSDg4H2y9uan38
GKOj4i1Sd6M5/M3CSud1Vs9yl8mFO1saa6dJh69KBPLgpeK+Bm6/TkC0b2yTJFEqMvc0jpSiyAai
GzO2nj3NiG5SkQDWaryaw3uP0UALQN6SQjcZaYoGVMaXlsyQsPMpI4M+hrNAy20cIvLMkzzapDjz
78rGCTuBH5iYreHWQSyabQalkYPF1hQHCCLTbtwm8EQu0sOuKTiehKaPCaCG3qKDNDIiY1uOSrkf
7NLTXkTWq/uyMvg7PiabS2Vk/W2ukm6P3pQKWik8H3hrxW1USHVX5RzGzVJmW/oC3CKFpDFTEVKS
DqVBw5eopT7J9We7ymDA9XIMNZGY3VuX6JJ6Sye7B2BIfEmEBMCZLKGQCFLWgsBKzsvJAgsAyHmM
IqEe67lUD4VqjlEwWW8oOdqL3VnZXpJOcmeMlrsvSu4FGgLJtmvLcVcW1pvIlDNx6ulicm6tEbZY
EjzqDCJ2ENvU3Rxr1cOCijXpa98h36wlzehc36oBOE/lOtSZyAap7kcn2anA7m5RnUCnn4X7kDBp
iCILi1fUegZ6rxjBGFHsvOxl7GNY0pFc43x5JB32Q0rMEsqmFFxmUfa3jPTJvRE9RsqOlgekFWNn
WrSC6HPm+6lo7YNTN/J2qvTFCRE71X1BwKzJHY1JEDJLrD9akZzeiWkihZaH5tjHqXbbxq4JPS8Q
azenbFqnBb4EJEDeWuqSdyOQpeJ5QVkZViZ+0qgWWP00n1SnrC3DiGSzHQH2w+0IIJM+SDeELnLk
HaV0xLNPM4JcAg5NUcfJwMmCleXmw81sCuO4NHS20QJWrqoq5dyQlGvXE+9Msl4Cg+lc3Lb6OaEb
vzd766PH76r5efyUVTrNRo8rbSXzTWszL+ujTK1mW2vX0dBna+kDQ3Hn9E4jtewxZSCzxnjzBT5J
4zNgILLSj+L+QJ5otzE0/XGcum1LA3CfakgKiQ9ecsX4s3Hkyg94PDyac82grWsA0FsGdNY7ATag
zUXtbppxC9XaujhOHRA2laEgLr2+eei02qIFpfuHpBisnW4IjhpLvS1Et7gj7Xo+RXnWouyM6ulD
Zfj5kQVpRooQoMUwnTdVMc0wA19bDcwJQiAUjLd0cYz9cifYAJhP6gw+4xhPV14Y5Yk83UPemx+y
Aj2pGRmMTZDegC7WaM0zhYwyzb+Lo+xrxNiKDmqzIQnZfu90u/6UdlZ/X3NcD2BZ8+yxJLikAnPM
wOScH8CVqz3dqGxdDfPwWnFSXlENLWQB5FpTSGhwicARnfW3gGPKi4Gt9cJsyX7E6eUiogmM0MiL
tFlVpOIwXxKkbKFt4jlxxy+Ef9FTlSURxQ35niivnh1oxfspQJnHYS3vQsMe7RALsbPJfSy73ewR
2GSRN0PzdCbEuvG1PeoDN5TS++wZFk3sHgbzWkZOevBT37vkzWjs8AUVTH3tKfT6CSNeZpvLbFTs
UZIDKB07MjuZxNy7iQHHUovjj76zAVg67fJJcPl7eFoGK9ca14TPyXvKLxbEntDRDYSnWpuZT7Z0
Ny5Gu5cWbwCROvC0XeXOLw2xSeC+hmRFxrc6dUbdbrMi5c5jFLRnWAx1F67Xms3zW5kRUxUh1tii
um4O7I/DoU8t1ozvgN3WuOJ2zQW9e93q/y3y/7bIx7L6u6roD36b09fhv26+qubr9GOFf33Zr+0+
knICHbMMEyrrP029/1T5DlU+CxrZMvTefm+6ISjHYoCDm3Qp5zxiy34r8i2fUJ4lJoP/g41HBwzw
E4jwr8CEnAx+quICHbmhAx/R96HK8Djw/39nnzYl1DWrc9Q+6DUEq6Wy6HRgS81uIdoRVKAr2T/F
DuFqlZ6I7tAnZfsoaq0vdllqoAdWqidhCuUi1LqoA6ja4VQx65F0rRhu8iPqW323qGVhjEuWGCYi
wOQNZHmoDqLLaJbOK4/9O3myYcyfuvQ8n09tVs2PjQouDKTB/5UcCFaVm0fNgphioEv9dNcNi8+G
B9k4Ny5a2LZu9dcArBXUMS0xz2VJIl2jSOaqSED4LlQbXLIBbccbT3Blm7WhGcY5In1gU4AL+9aY
irCrurJQ2PUFGmRoY8wkEXNj5ekBvc0DiXyzTUzi9UJdSRLKE5/4/RMclA2vHoyeTgjSS39HvR5U
YVp0hzlL7dCzEIrT8x/QFZi0Jsj1KYIieOnTWcZhmfv66zUx3a3JAXPMAFMEI0WigBpiszRo0bOB
82hVpkhKm6QlKyxhxkhXJlDOClGDSbnTcMBRqU8NTFCB9tZ1FhLjFgjayu0s46j8JtB3g0OS+5Tl
HnkbcWe8KgJtyBce0UOza4jx3q9z7dsshiAcLRndZGIUXzQWy1NNC2N3/XzN8qm4s9W0IqtFEWvX
8mOUxUzEmMugcaurrtx1HZFjlV/P1I9cZKa07QbC4mJTahOTbYv5uFh1bZYNR/yaQkBPI4dxT5NJ
WVvhAKsjZ24pN9Jo1ghrrrKb2a4OvbLZJdu0Z6kkzOy1xjjlbo16Is2SW4XzZFtwL/g1SX1d06x5
9wTtZuMkDLYd5wkEYP6soBg+wdicXmUtmqNfWsElBcuwFciJ3TWFqHXDzDe+jSTKjXRajJAwFMnV
5sf2EbQzPGqp3vuKL5nOtBsJJm7KHa4P7DKObAcah627GtOaMVA5TDvfboJdnpvWt8G18NxGqigq
OFwggtaxyTR0G6R6K05ZXvG3AsJqtm4FR9sMbQutKXAvRZDjpmWIfSZRmojGecgIzs6S9dzq0V3h
ghUFLjr4O6MNDKI9hPUMyTbbFT5OW2ZdAhrW2CaFv8sMvXlqK/vVafPuWDj6C0GFE8T0XtJPTrtZ
g1UGzayIo7mFVuC628SfoxBtWB0iu0THGvlIbxFqqvt5zquHxp1h72sW3jVChQl7tI2bLi6DlWFK
YosBfe5nz203JgzmG0wCWb7KsA2EQ+5YH0Z0ZCunmNBDA99sVgMSnpUNgSosTYg1GKcjwsxhCWzM
qrUpZ+Hwh93QaDtZW80dc1Em7L6V3dKXdB5aJzaZPPZ4G3Sv0ZHlwkZMV74WUCLg++3Ww6h7rz16
mrvIMOLPk0pTmjiwKyd++rleHHs4/QfAKhVhBVOKiTvUec37DHKUWigFvb2Pq0I+yUCvU9RVhth0
oreIZsnK+QO2C53epBSnnkMCgJ26AsfoTDtTeqQsYGGp2pWKayIYS5ic9arPW3tNqjD4+q5E4Dyw
UBggeQZ93bvudDtEdfVIkmbzEvD9LSzCZFUf6qLymrU7x+qmQ6/P+dddzMUDlfiqWBzPK112OCqF
V+HIL2sVKqKLL5DwdWYbOeY+UxXpbY/cbYLYucRhpKZLNIZbNyGpJONO6HEZDlMBJFyXG5VMJqow
6Z0qQnsuiJ2XPEVTzNtgGIlW9cq8ZUzrz+oB7z4T1CV5sgI6/sjolVWpcckovK4sMmujb6RIZzek
VjYLUZXM1+tTVLssWiNSh2c1FP7a1VCVIUCpMAzh3kTSVrnlboxZnmkAmzaPw2CeGZ/zRlgaxjVS
fz5J3mfz3aCD01wJQr/LE13g6dQoxLCEac6/Bmwq33C+06n+LZf+vlxakEe/NZH+tFy6+zomn6uf
yqXlZb+WS1BcFmUo5Awy8NylLfpbU9TQEZ8iyabqoSzyEKD+1hS1vGU8ikLAp5n1U71EKcXwgYkq
uD4dkeg/Mi07P7XxdKD+SxORfChmsDClfyqXZEoC6xCX6VGZXTK925VNR6O0vdbe6NjYWOysgXP/
tE8Y8xfaoTJF7aglhKHcA+rQd+gJpi8K5whDIr12wpHZwnw7kk3xlUONt2bGQ7q13JecwjMIB1k+
TPYTAv3Z7yCDdaZJ+k+Ow5Qne4rpdm6AmaYiuNcTrfUe+6rrDWtTu62qpyfrGm7mDrh933Dq58m0
nIgX3IGo9LK4SdBkhSRncCLvC2cC3RnPTjaKIzIJWftPwvTmakhDJLysWUZht3Tv0rIumkuDbN/Y
+Ez6cv0lkV47d7uy7n2TJA29KPVbOPMZMjRdfhZao7aerKcHx8xLtGjTkPJSd9Lmj3WJGebu3/PK
/0mcYBkuTdi/fgDfKN1/evyWF/3ntGL8QveOlO3/xZ7/NpMIfvGQctsuYkKYeD9w1J1f9OWhQLjA
MRqNAs/zr0JvNOA2kEyH3DNaxVdNwz84rvxhXHD1MWANob/K1ODnDrfRu7LX9Zj6D7JFEmZl7Nxb
COlO14jk312aP2lw/6GbznsxEsOcwCQXSsFP8w9OLWiUfaM8eCAuTjNp6ScaIsHzxBU4YrT+O1LS
TxJ2sj5Z7ZYIPx3DEqfCn1YWilHTA17L+xULRnrQazopKdvgqR0hyZVthJfPGgn/GRZe9V9/2Z9P
gbw5x0CYn0QJev6ySP5wCpSa3nAcok81q7b9UuQFK09u9P5xMubxDEM4eCYw6e++8p9cYoerZUGd
XJwDy23z+7Nn27SpGnwPC3phEAFOA+gLaHBIR8HChvnnNCpw8oCZ2F14R2YkgB1/fMNU10bGqCqg
jRNVt97iiJ84Pm0K34JjHvXu219f1qVd8ONIhgzcZRbDuI6LC5buxzecGkOf42js9101SgLT3AgO
z3xFn/uDDXhtQpV48kmYPXgom894w8vnsgYyFgo3m8nl8hrv3E4mSdiqd7p+hUW+OdIPHF8n0/+b
u8Dx/uTzojHBlsNkh7bFz2KgEh8ZsVltt3c8+OYXjdyo6LaJc9Q3cbXY62VsDDeUxFOOeq11jAvP
4HReoNZ7UwdHcJOwMRzwuznvsdUod0XaK/cSclQYYwvrbkwEQU+9bkLqBpNgnAqTnQhc0QLg68wG
0IemEvD5kwn/Fw2DcdKUB8Ovw/t4W2vTeL4C8aOEVt5qVn3lfPIpscnZVPPYb/xMmumtspzxAbYk
nuCEoKhgn5KM+QITMSB2SlHyHlREjiluwWYiBgVuszCMr9ylY0KfnjSYES8rEeuPYzkNx1IXYOsQ
6tMVoM8DsnBZCNRU8JyOPUAtDTf5Q5BJ5cPblvVbl5qAR5RuHb4Tqca+r9984NkPOg6cIgzkfCWH
p4ueQDnvviJb4TtAieRwMOsoLc4aOIiL0xJEmcwJoCh4vfSRp2B8A3nFHu7aBmiwKza9sxXflIMv
c7K8AYGFoiF6NtMMkFfnD4AeO67jlZ4UKXIPOpDV59mXwfMgCTJwmfWekxh1gwTNYG3hi0AyCkYN
aOI1n/D7vSoYn6JqocOKvCQbKUNSUmhXtsOXNae+bnbNANg61NSUiZvAi5LisGQ1FO3KpWfdbVps
pi+iH4Jnv2Y9XbdZB+e0wJvmrlBa2u9V40Pnimsefkn6YkCM6DP55WCH7TLhzqAPo4U2I5Zbhd4J
JUVdjQ/0GOBU9a7JJeXprt++Q9/jiu4MM7prcoAwrAORk0DTByDX52QgDmvlL/S16/W3xxa1a+fb
G5F53pr+OuozWQb66fpv2gi7QQHmjHVjFnuN7/oovLZfD3EQbDvZcAOL5fFwoVLX+6ZJo+jWYNxR
h30zdOtMjn5whsRnKLpU1FLdqqXbk55aZlS1s/KLzByfcG3qKia0eIz6bZ5C4YjQbVsYBBJDPwxG
65H9gXUIPFbTtIm2m/QuHdYyBtt0ruvSISa0YuSwKkXXRkdzDiaM/ubwpZ802SPIbubkYcAzOrw0
XH7mMQC9dg1HTuykuIBXmg/1q4JQvNKc3uE6N5faisRmXCwwURlM2wCPvxRyPDDxtbe1n1onx19m
Lf2wZ6I2MjqqxosLGeJK2ORn16aT7WQudDhhvDa6KdcMi9wV6APjXnNFex6EZKjV0mv82NpZYHN/
NfQE4iAZb3tP6/e2DyVg1en4p1d6NZ981cVfZMOySbPDuykT4Z5qvQwA/M/2dERRVKDrGpd4Jajl
CUXp3H4JGA6CXNYILV1zcwfAXNqxBHnVN7QnPC96tsqmLekH2h9aEZMfq+R7aXjpKWU6ae8lkmty
QbwF1a+uONcpc5ovghSSfsW6PJ7Z5riXTaD/BB9pEbv0DM8XOy3gbHoxz8UkmCMB5wGK5fT9eL5i
oRfqz6m2jfqNHG4C5/pseB8rNEqp47JgVmYGy0VPX1L8KHN4DfCI9AZOsEcWgV8HugDbQDQi22jF
LJuIhQSaRcPXiLfg3X0Hl/WsBy9zUxsfC6Vp82EWducfrEJhGw9BZ45bSxlonV3Tsj7Nce+4G1Vy
KA/q6DhodfyAs14cYj+4eELI57xV71MxLqt/YjwzGyJiEurJifER67xTG8kNgn3zY6dFzP3wacBQ
CQbviYljxummHw4E4Wn92hqkEQbC8G7tqFI+uahmeT925thtZ8zQhfDrdTU2KMn6QgxrBP0Ss0Vu
Oz3D86g8MWi2P+WGxb+v2bHUByJIzehT4A8JxE1ZR9V29iHhrTBtdXi6m0w7IrLsuHRFRGgiHaLX
yfOxBdklvnxh6euUr4QutKYpMplR81aNPrVI3Tr+0VriUzOj52eVAQkVCW4BFgs7jxVS1mY6TBDm
Tto4sS0UCB3WWu42X6DQB0fniiXN3JnNglbMeG5i3V/Ho7bcSrTH6PyJyjhxiGUtla7Jmp7iDXju
TT6N2xLK2gz8NGGeB6yDBczaeXWlXSdgWGIa7wvpe7SIp3LzOgHdb2as96oHjC16SCckWzXwER3X
PzKV1sLUr3jnlM0Ezx5e8gfSTniWnIER2jU7tlK8sRXN9vtM26sjfYJl0mNCqSAuxnwLuDiggtuh
9CE41oN9HLqOFn/ukIyhWq35UlokuNHWVNwR5izJj8nZH5vEYZ0urhS+SVYQ52gZe1QME+ea3feP
9R0TKEVKJRFpC4fSw4VxK3MwqSgBxoe2p/YtfGDxxpzjnqc36hJ30E2FjcDOjQFF6iqo3gaTnu69
6SxA1qSo+a5DvwARSxpY3tmWdd6wW7hMihH/iHjpRQ6+3nteGI82+PKsSWUIn2x6Au3qvLnCYGGd
FKY5cBIjzfK8S5fECiO+DJyRJ9ZNIiRsAFkN66JnPOWVpt/UndC+tUoGO9ENZLPymalyEo1oFnPE
SUKQB32EUAatcbHUEl8XL4l+W+XZkAPjMVmuqATNswJYybbe1T5EIPQLbfkULb9omlr8TFdeaE5Y
5EkzJKeG1px1QiMdMDIJs1En0p8NbUKRznWitHxyrUTrnrCD5m4dJoOIhX9mwBu4bFVonuEU+LGc
ku2UJVpsfEh9qmWiSYcWAIXhEIGkVyg4dTsCDUYSybolImo1uJO5K2iwDoh64FJnthInq2j7EODk
tOE/hAw2+QV5OteIPoQ8V4TdHbJeaK+jFiQ3Wos4pW8EW8/kF3tEChDRRvKI8m64znjddalHdCi9
4JbE1CiUhfUY+yzpEFQ7OJwxSM7ZKPC8jvJQ9Qiq4zY3ziVZLGg6WCRWKS1OKKlUJK1bZN9AXjpb
v68ivJxVgVdCklvJEziErArfSqywWj7dB6M9HLivKQw6qd8Hba3f06nu1z1KX7eZij0zYrmhNo6e
RrfDfsQmuqb1O2xG27639da+g4pVPvJrsy+XY37Dzlcg4sg0YCRWG/qFu4mD/K7LCAUiIXO614HD
fQDY2DHyN61T1cPIC4ngooAcSfYNcnQR/YNVGGcqv3KDvU3/hgjWubG+DwoKPGMYc0pvsCN/r6Xz
V0e6/CB2xyO8RY03iHXR6XlFoa316KbYgZvVBKuIFUQsehH2K1bDNq1uO2kCULFgut01Wc5NWghW
m8RV3JEz6eQRYt8cIPKUDSnTkAXp/tfHqOWU9KOwjT4Wtm4aC0wB/iBsA+aRBux49b5Ge0vR34+Q
XFXEnfjX7/OH0w8c6YVOD0tNX/jVPx0PIci2XVq1oPmw/eAP9TzjIrEm5kwA/x97Z7Ikt5Fu6Ve5
1nvIMA9t1hsAMeY8k9zAkkwK8+hwOICn7w/B0i2Rt1rq2tdCIk1iMiMjAMc/nPMdCPIu4S/Z+XIc
/vX3/R+tP9932+i6kINtm07x5y6RlryyinbujnNRuaR2EiJUi5kQIeVlnF+E9yyPJM1vTEJ0v38H
0P4fwki++7ZLdrnBeREslH/qwnEZMj0x3Pb4I7cMIIj5jLKfSLRLxBhSe858vRtoS7bK2yQhqgsv
b8B/RuZ/OzKHf/Cna+V/jsx52Gb/Fb0PbZU37z/P7S5f+sfczvmNNsv1mHBsuuHLbPwfKgPfZgC+
CYx1A6UmSBWuvj/Ynu5v7GuZwJDFYJl8GR/9H4AG6zf+KOmIBCsjVAkgWf8bczv0tb/cwoFhU6QE
nuOaPjN+7xcwtlfOfY0ZrziC/tlqg2BDIq4ipSo3pwGHxDh1ehv6upcRLGUu5F5TEBLF6q7Y9yNT
uSCc2ZPW5a512rTHvNIaagg7BkZ6qNM0fNQ5hRpOJvsEtYYIdqeyT6MtscAsJkK8irUS6gWDA0QR
l8zusWLLj+eJuggIwudm6z07feWGmwoYqyHqQ//ayFBD/ZhTBLReUdukrhvK1vS7g1l52bCjsNy+
5MJiLnGV3Js95T7Ldr6xYr3HU0X482M6kzpa58b8OBSmdUrKDbttdbMHIdlsyhaA6ND6ZzfwxIfw
dbIJm228cAlcBAG4hYvZxPyR5s0xUG5Z8mEXbI2zaaYg5A3LeN42F++eCa+5bTV5tKbMelkVFV5j
UcEJS6e0dGth3KbmlhkJ5yV5/RHghocRNrhHCS/wW67ioxhy3oEfoWSi4s5P+kuVOfDHLmdhTaf5
vqRbySJTXoBjKF6tqvhuukVIYZFkzDmk5eKUcYOZn9re0Pd+aUElL3R+dvKoqW6k0q1b185rktk8
6oWSCgu2lBEOKp9viiSfTlYLmZvgRr7mR6CNewkiqueamQfXNe/wjw+00lMKRozbVFdy+4QvFSMf
qRCfyOYmJk6BvzHiGc52HQOvK/MHJlz8CO1S8Ld0VCJ56IuKVgu8NG85vAJe4w/KNWsYzYk8jWjG
Qz/WuHW7TVT3xrIaVHNVr+zXJ7X+niVbFJ0+NYyKK/U4rsLZL5A67ahKGMqgECgevAlWD5S7Xos6
ozafGwqUz5desHVqLvRytmWypwTgb1oTk3/zIOC1ZdtFhE+K+EpkYainx4mrwRwEn2xgjWRbXlpE
hvsAx4kA4wENnYCLTzOpfZOJZVQI63v88OwtWVLfAicz1XMTYhnmA24ZQOM8DVIK97LoqK+bAiRX
VAaseXeM2rjeDG7L6xa7rX30sNactGKi6F6UxevOV0mtWgMZYdqRAjqnGeeKSQwJEZ0qKkX8odG0
TNt1wiSLSdlW1PvWyMzQAUzoG4K/bOz1nI7FJKqOuc9hmaZgd2mSByhpr5dL+FJDL6VAoLfd7PiO
us+JS1utLMlborbshEv6BE5YcgYyvG/7LfMKPOrWZ21UayvqKn8bkG2DxR9P/MstgeqCxivf6u1L
DdTrHBxss/rPq0cb0jsd4GtXusazDZHiVdtGi2FHk4xIpU/JpiYFFKRiS5bCikz6UGWOmhAi1/w4
Ooz1H0mZ/WWAhfeCC0wjKj4S5cT7cxnPXVq/BcK8GTKntUhTI8ZYtVVwvfYuH+F4iY5qOwPQSgWB
0o+kJzLrvrhQ/LVBLJynZFvGOgEUR8jmOvjfrRXtZ43GO9MGKHAlb4M1Y0Dcr2KR2S7gpsDiMaDg
CWlj5sfabFX2uIi5u4G5EhC02dMXLtzLZcDx7DclAYs1GeKMABFcnzDAk342wuvTcSE8j04neQfp
yx47LnQoLVnZfy71pD8G6JgPMDhI3dx2K+SXgzbwM4YcT4LICpt6miPSWvmB57LkitICLPNxZTIQ
TfR17c5p69EIWU1NfCc2uPxQ6Gt+kLZJ2zQpPqUq32JOckKVdgYpOBaqZJsLnCAGPtZBELyqY1on
vbExqPHkQpSlAwc1xpnAVBiXH9eLIVgNXKLPFCI2F+Jxb9zmW8BlzYpmQBfdbf72YKsVPaNql7Nd
bDWxiT7zIy2JIM8zh6sbiOcz4eOMBgDXFVd2J4ejNDZH6+Wat02bL9JHfubIhL5o8Wm6YHDzidAK
1G78nPr2GJmU0Y8PE8zsGYak4HyjD/RjJD7b9Rgs0Oi73g9eAd7yQf440ki1paCn5+NSchJGZ6fC
F9jse+wIw65D/nZvu9xdVVUi/5WKt9ei7rzccfXk26+qge4fzb0zZPvLyUpGG926yvz+1citpnlV
KfGHbw422Tyq7O2UMiaVH+xsdN6DLdWtkH39YGTSZJLQfIB9CU5D120Pg56c8nABcE1+Jo3xrVod
DjI8eNzBPqoxI5wzmMz08Uu2HDl+rFrFRiopIcK0xWFAvO0aXNWM7jJyCRKmUqAEguphLbBX6jkC
twgAY/rKo5ScjZGm7Ww3OndNuc3D2cfXQ5xxxDD7VCb2V6sf3I+2qV/b1BjOQTJLXYWLr2bqEGt4
pvQFdLw9iITbVM84SLsrnjH+PRZJPeHenSzwviiAesMYb9kMESwnqzSa/DR7yb2eCS0hH1/60dxp
ZttfC1hb0TB6ke5BSVahrI1aU8dxXE4ik92VVwTIqbfs3zaCifQG8Gbfoejfa+gN7zt7Covae0xM
HN5vC9MfbYtAhct9gjRTc6oW3OG2i5yJibMZd2wUY9M11ybyWN0Qxd7bRQSMqT4akAyyMLc7P9Ls
0tqXjTkFIfkje13O6uwUWVlG+CqXKUS4mC37xV0q7xhwWQ5RKiROU9PLgqvRstc7fx69sygCHnP5
jEN61jq0SMp4sY0J6KnuNnf5Wvpnz0y4eg06Xjfz213qFx29fTezXik9eTXMEw5RWl4rFJozv5Pl
XrwsXv1ChkJfXVe9sB/6MoPEPArlR/Y6BLTy1vS7YGvwNfORfgkFTnPlItv1jpfHPtqu/aIVOJyn
foqXeazZ/HVzFtk2bmpJyseNP2TFcsP75X4Uo9/sV4mTHBqhTjS0egkCCKklSPCDl6gvUzKTL1x4
X+FVLo+ZszA/rvCCWqWHAnZ0hgcBx47yp3F3zlzP3wppPmuQg0IDR/KNn2frA+h0J2o9We/JQrUP
STBhqwlye5f24rkPJCakwaUy2om6b2/IwOCIIlgmclTW7VLqhrOsB+PMUlM7OkErTmUg7evWAiDL
m9ag4OvRUrkIKOe+93dagMaj4MTC9laX91j8sQT5Z20tjTseArBH7KnZE4PinioIQQ9pa0VWYzVH
Ew3HAe8pNevSTUA/A3aEJR8YMYbaZ4G3LkbCHtyshfMg89qMoaPrjyVS1Ot2qcYXcza166XuKqBg
vsfXKWrXr+NU4TJJTBPPxtz0sCzH9lOxQScZdIJa4/pmAm4OjDA8ZWm3OoimiCevB2/X3kvP2WYt
ZX1SxBG+a2XNHGmb5BletcVPD2KveVw2cJWUHi7rKA96UmaRw44w4vBP4xX31yFJs/E0Nc5HR5jH
zoROz1hcr7bTyjgtxWC9J4MO9C1pxfyJmF5iKrWBSjDXm3gp9XI3YoR7TnpOFE7+od5hQWKFkpve
kWGNdagzvEHCxBHhqMpQ10AUcPp0liTwlYOEVruPR0d/JK+7MsCtVgOcKq9H3feYJwYmaqOo7ero
rWJKPzj8031WsEdhmdrFCZzjDm5sgi6nBWFwGN1M42AacvfoAyx/1XAN+Dz2CENDqWlk8dDBaiqy
fofMqCVQgvsit0b12rl+dVrh/YcB67s9ZK4VOeO2Xyi8fO9ian5R6exziZOMY2vnHH8cZKNSkiH7
DQVIes3K7hbFpXjT4E9d1YN/45YNM1KqgadamshxlXCHkOy/BLZCz4DxTbid1E91iUz2rPXGasoj
p1YAiMGSvWI3qlE5pTRuyV0yBopqFntgiI2q9T8nfcWhnhSF6haO7wXUOtpwthoHryBPwonMytb0
MBXAuNCiO7q0PvtZzVOX9GIA5H7uW+keWalTw/8a+O+YiJjO6k7N8nMawE7tHEkNml0yGRslKERc
Ylkkc+GuWs76Jo1YTGU8M88lQLsnFAIJ2B/DkW/z/06/w2auUNM3/9XI+r5FOi/+z//6dTpE6+zQ
2Js00KZHG/2LNgNrHjO3MS+OScuaPa5b5Olvq71K8cle0BLs7TqgGmlZAKJIViUP3z+NHP7FC9g4
jT/N33gFyOdsftlAjpb5y3xKZa7RruaYHp0ZfQCrQMHMVQZGYt4aKNNSis2kO+RWnqVXY5esDfoz
kdymDWNtX5fGLdY9qsq/flX/4m1BJYMSiLIdB+qv4pHGkgnKXDs9NhqlH/zwGRN9Tr42FRmJvMjL
qXxkvVIcaVPa/Z2yY5uK/XkmyZvBt3e3fyjBYU/+PDVrFq8E/L3ynixEabJG7hfcPgKmZMEHki0O
LCNL+dZz6SXaydjK78YGnn81sXww72x3QZ8a6oTsZMdx66C7Hlnh75d1vmq2vPK/frv+xYeI3MNg
jMqsj03zr+/XFKS5ZmGWOzbJhKeBba0Um8gEY+KAtoDYrK5udu4s+vfaLpfHfmRW0ZNM/Zy38/BY
N/3fBPcZ28zn57cQ0ZFlWww98bLzGP75LdQceF2SugHDAn4NaJts5kdGUq+CEY9ArL21v8okohLB
inXqJvqLRiGTOBjwnvNIiG7rwXhn//qtsv7VCyOylwRRn3nz/5iIeizuh3ros2PnplSoOK3ajROv
1ODNVEWWaJ66rPLt09Ju+5wZqWd5nmxzepT2RFzMReKg6yjJQ7zR1MXGSBt7yTRO7ZXyPd+0FlUC
3Rv8BrMelAbc2VqdMC0p2XjJG4Jsxo8fTSlewflRrtsUoFk6QgSTTQqBaWS+3+q493zLV2xWgdya
ANCODuiv3w7z17E46lkPb5BLqhUjxOBXcVhmaH2+sIs/WJnDGWi2KxIEX26tTgPU7vmi1UCNNGlP
jbntqec642UtBO48zYHLu5VawAsjZ9W2eHCb3/Jm8e/Z43DcXcZDlrlNmdVQMKUBkkUgXgsZr47A
mEzpLp0IVF2XTRpGgBjDG7dcWFf4NAQflx/2P5Pov59Eb8f6X2hHL5Po+L1sx1/n0NsX/mMOHTBR
Zvi83TMWDy3TYNnwjzn0BW61LRl0on/RVP6ZaYGwG+0o0mq2OzpCRM76P/Sjzm8kBjMw5st49nDS
/jtzaNv7edmx8Rc2pjgPUhPBqm1syvM/Sw4RQHbCnT3zekXWka6HXKTLiKnf1MN6ETcaqq9dV7Ov
DiefdKKQIfn6memZi+U9N46CHLTrhNe+W3qt3qfssTE4r+KmTZsj4EZ59nvlxUCs3atWNtoTIYNQ
EZoUV3XuU/XZtfs00XOwVIV6yiAZM7fR9W1YbwtnV4iFFm419iYjWUIppsSCLghwhtc9h5mTHss8
u3FRb5xx0eBs6JMHtfZ3s2jj7YwNbSi9x15gVfIRXJDB6J4NG5uvLIOYNfeHZFAby6ITUT0NRTRY
zXJDjg50YAKh6LgQa+P+6Cuh7SitjD1TqPXgbPkjTWoetMZp3oJlKnai2zxHlb0jReduKBd7x2lN
ZJA5Mgv1akYRDpxPq2aPb9QGnvGlt+kJ/OC4CJk/emge4towVoaoJka2dmGB3HXTMR2Lu2EJdKAG
5cpKNccCA3ovtPXO2mXYA5jvag6BV3ImCqwSZ7qxm8yg9qMufQz0Wu1GOMtBLY+dvZnsCUMJFzgK
kU0rGZuJzjlcYM7NlldCg/C8jNsPQd5BPEoriatFptHgaC57c/m1FhAk5hmEA8lQVx3agcgy5127
enstx5zlQDGO4ThrYc7DN+wd9xgkwXnEcR/5pQmVYU2018ViwEBL6ewEA9bQkvO8N23Yppgol5NJ
FfMM+BUumeFPMYxFKJyz4QAW1ugbZt0mnIocE8dnBS9dCLDMknaBUXzp5s6+6jX/xFCBvELH6mMJ
nzS0aGpYFno4g2lbKhhJZdE/t8J99ef1ujCVF6aTa++1hrYWgWp28Lr6fSWDuOhH+1C0ycDkWzU7
fNzauTeD7zZT23icAifmmthc06GruCT8IX2A24v/PcU9RPNTkUozMu4w1sgWlU62iHNCjml8WezV
wMQtrmat/Lou9rybEfjsihynhNMwNF3XBiJBxbUA2ayPvbQjCnK1JdS1ZY6YXvZxaQyfNDFC9/Dm
JEb1MUWCdNEDLnl715Iwt3cxa+4Tq3gZINXcoNqs95b/NQ2EThKx10dO52rPRFMCNsV2aMdeleeP
9VT6USNwnxUlYW6gr4dn0Gx+bHgA/1eU8rEQ6w2GxGrvQ4RF45W5+5XGJ3Yw9u6aGQTzaGo6sOVh
3ekws3Y87bJIOuSuZKMFPcAr3JNBGxvlqT8d2dgQ9DSZV7QmMtYYyr9IHN576SdWbDLeiNw0ULFD
qluoOy2FjlPoLyC6STfTDJc7t1/3Y9Z5USBXNiVr2TyVmrUQWCL1s8E4xAmpbTL2F1qZ7dzOV3j+
ajeSVVPiPCPVhJcqrz0oKfxB7bpBJ3UgQu+W4c/XHHc6qDi6wakHtyV5rMfeyvvZsclAB1QV8G/1
3+ckI0RdEWG98frCwh2fdBIbqIndsw8odQNcPrqIbHdseNpdBuY7XEmdj23EltA/gm9yrB5zVlps
B+4r4oJwnuXGYcm177W9LvtqWK+YjV3nij8vvOaAwGSbTzTN3ku1IUIF08XLplrIyB0ODTt/79tU
hanPFBkuxdHbUterEnOL8uUYsfJfdmbewvQmbSjSU3e4WUxvL2vzPeg3zQuRGrBJhfOUmFka1V6w
kwvBVNxqh9nuv0+CEZ23QqR1hgJ6Q2UY58Svyn1RmdOOHBv0E2PZxaAA/CN6sru2Mr+4rrguUrs4
CWd+9ZXwqB/dMaoWy4XWnjfPQTC9VaToxIi+v8MqVoArYLqotHo2DXnl2eNw2/nmOW/BxjhtW7HX
caEtDvdVhvAvsTI/IrHl92GQOsAYYkicVbYH24aclwBk2/VqrK7ZRA0Hex58ODxJcKzA6ggr+0KW
XPC82ASBVY1xtbqQByZz6fejXzHj8fmOzbo+MyzO70XpXhcGD6FZS2YMhsAbSM+q9oN0nFCvnadt
G4YAts+vll6c0gHEGkBcDQmOBICc8XjJ6t79XJXzJ5VIefQW76OVJuu1tMr20hzVYW5mbc/aiOFK
PQV3Y4VeOvWAG9r29sLVTdej+hnRG0c13PtibXd4IfZznyPMhnNzMjLtTQZdQZLe/GHlHSCNSsqT
P62koOb5AMMvcY+cv/k5YwJ+SDVOOaDlAHCAoqPGMq1DvlrOPmXctDdh2EcQtY1D6hVvasodSDL+
8zKKK4HWO2Te+ruldd65aqpkGzWtod25xp6kaQKQ7Fo/+x3rtNbmSb5yqu4hTpNs6C8wBr+iD2zG
FzsfEyg1DNyIQz7O7PSIEIJr7LfqFUVO7XErohEuCM3m6qv9O8SEARk/Xsamg5sMqaEjrGNvtvmE
v7PDQ/1iSfpHyDDLMgjAco5oOb1LmDadymFGmonzaNm4cYfP7UT4RnMerEl4QVS0qFQc7OUVgi1y
SLphHYb/WLN+oN3+rrxmeMOE4P9dXt+RmPWTvOPHF/yjrPb13xzmDTrVsedsYgxEI/+Ud/gGUDG4
b5bLUOLPZbXxG4ILkxmF4bn8gobjj7IaisQGfKWjs1DReZu76d+Qdxi/qjs8clwxuTib+wv7yK82
l0RpKcGpjnNCmdUlsVmsJSmZXXKGNztF1uJgWrYK4lKJMd+T/pmcfWzCn3kwzy9Og+7CdgvxpqPB
fkvRdu3+9E7+i/nVr5MiXp1Jd+HwAk3LdX+dMwQY1BNDBfapmOz23clsWK161lw3zhbZ2ufVcgg6
nWqia6FM/PX3Zjz2y5SDXCfwGjhaXfoa9yK/+XPHQYIOyhOZ91Dwk091n7DeUzIPbsoAH3Psdo53
DWWtcXmbXO9qtoP8xUB+8WVem/XDk4JNRbcu1jmtUrErXVkdxmqQ5Q5dqPvgUUUtEbGTzilR9Xht
dFa3p1a2ccbIzT5Wc04jcq/vMnPBjkAAIxRun+ErnAqcDlKuQC59ZKp9aI0uNXXhmp+hCUEyYqMd
MlXAJ4UKe4dCST7iTm9YVNgNO+vR8st9iho6A7mfsTvLbf1Ng0GEBcd7liT4VSxlep7Bnts1t4PN
fE7LtoHu0FrTcWHaEZXgVsOCwTy+VE9NfQhdKYu6jKTW2pyXTw1Jf0BL4dhdO6qg6BuW8c1XCQSQ
XMcZH4JQ2pI6HZ9xt1Uue5VVLmktwB4021QihLrYP25blAdU87kRF2mPE7bVXcalnj7EPtvInZLw
Y/cT3jp4n9xK+N38FAxB37uIDVlkPhuyzXbN6Cl52gJpUyzmzfg455Iyz7CUIBLANfQ9W+HED5tk
ROUSOi7r1R09pnUFG02nMElzU5Hhy9SfTbfNx1po9pE60NTINmQyrhznk1csPjx3t7kvm2EGx9+b
jMwd5kL2AAE+TPXZ2INdG/bDCOeAfBjtsJo+jojMnPaEioNTnqaYOzU44eSsH1ecOZhOWlmc18Iv
Yt8ZvXfMK91xrfV1F1TdeFxywkH2IxNepOUFAFJ0hlRp0UT3eoAeYlwlmk+wn2/gkyi2Ib3KeAgR
PZ59t5U+3RktbLMwb7z6O4MkrCSovi3aobypN6RZn4eYnB0rdL3BLWLuvSc8FphHJFA1dNVFUrvq
yRiAV3Rh7zXtFCUojtKomBOwez7c4I+mYO4FhngoDqbeqg/UBrWBX4K0kSwkqZ5loeiDIX+HFVcR
Ad8wYroTgvCoVa4WQTFWMX3a7F3B9eKY7fuK7laSpyrngbui18ZvTSKLKh6CsQcUBhgj341yaLRd
CxfvBrtSs+Bs9kZjJycmzk+LRarWEVoGAm4tabaVezPUaTxIDExf0Nfg0AaptkVLLk7DmlSV+hHQ
S8ajYGyuh0zlXdxTG7+LlunmNtLkUp/19oSspXw0PA7NFAqzEZZkkt0VqyQyVLZ9AFw44LsN28+2
ZLByCK4xFCtOkWyjR1u8jblbAPbNJ149jc967Fs4MoTYd2zqHMTxE/znMHAmNnmZ4kbeCfa8Wij1
WX7VCyrJG/LrHbKGE+Q0mKq69h3NBO0fa3tID9tRzhSA98lmpbkbiws+Rhsn3H3m+loJSyMfslTW
WorDnJhJRfSMbRvLuyMlu7SzP+U6v5TYpxhikJxJhRy2xqqmT006V7kA4OM07+Qg1Vw6wyqu2mF1
b3th8IpZAbXaXklWIhsXuDv0MKbvkFhhj3Lb3MQTZxQzW8iUMXvbcmPllOl3g1P1dYR8r3ViH4HD
iUTOkZCMaczq6xqPIbHAvAKuXejUJ2Qh/nRr91CVmeM7iYwbMXhfWLcpgDf5QB5Rla5gG1t87HrI
6tQfmMZ46nNraO1t5i4Bsblu0YaJr5O2zP5zVyrRfhXG+AJeyD1NLJOdDdOiHqRbWVWskf4wHXyU
FaDs/Jx4ZrNl8mM7RbI3AK7cZNaUsD7VoLJn1PPPJioGl1JQOt8ICCDWeLKMbN+qcleYLazgCq3+
tY1J7wq8e3YtvXUQIbVldZp7v3OAMw7GlaVVhDSzgQXyLBKIHjxnVn7kYIntoEcfjqPAMzE/Cjh5
6B7JDVlGr1kOjbJI/MGSXQwx53gaOaljE8fBgS9qS7xdnqP/mcv+feEYUFH8ReFYVu9IKX+eyW4G
8n/OZO3fUPJyXpggMDYGGePa/57JbrQN10Vdb17YGPyvP7TBG1Jj28xQuJjUe//UBeOhJmfNZR+5
fd2/VTgiV/q5OoLpYW25cQH1q4lG9VeX/cDwpZldoz/bowZR264YbEwjMNXRf3CoA9qTE6Qa6RcA
MEBdDK7UXlAWFSAwLlapmQMAQUtdB3ly0CS892e59NWVj4GwuB/J0fyC5cP77Kxuc85oWK9GVZhx
sFmLUBnm9RmCJUi9MpgYcBXNddH1GmLgrGs582W3HuqF/k+BtUrXzOz2NfKy4POEack/+nrG8mzs
F/fTpGZ0QIvpeAgq8owpG5SinQVHg3SglEzt92lLIZGXQJJ2aMt0320JcNds/rMx3WtVrdsbVinP
ZsQy7KbVLUHKuOb3sA3X7hZGDjuxbOYUArKzFHZyHAWiJOxAba9D3W1glvj0iWYSmE6Ms7ZObn2T
9BHFEJT3k3jWpZbs0BMn0JkBT5MHfzFLDP2bUpUgbbXMcoeaiqW9g5ygoWMto1oOq0bsmkQEEpLe
otW0p0wZ8Jr6K7nYMdR6e41Kd0oRIsAzMjPo8BBj27X4QK2yCIewAFKNHVBjoHHxBtlTejDLORlu
oZ1pJ12BZNULPwnXQLNCBXM3LETWnDJNmw6p05kMtyigQ0vomAHxdz4YlXL2btAt715XAKtFqxst
5ZKB+UIcRUpEeT0Aszu0wq5P6EPloWwmcr37pgVrMFXbRGAmpSUDOVs3bYxKOb1zzKCJpqyaYxei
emyP1CuFm7ZHsQbJw1Cr+i1ptJE0tKTywxXTzF1VuC9lW6cPFmqde5VN3gOT5OlzBm2LTHf4vEOX
zQ9cDy2SujbnyTgn95XZLm8Y5DQzwjhHqYMQKlZG7t0GQZm8ZmS4HefM1e40dtqMvgYt2E/eYF0n
blIdNJTKK7NJZu6vyP1wZCWV+9K7RvOE7LMkoTDJUnRJRW/NEfo2b45aVAKnhpkooW6jqHfkf40n
RYF+UFWZvmKitq6C1UO4YHSOekYHwBbC73DIM9seqt8NZVMIW96KzAstQ7MrWQGSlWQ69/Rz3mlQ
znMBHVYU0rZC25q9awPtcspzEo8eOC853SESN6+I2GmPtk0BPBYLn7WsxPBAxd68DmJuDlPidV8V
FnGjJ8QNh7R/5pOud4DX7GgRHZGGyN8fEldk54Zh1nMKOe2TRO5Yb/Qp81vRDvqVtjY8yvve8s6q
moO9XXTfQUonR9AQ/S6b2bqXiVc8BaUvP+luUb0tFFhvlhpzJ3J6v3zrwfjEiqcxRt5xOLBMN3eB
p8Z93rlXqi2YwPoMTFEGEVYVNM5ZzQI+a0MOYgfvNNDI6mLSsjpweWgD9Py+SYoZQm5HrUnAkMVV
zAY3I0WyCnOMZbGt9cuuVZLYrAT4Gu/LGHoAUaNU09mkCHVu9aCJaaTNVxvH2N2oDS/5OjwVneZ9
zE5LbBh8Z5Iq0GF6SF+6lZ3CUNhXNTLjawxoXUiHncRenp4CW3g3ixqwyLVSPK2VX8VIhNtvriT7
oFNre8+McP3as2rvQ0MjfiKoVXeVMsd8STPbidwe7BY7mH4BIhukN+wB5efRIcijRe2ItUGPEJSx
BCjm4SzzLn1n2Jh/rxSlspj6a1Mmaue4ao6zSVqfTCr7o6V5CJVmpZZrc4bLYZcu/dvIYJ07zs70
WwPx8n6gukKSpPvtQ1kIEgW70WCTvqk5J5EjOEdjj8w3I9xrPpobRaFV2765TJX1NI2J/7VUNVt3
mW9qW3+Tp8KFXh5tLUGohgjsXWLDuApcGHTUOZtZRG5y+9RoMA3T7kHfVYSde5umd0H8cuuhhFvC
VJJ1Z1hotxDEQW+uqXDDjkDfa40gqlvyrUD7KaeNRn3+1vPMezQYZ59SLRERfyn6pAKmK4K64ICa
bL7Wxo1X6HekO7SD83ur2R9515vXBhjhMVp6mnbswLse5QQ3uVbeKPYpN4FVlteZTngZTfW3DLc9
uTCUcPY8v7T68ERGBXspY8jIX6eDyFmC7HNGSwc9X4OH3hjaneaamcXyRoljqmW3VTmle0bJCUPz
wYDz5LAfQku1537/VrCzeexN3JIZheJz6kGxM7KhO6uCHciAQa+6cVoQ3Y5oppu20dMjIaULSo/a
HQ8wd9oHrtwaU2eg7nMUDx/9zEoEeKhR3RGU6r+mbmKfeYWwtVWH+cZhq8hI36nv60Rz9pW5tCeD
yJdIZ5IUL0LPr7Uh9UK3adrDKGcZ23IeP5vEpMeV3xIH7pVfRmF8LfquhFJnrtcTuABySoTK7m2/
Z+AtWvLJ68yMFmsWvxtk7uykscinQned3UU23aZMPsAS+PhOteSJyau4ZfgzHlTACm4R+XAHR9sy
dsUaAHQA4I6sdsi0k0LVmtsIEBv1ddDt6gvxmnKfAuv7qPEM75YV6APH3pfMr74PZS5OACA2dXAJ
v9rhdyR8B+EC1+ZIhoF+0hFTxFiazD1eceN67bTiW1D4BPhVmXaAx6lBUEyqh2KsLCSiRb7vxqI/
Qf/odhIU/9Gy2y3olMpLY5NzKM1susrrFkdnNbM6HA1Ni3WEk9HctdPO8kTzbXRUHvHan8GhG5Fc
MveoJguvtHOz2sAvGlytqHgDc98azrde7x4kQa1hw1qPbnE9cERr4WJpnwxypcIsY36fE7sbupXu
7kq9vfW64cHTcayLnkS5WrJcKNU2M3j0YSmfkfal+2Zgjwp30QzdvMEkQSSOWKt0n9jVjVVr2mMg
ZnWoXBkc7aVA52nVD1AZ79FFZnvIoETqtZi53GoBTyuNmESr6gCqoY3HlRAhO23ZN2QSNvRk4cPW
POtOGxEmc7Z7z1BM8uNagN8OHOM7ofNwPxeyDXIkqyFuIocHWZnxPLDkg0Ih8S2vF+SWGpdfK7Sj
O0/Ng6tNPg/jNdvgEUzkgk6e5howEaFArEzy1T/X4/JQ5c4XEnBf/tNL/X/x0ehk/rKXuv/eNGKp
pvcm/7mf+vGFf3gtbWJWcDGCQQM46PO7/+6nLnN6jn4IzZd5+zZq/kc/ZZu/8Z9cDD1/tGH/7Kkg
qxnM6RnDGyCGtvH5vzGMNy8UtD/r6nxvY017hm7aLAbcX6fxFd33Wnc6m3WvKZdYGi2TT6dS1q2Z
zG2wOX0Mi5YpH+q9Gt0+CM3/y96ZLMdtRFn0V/oHoEjMwLaAmlnFURSlDYKmRMzzmPj6PihZtkTb
UrvX9sYRlmiwUEDmy/fuPbdtmj0rGj3MuQZf6EWZUFw0GF1m+hHqA2UFibWnOfZSsYtejxZAUg5G
wjdi9t7VDGmEylNpWzS70vBnK0P8oOiASNZMTNH/s8dTRSE8nrfLjkjBJ5uDXPCozCgEb8c8vw80
Be+Egaty3bgCpirn3prA1oW0Ki7UVXVaAKwXFmt64bKWlg6jleUmxc2OKqCPil1sz/EXuM7hyziD
d534mSdTlknPqQ/8a3QhwaoXKixiSQKr+gUWWy7YWNSt2XFYULJxGXWnYQQvqy6g2UCwtKzKDvws
7WdGvnaYDOxr4Gkn1nCQVRbGFU6h1EpVAK10Qdo6DbeZpAAU6RBSxYH4635dQGFDAQAQV3O588YC
yR1nN7/pFnButyB0xQLTTZhaXEcXwi51XXHg/FzB7gDAm46RvdEYeXTekuRMTHIo1tK2KBwbIkUS
4qvFB5r73VVfGk+tGXb3Kgx9Z8sYBPqvhgEPC/8CBS6aXn+cslTbALRyttiZEujBcxCcEOwSIqIL
DoBlMZPbOrR3BGY5ydq6QAYW3EC7gAcMCAT2cJMvQIJ2JCnXCMWN0YPOR5wBuIASqf+4nAbeY6ya
roc2MT0X2oHSOp1nXgAIESgEfYEioG4OYJQkxa1JxXqCw/8BUJPlo8tOfbi2clMsiAXZA1uwFDPf
jfAXRKl2XkqK3V2wwBn6BdMQLMAGGn0Qyult5gZD9agXpR9cIA/uwntI3MDckPOVviLrfFEDV9mU
xoKJiBZiBA85XayFItHO8CQwoulrlfweP0UcjfTEvC152jwUIkeyNaJV7tSWDzPqacaEvJoXZkXE
3G1lLhyLsYVoEfawLdQeOk6Gy/QJPXO4rxYGhplV1Qk2h3uwcWb5CfCHdaNOA16qhZ8x1Dw3F6jG
tPA1Khq+qx7GkJ9c8BtMlujj0ee7kwudg9RiA1KHZeQSbocTZFO8YXgyLuMIdTbgeyTjhfYxfmV/
SAUs170GMWa8N5HAQAgx8dSoj6rBs7AWZhIfrUbYtziugujDZMyQM3o1yfRN4S7srwyfJNcf4jOR
SRpDvgpUbwZTa/AapAmk16ilYj4R61Ek+3GBoa4yOgMjTGwxG8W2wUox3A9xbIwg3y/DgPAyGUh1
MSQf07Rr5sInc7uwiZ8zW6qyynJnf2gZD/k8ZmH4MVfjEF1ppMZ8P0qZw8BATybWE1hl7DdqPC3i
jlHaxCCia3HWYEO6NNzJzjE+9mUxdi926qqpBagJ5vawyvquPNCjhyHHMCftdP5lEZVLur1JKyoS
4LUeipRkb0/UzFc9rWs4wuNOnL5OLv/rev6q62mD/v1Z1/MuKj9/+Z99mz0Xn38Ym3/9wW87tfpO
XfqabAIu3IGL5PT3zqcN6BRUH+Ide0FP0uD8c5/mJzA8LNpvpunf9T5JZcCKIS7zd/7zv9ij8bj8
2Pckq4tkN2GgSkOTirz1jQ61BljT5C6p9ApF9SqRUUlDgioeG5yLg0gzn8Z8GE7kp2KC6qunLDSX
VhkjoLLPWJXnKPUr2lvUr3mBfEo8QvkJOXNmdcJKNjr+TDN032CFgqaj2BuE1SPedvtcAcZeaZN6
k0Agenb1/GSNVM3KiCOX2X2HGYAJNWPXbOidFc3T11708Rk5FGNBu0KzWpTo0hRnxojDQDMW87F0
xY2ltqjJmvG5nMZpRQDCGmEReZ9d/NpmCfuzHso1ZrOzrU/bEV031vTi1U2LE4kJd8Fkkokc9xss
vKdezjdGIo+If+gpJgo20PiZKqL0y3p+MTkFZIP6UtrWUy3bDceVzGvySP8Q1MYubhxMMAJ9fdku
sbSKc1Y7/Skdsmcbe89GhOOdaNLTcgc6dkEaDdlrUi0GbLSnGz2T9ANzlKP9ojwaxuEh1Me7pUnt
OagK903mvlABuFs1MnZYX48p4T/7OcOPoIwtN0YIRjbxQVsMr1M6PVi0F8bKeIr09MBs67mpE1Dq
5hnkGD0Gy2jXBh9oNOLXspM3RsZ3JfVuU7sVsx5jiTtgkD8xpEK6Q9dIK7lRWtQA3THJ6aYMiNZx
6nYeULUS9w3rcags9zLKnzm3UhwtWOeOFdFbrlUZ/AWlnm/GVtx02rjto/moOigwlUEcK7tUPGaq
rzqo6LWpxqc0nY5UjebOKVHhJjGfsDTkIyG5nBE7K0Nypit+2nKhIWa8HMH2v2rM5EDT8bEx6oBV
e3rIhelPshi9ImrIYyrj52Kg9ZJp04tTzsdBC2MW8CY+p7X9FE/iN6fWr12yuzxrRIOsdbvZxDRd
T8PDXJs72BTIdRt9FyKQIkjXQXfaEXuEmuGI7z5aj6STeshidCiUPAnT3NH81XIdm754LEL1xaXd
t8qnhsFCmB3oqjzUTf9gTNlrLhKWdQibeIemBz1QI5K/uopeA5XzbCmMvOCDepf7rhYWPVvjqayL
ZIOhhHgMw+Z8yc/xOWnWo9QbdespthvJuY/HkS3iXNHS+kQKr+sR9CZ9WgjDrQ6fws+mMKC3Q4NN
MsTf1bYcDnVpDvs2t5z9NCgEIgFeXaPkyq8LpZIbuKTDIYeg6GlKpr90avtJDo11pTrYenhqyhjV
dUOvOfFd0ix8O53H58AuCYqiU49UIjHq4jEtgsd8osfuz0brxiuQGN4UBWejSD/R4xw8yIToddnu
Zj32q042a3pUEbAtgEaoQYEIHJyyI87Ers+ZEt0UpYEyTzEeS4XuD/ZgGie9+QxLtXkpClC2hZJE
68xCXm+TglLNrrXJOT779HOCG0TDJFgVPP5zor2UagmEtM7Rug/CsyZN3eg2R2l+i4X4yGNYM8Lw
J1RJkLbsfjtpPHQytZ9sxTr3Wj3ug6F5VcbmaFjp4btN52+URW9NYAs4iTMgR7bLLOwtOilOLAME
Z0pTe1BIzO7rDs7AdI7N+jQHqvULLRGb0g9+qeVqLhuaDnbeUJ3Lue+7qB7Ian1hSUDyIa+6T67Y
Qct0/MW0qH5xpbeKKa60qJZobHNcRSf2xtw22vakJ+RN7LQufUYEQAAvy3GijujfGa/TdMNvufn5
vfzRmUE05nJNMogsJGRw/O3lXn/36UK9cCOH1FzqMjNCtTg8wF/MPEU3dqNiZt7yeSGzHJuW1e3n
l/6L4etybXdBYHMQB3683I/vro31aJwR3hS7Nm90P6F9eyNRIi3LxTEpk3Qn3OllbCcUNuMwHJKh
5b11UU83kXyJSEYNi/nYh/jT0ArsXEhBHpHSa80ZjyOBF3gxOLwxUFjVZXIqrAbww3A35eGjMCPM
TJNx7h3QjFNZulvTLKuPIT0+z3BYHn7+Sf/mEdIJjdLw56jC1LQ3X6yWxS5QUQOvitZujFLcCHe+
Ieio/sUdXaSFb59VLgT6mmwpg0fpzR11R9WZ+EOeVRcME0epG0nDby1oTlBMu4mPXe3UhWp+mw3y
xu5EfosOOEYxFr7WA+vyUqqQSZLCm5mOoYLEyh37B8W1znozbCOH5d4Ed0nIVGTh/tSmp9DU5DYP
tWoB1sbHXjTtXZFOjxNMQPTFsXHAgpOjGO4AwhTxaxDjqijSjG9xcsrtpCSvQTk/OqAE546TxlTp
O3ycOxAUsRfm8wXXdERPnnlaP9/YEokTugl1Ay74U2PigLBVaqyff2F/s8Iwg19iYwHRY5x684XN
tA1rAz7Mbh7BcFBOTKxszESJuBr13c+vRYX9l+/MFOxT6Hxt13xr8200GWOXlwXG/uGOkMtDTtrS
Ly7xNysL8BLNQFeg0qN425sCw5t2mRCEYbhDRYrVRLRRML8sKz3Ca7ntEDWlmrFzFe08Bm60JlDm
wCD0Q5skvzmM05HnDA1K7UTfkXTNJuuyOlUyP9HweZ2tUV/DnU53mW7NQE51oBrwn66y2Fpju3rv
0GCh2e+Ee0Ni5oGqOa4gApKh6tbVRmu0aKW7tbbtJ3pWQotfTaZ6SETT0zClBNuGcgl+okBVOcKa
BN4WnMW9QXR3ZaFFa8xiX8Nk/tH8bfzNG8t3gemSwGlhGKb249JUaBUplDIvdmrGQWGI8tiLu54K
HtzBSUW9RZ6qmeBbcs45kkMvaBuxomlx3SU8y0EKH8Mq+s0YzOOqw8dNi0w8jUml+47gTJ0O1jmA
N+P1gXmO6AwyCmQlqrC8+mgRH4U2vsytWMV2fI/Plaqq5gM3yrRNI/EoKcRWVRBVWz0bEdGOd6Fp
LfJGnk+jYuFrrYHYW8VI/DzI3K1mzo9u1QxfVeX/eJP+5iVhz1j+oX/K6e3NPRrDGsPeOBS7ET4B
JQ4m3ZFfx4CzHVThL74R8pr/+p447MIsazDcnL+8k7WhS9pAfbFrSPtaqxbeOydIDgE7lavy/RCZ
wvRXckAaNJapJKECDDNoCBSAfRlYCAVJKkbgVa9d+n1kUTPuLaTzW5uqVwwGrjMXh1LkUu1PRan7
etW+5Ml8N2U0Xe1lM+YxC/X0ORiXKpV0sGQWp7onqXUqNY9ydU2ek7Pp+Eovx8vZmHQfbYfmuQvo
meGil1TjsKmCvltlcxftJ3hcl0NQUExYFEjfOxT9+BB3HCQdOr/eXHPUM+fxoelCWBqGC29sQIGm
3oB2AjpKtabavY8XWSJOwNWU818IVOCBrPphoxpNu15eo3Yyz6U9PljhcoAwU4X3CaZ7VlMtEel1
IiXB8RkBteuGvlGdmLxiXVBfueb0QjSFP8KbwEMcn2KdM4s7UYrjqn9KogHyl4GIujR3IAEPpOQe
5ryuidjiBe667MCheJsH7CxxOPBg8nZYY3dCI/cpasfikKomI2S41FojveVghD4i3o6kux4dKnvC
uZ60Jv7Vfmz9zetNrUMMJPRPnijxZp/EB5TU8HvyXWvLFyxtd0hMz9QX3DyT13qpvy5H7bIjzq1z
qfQu73wRdRs5tuOqTvgxGlp+2hXJ2sXl6QyNboNWDgFRaU6xdqde7jK1VTigpTjKQoStxKqGLzAA
3RPMlsifoZKvGUZhI2fO4M02kwKFNSbp5OOgU26JRq88hAy9N4VdyoiSyjrkYFhNx0jHoIaseiS2
un/oQMytMIHeNdhbsadlp6Hv7wwTlGyZWdMa4aTu1+N8hOkNI5B0r1xVMHWX8sVq52rTQCexOR1g
c7XOA5sIh8z+QbewulPNd/a3/fW/DtsvOmwQK1SetX/WFd6XPeTRv/q9f//BP/3eNLBUy6R4N8kE
Wuq8P7SFxjuKCdJd2L3sr0jSbz02TN0YT1ysES7V4dJ9+2b31t4ZzjIKs3SoA0IloeVftNm0xWPz
fUlDhgmDNcinlLucyCntf9w9XYHJKghq5Yj6eLh1TANCvtGY+zyb07Vd9a0v5kG70zML5W2JzUEd
pLt3VAcqe1qODzK18qPeEmoFe83hqRSDucIYXXjQx8i2topoDcLjLqRWNOhBrAJjsT0YYNH69GaE
7IZVLmT8z2h9pcIwZX9e1s58yTU2UlKwayPT7rui5rBRaWRjsaydjXFoH0ijhK5kEwooUQ1+FkoP
iUx/z3HkVa9Q8xG2eitd2d0lZIVv69E0ipWe9PldjFT8gNGY4G8bLeVqqvN0yxybmUFWTFeSCNR9
Hk75OsF5cTAYCm26tte9hMhVC3y8EOfGUrQJRJMM/GGaqnxlTzUnTSkKuZtFI9Y4TAKESbV5JRpn
R6LlXSVUGwuJq57yVD0WwZSzG6H0Ch1oZ2lEvjb8qWDTiSr3eGDKtVOogPrDlA4iokRUUY3Hl5Uf
Z2IgNrap2IecndMLyoD0B8OuNpMWMgicCl1Fp9XiJkmz+b42i9ofZfTookd7T9vS2k+GPXws1FJb
RTgC0C/oZXCuGqmJdVZGccNck7R3cRyKQJ/vyXFNySmLx9JRXkDCqhRFWF2UmelQm+C9KMp29rDh
QltTAPVBDjcT6Ch64ZzdEAIa/kGkdqsGPTwbDJPUHev9tLXzomCvAalzPeWYRRTOON0Kd2sedStn
bvWB1lNsXtlpQ+yhOsXpWklnugjYrHP4/L2RnhUZ65XCXjqRdrgtvxryyt/9eelXux7/o8W8V321
8tlB0VkY+xaTXzNfDH9uW8aL/6/pyiYZbzGn5NuiLh07vEbSR3LHBvuO6OetMVdNh3JCYgB5P4q+
FffKIC0shIqbZLmLwZsZq7YRnB8mghVSlPRiOo0xVJJ6gzOzIJI7E+oHyH3T7YjYKCc3swCIBjkB
enmqhJMfqyC8PaVvacsBFVEeo9QkQRz5OZImmOzTKVUFMrTCrT+bc1jPtHy14K5A0FIRV2DWuEXA
jj0GZpHmZyWRmurllRTX8zBaxKYAqQu8vo7oEAFdKRgxq9GuLPDAo1TUQw8rsMQwEeFsRlszfUjj
zEU1V1v6pzoyND8L8/C6hlV/bdWxs4ZKzMYXITrd8guI0yzaJfu7ZrpUZFgqZFHdWORmPWJvhtRl
1yqBFUhOmCqrrkoqbpIE+8gByedUtkIF1XY2ds9uMn3Yix0AINCBfOWYxpfTSieBJy558KLt7vrB
Lm4Q6odbG0dApA7mtZsM4UOQse1WGXHw2FzD+SvY6L8N8VcbIpoOdod/3hA/SBIAivD7aRNjpeVn
ft8LL4ATE7SIxdSILWeZ6XzbC1WV6Eo6hX9ueH9uhYJ+DBQpw4Z+Ak7qz71QvONEw8FfMCnCO8ix
5l/shW8O98IRTK6YN5HuZyCx1ZdC9LsWFzJwNTaDejz3+eewzfwo++27u3HzVV/yPaZs2Uq/U538
5QJv+nfNpGd5NXEBh/ztCDd17z7Hwzl2veh3SM8/nvcuh94froVRABMsRHEDHKz5tj8p1VbNTEAO
p8TMiGVCzqBQG1hyRWMR4OGnNplC5yXCudWJraggacxeyWE/Lg5CF0B6P5dfV8CwR1rq2lsQKGJL
A7D/EjtgDPKrvjFaxTgKCy5H1rpJ0Dw4RDKRAaCUwYOsu02ixeaBBDsGaXT1sCklQV10nsaUZuXo
DT1sbbAYCaFo190O/U1eR+l97Wrh0DCKKQa79PklGKjHTPYJEe21Q6NW8Xs5Zf0xC+qeamDAuI/l
IEbAf7TZeHxzsohAUhnYf1KwMeIwC7FIscc2yARNQ782FLuaj0nnRsr9CJ/TKNb6EKJvqLwuTbop
IKilidvt5cv/b9X45aqBN/e79+QvAP8PX9rufx7jJozfaMp01gh+8tuk2n5HiWwtVm0KVg6Cf9bR
jvbOwnvgwN+62LuZPP8xqxbvLNIqWBsYvrKELCvON5+O/Y4uOnkO9oJVgpDj/pvFw3L+ck7VF3ka
IEIUZawebycdoTTGrEjCiFmU3R9Lp8AdQW+qPeoQnv3M6Mp2lQK9v0PytZJ5SFZXPMU+5cC4SyNy
c9BZ9/am6dzmHh+pQvsgcx9jKK1bmIlsxnHvwvKezHpR5XQpvc7I3DPBtZtNn/QBxFPFGDEwOCY2
SSM1LX9wZeqbVT7talTCBbhLrMUybMhIc8L3atECBRpMoCuulcCeHB/VNqP5YgStfD+z5Xp8JLmJ
B0X4HT7G23As1UNXEihG26VdOEJKNnizEiDSAX19xY9A3EQNM2yrUrmNgypp/WhKxl2jw2adR1ms
plYXH8AmDMdEF/IhqCRpek0b3WC4ZNzlzssnh8LSrrXcgryJlGZj2bj3yKiW+X0YmXB/9AmlV8sf
26JWj64avy/T0lwq6eHkGHLjEBXuKTWCphAvJEKl2Oju0yqxb4JS1W8D2gzTCt+joeLV7vnEmaPM
vtsHLvO2AcRpNagrC5eUz++c+nrbGZ5RuohXFSBGwaR/6NO02qnYmGxyt7ZqH11DVRk65nMof32b
EoUZ92gQTRfOxhVmhKWjUlgUttbcrYK827njQrdoZcJ4L57VtTKwQjFE0knnaQuT78PsrxBg77pE
fIwTHEs9n2WdBt1jUEhxwD77HkuPQeaZKD4hSZQHFeINkC6OZvTa1yFjQvQ8YXjXGniTfJbT7ASg
lglkAWiEu5xH9op4dOs67FvrJtWVAIkWR4OgCbRbwF3J2gwtzkNz9aXTECfQgputdVDH4c1MWN5h
IiKwSSwAuI46XWW070BTW2gMCyW4VfXuKWzLwsNOne4jqwnC49iJbLidXJIyn0FqtZ/EWPevcTKo
t1ZemUe6JPp9atEMxdzaX+GorC2vG3Ju2VjlzanXxKcR8v9ZYUS81kbxhYTQT7QyS2hdnHP2Q2L0
qwz6zjX0ZbX180Y6H2FL9w+zQuReQhbP2qqDjHZd3vf5Thi9mWwCi/rXy4px/BSFcyl81OxxtW6V
Go5TmjTIN/mW16YNDjmmBSUIkZ6ZqItIXFW1a8NAUWVwO1TazWiqH+fW/Sga4kiF7q4bW+SYra24
cj3Djupmy2hM24pQsz7AG3+AC/pFYPfAM2tn1bqhzb0zs4EeZ5ThSSHgYxn8WxpjItYO/g/QAvQ2
OrdgZBzLHfeTWuQtD7MRTV4ftqN2at12DrdOwNTZ6wmlyWOl6u+aTtr8Su0mUfrgZuDUtmrqFGUd
RGi/Haxp0wt3Kw2dwClYpPWthms+3/WBysGGM0FyRHGGlyxuyZRf4cI2Ty2onLWtl9E+ygN1XVfd
yIQbRbwKK/eD0eTSXHXzkQBrZRfiT9ymDqGoAZmHGzOAlO0KOW4Kg9IA2Uf6NJm69POkHo9ObG8M
jrp0zqXaM+ky0lXaAE5G75qCTk0H8FpR7hFcaoB/yetDkuochPq+2mLvZt6g5uFpHEy4tn2yAHrI
KNybndOcJtEpENn9qM8YgKWhTxwoWNIYQft6UvR8k1RHS05PSDpAIDSttp/mYF6b/K1jZorypGY6
bn3TUCYO5xy9SBGDTWXvMfg5rFRNfau7jf5AVxyTPGQpPzJpSKLKm+U2ICYMJlWWph/nhW1sTPZ4
NA11SXQdPhEwhudp6PE3Uik3G81EIDnNwzmbQ/mKDAXbDvlrGyB3SG3tuGKUH7QvRmDVvmVHnNIi
a/Fba6LfB7nMvBJO2VWc9Z+W+QVC5mzYFXM98pYC1pxXXTWOOLXyuHvRCnabtW3Y7ZWR0+4YQvU+
RN6N6SgnqFwsKqPCSbaZreSraCYrpXKAl7HBItdFOKMW5FBqTYHjQmKaDAiv2VsjEDPLdsTR6jBN
Uu47m7YSGjZr1SXP3Y7Xk5bdBdbMXLAN7e1YuTiog0VPFct+gVI7xiqvWHvRP2W+q2v1vmZ+wNgq
TGtfTPpNo5aeUk4a5Ghe0VNUhfE5FhN2JljvHroe1zc5Wx+IqggwxNfHKc9rCGREs5plMzG0rIAo
g0O46nSdJBGK3X0zu7/Rm833oYnfxkWR3Kfjb3kOak2oErhBz3aDRWjvNG2468dMZ3TjnAc1uOva
Qj/rOUA9px/MWyRL+abBAhXK5K4XrXI7RskNmhfngGCIgC6RnUM7nzcT7lq2xhjfEADl1gKb1zbo
rtywWJkDaK7GmOR7mLNASXru612NrtMCV9FJQKgw1Eu00jPdIu0i5eyELtF1Er6ByNMqnFmso8Ct
5vs8Fq7yNF6kobFtOzMzD+a4xHUu6lG8kRmgOAAOqtzVanifpnDZ0JbOlDLkmhnnAcIcj5WpMtdN
YEhzOG/yL/LCtqBBUl9rpaZEYDua+YNe9dOHvBTTgYg09dgvpIxakgMMQcxGK6bKdDgIKx1Z+rOC
ezBEcDYW4oaas2I6WFqf5cLjoJ5LiEN2ex20KbwOZ+4ZvIq89VForJnTjuifFr6H1itYVBCpt9Kp
NzSdEMJckCB5wfKa1jo3iHn5tIlEGD7SuqsY4HG6aKqU3r+bM52KL9gRgZZqNZY9I0x2N8aCpVHp
x6bq82jNOaKC1qjJ3nVW7FxiY8LsRsAgIychxBUb7kxO94Fg6wJbjdMO/V5EkvNKlCp75UJMEYFg
dsD8zL1WASl2XtnNdbxJzRpNnuPORC7oParuBcUC2Q4dEWLg5NaJmvqO1ABOTK4lY69Eh7lt42Da
gMi1dvOF9FKnMCqRtDU2iPQFBpNxhPaDBRCTX1gxSMrkEzIlYICtudU7ROFAGBfAjAOwYFWncYAw
Hf4MGElQNAr8z7U+KfRcpUUwDRVQDcobMekeZb74gDkw8cIKjTcK7gV4U13gN23aCSJiu+6JxXte
69wkNJDqbwZOLV5sU+QrvlFgDVkqJJYAJFjrkWw5uWp6U/M6ptCVZ1gRMq66dVC5pRHpyGZ0wn9b
YRSE5DMuTB+CEcD7FAR43bYX6E9rFtnWQEGyBpyhA+Fd8ECkh8vPMGvguVFzv6d9Zx8DIwIpRIfN
JmWC0swPQjV0TwjxCBmR9lOHSeSDXGANVgi2IVsADtpkij0qgJlOLK3Xj3plDKNHLFazi3WbdQA8
4ylLpPyiKUHogXpTn1lP40M8KpjXoOA/DQNSQECPuQ0QrY5BBHYCOmDYAWaURaffYUbRF+snXigI
2uvUiN2tO+X92pyG4Tjbw3iWLRLNlr7oKinGyUvAKK5Ken7PsqapiACyNDZqXHbWqlIrpGjMWHEp
kMmpB13NtBs6ozYI+zMn8emqgtp+dlDM3VcjiASP9TxBaKm2D24hsqdQFdB8sG+5CBbD4IAAQhxA
WNUbm+f1SKvAutXnbvRGUZV7YjW5wAzaGw1RtZZYL6j98a2ZAEI8cCJRytKcF5sRrNOWkLFiPwlq
8crNxge41fpGEc26q2r8JWETMRnOh3Ni29qRRWJglBvxstiDRsHCyqenTewBZqrWaZ5YqGnVnCbq
IOtVmbe86w0w8SqmRgEdUFNAddlLlFrmvMM4PK7jurdehw5SDk3VCB5r5k4nWEOTvhkbo9z8d/7/
v1jKGClrNLr+uWv4vnuOfmgZfv2BP1qGkI9NgRZcQNXg3E/X7o+W4TI+Q31n0ld0YcTQb/vWM9Te
Le1F9SJb//O8j7KY5hUzLqAceO//zXn/IsP5ocHGGV9niV4IIDQP3iZh0h2DWSDhHrkEds2p54yV
lBsoTWTY5Ya+Tyd89N4QEoDTmkb7WZUy3k4xc1pZF82uwTvOdJhw9oS4h/Ul9i6S0ryBTtwKnQHL
BJMHxSRjhmHe5bllBCMjEkkIiNe7A9L991EwueyU4DkRloYjtKGVyALl2s2NIT8wy2haRhKYiB3m
YTaw8d2IwG8a9qGNzSbYB/haE/S/Tj3cc+AVxr1SlLaGAjrSiFdJRvii3EtaZg55ZZ7gsqQKVfTU
wlwLlzn5zHCtyQ1i7MYsPgd5Hm1rW5t1b8QO8lDkWvQwd6W+40Mh3kVv/xtVe0yf0GgwpudRcjuV
5rmbcNrPZkxsRxn0z66K+7RpCa1axcsLbgmoo25Jo4/SeZptrTgkIahJBhRzCtQALTNpNUfNnvNC
Xbis0zkK00HZw15d8qpoAMp7hXPELHzy75LFBFtRSWwplqIeK6oou3pHNm6gMrPJ04Et9A6zbdyc
KqjRtE1WOULBfNj/tyL8n1YEAilow/3zivD4hQTwovthUfj6M996geo78hAwgtLa++oi/WNRsHVQ
PoZNU8/4Oh3nSt8WBZNFgS8KNQnmlbdDdRvhMC1EuD3IPllK/v+DBBYkCJSuzW/IRXDQLIOG7wYJ
mL36mfwVHAEOsqU8ihwOLEghv7snfzNNoN/5/TQB+42KfpRQNAdFF3di+fPvrhL0cNX0Mgx2fVKA
QKNAdlbOFJSfim6YbnILYloGXJDYk7n7VbbH8n395eJwOZDccdtsbvaPF4+sjJRN8rB3oeGWDKOb
dmQOrnJdU6R3Cf7V55C1yaXnFet+O8v4y6QwbVxbjaX7WaNCR+kJpesGBMx6rdTkiZfRdesk2BKS
DL4t6nU6MGE4n/rWDu5yKxv9n9/Av/0QNos3A1U2Bc16cwdFQ4GYd7O7I0lIW08GhL9cIaYvtkf5
vsZe5wVqSmKkQpI1cOSp+ji62GEIVyWRqovd6caigLopW8cBkkbECqTHeTM4KfgwdEh0IUf1IY97
hEjFjPhfycm4+Pln+EvTmYfAoYHNtMdB6/NWrdyStdNLe3QpP0mOb/DFrqahkdulhvv5lZbh1Hf7
3eVxYxNGWU/nwsTV/eM3boJwYBXnSgOUeBToJB12llMfmk6vb4WJ1Ozn11ueoLfXc+nbw9AyeMje
xhBoalsUcEi4Xhg3t6woLadz0IQ/v8rf3D9jGfpREKCsZzf/8VO5DctFNioOQsUxRt+SvFa6G+/S
1nn4+YUuGURvPo+pMam0efGoYt4uCkmI2HfkGdyhhyZGym6ZYbs8M1Lyxclch4WoRlikgTGld3Ig
qLeioeobCW2FqEc8n5tmfdtIC0+pNZgtpf3CcRkA/OzCBSQLoFpuY57N90MI/srTZ2FgYklGSFVG
yEWmytDw6IJmaDWr/TBac7z7+YfUL2LrHz4l7n3UwFitIbkSRLmMQL9flAAZ0qdqpt0I3WOVkwuz
J0O35dzbpJsybcFR6OXrlDUKLWpQMDy8yS7LF6q2WnWbtGpgeafxSP5ogQzOKvBpk+d9Nl1p0OfN
8w8IEXD/jtq9il+H9jOBYV4D9ulBE6m7iQBBQimLpvdRWGh+EcZyC0hMRRXwieUs3VmdadLu1tBA
xiUVmOVGVCeBttZDK96BJpK0N+J8TQWkblu9dB6AtCT7RCFSpVBrlCkYrF8iZFlejrd9b1TzcF0R
Wlavhtk2rvA5Z5QUgFCqQTOYYla9Z/VWSdySCikrhWv2SJcIOSdN1CKXyrXpVvKzBAOGZDvq1mRE
6FszMJKW3gNThDmtME7bswHsTRcPCLLyD2RDpK+VGpV0p4UrJaLVCLLPWC6FI/GRTzZ4Wt/OtWZn
um62T2QyXc21a11b9Bj9zokLd6Xn8Xjdo6v6DZ41YZ91u1YmIi6jIP2ipIpzUtCEAPqIUbfYzYEK
lN8aDh1sK3exWhXnMqiIQ52wB69CqLYrBQQ9UIKr5X76ZZYgR0H4jxmGhoWa6x/NCBIBtiixD8l2
vjKY/bxXshTEpErb56z2CjAhuag7BPuLl+SjvsVT5uz72dCfG6hWNxyt22LfUYritGyJjjI2gOh4
IoYMP2Kt688letRNGmnEuFb/y96ZLbeNZGn4VeYFUIHEjlsuIinS2q2yfIOQLRv7lon96edLqmqm
JLvt6bnu6Igqu9oyCCKRec5//mVixl5blfxYEamxrnMcT0gkzNCt1/F+nPuLJLFvrYjemr1tOHQE
lK5mg/xtVCvWiy155tITze0siw9p5CboF4ccl7ai3/QR3XdSYpAqTfOysUBGzNhxSA6c4nvGgB+i
2PucTLO5T7rOvIvEMm8z6f2J//2zBfFpM0qVrY3MCx87xgAAVVKc/KkfcanLw1U9LNO6JCd61Wet
Af3FJNqZ5DS2qJ7wvfJsFVNPRyOIw12ONdh6NoLoySB5kg8zRRe4nzvrJLeJNSS4bWBxDaSucAyR
bBAHHkToMSWhLPasnVTKOLpLXTOmIpVDTu78DMZk4g+qfHhGsxvgnWVlzTWjEZ4Q1AKIc7NwDgme
BHthp+ber3ldPINUj5xMDYvsB6YzEPoSJh4r6NPRejKz6qscnPhTRpzBi+er+ZM9yPGyDILhkA8h
eTJEWpwwv8GvtMujNXLd4dAL3i9jzrGWKuY5tldm5itB2HXoL+1GtB4BlWZc4rm/TB+dwawubNNK
DgD7zdYpaqYDMyT70IZeK7y2OqUTY9jKBPUjsgUvw6onj4CurL3E4DrfeHU/7wwvULjJm/lFlA0z
EIEc6ytzjotNpE2woRyYODRbyIvxLdqkMSeHWLA1BndvtuYwWlvuWF76Hry+kajADdYWM6w9U/25
hKNzbfGiXs2p2fYbpnmIqEy8g75haT1uwsJc9owE5dfEJ8YQs1b/8WyGW7m+eDBM6ouibpLrHJXV
Ohoo+eoabJ00DIx5MTOAzt1DptlOAKt3Rey0n7LMzje5uYyb1KAuNNxm3hW5sA+j0wLW4c31WHeq
OLQgwS+LkZhEHxA4mklusm0ov7yixiEY0ep+nu3myk6W6NJXML8JtAbqJ+UoRw9WNdtQDtw59ozX
OmSGqYhNqmi3WFuHHKHrxW8iBuDOws9YYYFzr+fpUAGbT0JYu7kbho5bMjydFQLtDvQsz9wtFE/3
WrAxrJdKpbums5a9SST7OvT76JJaxV03kReSRVTIy4Fpw0rYyfydGnh4TIko3Nq1xXQISxv8+VyH
Ua1ZtjtsCt1jh7XC3cwFiL8ja4AYcZ+Yb3dO3M9EHmJLhb6tu2P0wa8g+N9Jk0xJ6Sfikxm45BsQ
euEPbb1TmQVETL1oH93JxJ2MTUHgG3KF6ZNz0STtRH4jHghDkeE9a0cJicn9g4i0u2HXMUrKR2Ds
1LyRURUO2F/Hw042w5zs+Pr9/CsjwTY50RC3A6sZ1gxBoKC1AIbmRkLGxxEkKnH9YkSgCCEKLCe5
mkZrKpf/NKz/p2gCNDPUhf+6X92kRNukX7v/qr//FySpvvzy1hzp9ef/7l29P0ITsklARW3jjKTJ
Kn8BWj6MFKGVbKYNb+5NUAFpBMikQ6zTtQMslT7l+d+4VvAHbRhcccgs1F1wZP6d3vWsBPpnBUeE
govrAo2y49oeENfbCg4T71wQKGTu86lel/H3Ijaupzk6ZIGOFqz2jJAuFVHOYdR/Ermxymz1m74s
1K3E+4+gUwjo8EPdnr1rNWpXj00DuoyaTegqcj7NYXNSuMxV5Inl2CaZHVtniDkCxI3oQ4MRy85H
srkdrSdnoGRKNhXJIx/MhdSpGpUPk9HGF1et1qE67rASqL1JvNQb71dnQl5U4yhZoZPPP2fU5fqX
M2c5RgAf1VLvUubrpH3NLl5pQEVgYLjStuZQ4clv4hvP8FbZ9sbMexzxqscZwEiyJvbIO1d4OmBv
Zx/jnkwpeOe3TqfwWsEfNQ0MXIMy0q46W21VfnKM/rZIqh7irB6zhN2tFz4J26ALxtKJQ3pbZoLJ
D+aDnr8usUYyk2Tb1wWdd7km8OCO4BlsRoktz/EwHbrmcw/lf8cA+CZWPuLk6suCUKnL8nWLo8XO
w9hyxRbEzlhVX8vJMbEDwuF/NsevlRNvYq9XJ3g+GF0QjNB4iosteNHZ13GZxa/93n/4cb/jx/GW
0fv+693lp9S41x/6e0tx/7BIz4AvpzXiek/5ny0lsP/wfMb2DjEnum3XrLm/4DA7/AO0C6kzmLjn
0ZoiN/97SyGjkHcfeSMHpvXvbim++EHqzOVt8DAP+rkLWVf3+v/oCoOBdG2GRwJAbK6IiBrqgLI5
dDnT55b4KpslH32eK5hrOIiSBE8hFa8dnP+PBOb2V3ZN4h7lhX3h+pGI4NS4wU2is+WlTpmvK+Ld
VmB+hzbqHiJK/GA99+2zaTfgxxsJ9/Cjkkb1aJHfcdOUI0XsYBnyxY0qGHUJqIIzT+5zZeIjvZ4s
5T7bDS3lSkMTj51XG9/yyZ8+Uk2X07eQMBU/u0yVM14ltb+VKBEJw8iOkGOaYOcNUfWA0A6rlFVs
9OjWOyB4SsDaeDAcFzXoklTDtgnoGHy64pUqtQWFD6ftSsiJeIU8CaCCFAHpZ8BjfC1Yyu/RTcc4
b4t+jSW2BvrB/rZRMGLzLFrTWZGR9MUpl+pINYqVVbA4yFSd/JPMEGC6InLoIam3isgeH3Gon+9K
pvi0r0rrzpqyucHP1vThkyTOgRGB8URNSH+ALP0jVPsE/0ecNElIGlr/kYkhA0Xfm0gSXuSCY9WU
RaRDR6HWp9OqdtZ1m9rkLhswWB5kGzjPPUMFdMXFSJJN7AQnzj/xMI22/pappOJVwnT4IczBgVez
NRKZStA5hnGNy1/f2QVQh2QoecVGi0WuzyaqVjZEpHIbAE1ZqyAJyUI1ZFvlF2PV10eICvjXnn9Z
wCHEoK4Be1yhAeXPzUnJz0A3ysmSrwD2YE+UqG66MnrMnIA8Wrf3AviMjnbwghMmNvHkho9BnZP2
gGAqfKRbxQFNBnDyWJqOeLCEy22U/YAm0q9Ri+ACbh9srNifm6lo1c6BfsRgY1LLMazQ4kACFSAQ
sWBOlCEtYV6vvxSr1WPLLl8gERjBzAcYMfaNt/jp8e2WQ9Q8YfmMOW0cDVjDurO0ySwhKNbZBH7t
WVfRUIzRhepwOzp0zUAibFxn3Qt0DZxwMXJGfjHpvzahVS52RZZ17RqvT6SdK8+AD71yAp3VMUHk
hjcNcEnYgYWSaC1HnQa0tCDLjgdOOtHKD6tFAS/j22esHaPhJiJIejcBGXmn8xU9v4dxMRgedX4h
WJvtAKCzzsY4ehxlTpC47bgxgaCjNSw7umDn2aTJD9ZOPNVHz4S/1lo0gWSlTBJOQuY6t3HGyCy3
0bAciNRGCRt5vW2vWwvbm1VsF9zWTFt5Ihfc+9PpcNJ+PH/KgBFUvC9m4sbWVEB8WPIOWWVQ48VV
KGGdQkdQ2LgrVPL9Okd/vNx3uJeAXRX6kaL80t9JNpvqqiMzExtkVR9nWfP7cNahw0EYK5wHapC9
vMZHEFoJSKkPNZgGPiOj1ykhEV2k5KN/XxaXFZl5hl5TwsKGOHaNoNzV/cBw0Bfl1K+TJp9IAc67
cdOF9D4KAf+dOSJGHrK5ecLoBV2aCVUlYJ1W5L1QRUJmCoA7Gpez3LWMdlgpCzFRX1axvYZr62sv
3uiYhXP4yMP0Eog0vrjDage5TSFV89Q5vYouCLqZsIQOCVgdg/JiQW4AVSh2AQY69TUzcA9C6Mpr
UYTFdB94Rrn2LcnCtuQouRm+gJMHCMndlXlt4yjrknbfEftib9ywwpuar4zh5gSOuB9F6H9toeji
I1jVgb1l3okNtaVyskHizDnYlf5+Z2x3HiXUpZPXt6Tg+FY5Xo/CdbaY5ltAVR2GBvjbiHBVgu8f
7Em73BdBkqxxIolvK9FUd8VQezgF5AR/rHywoo9hrfNK6dW/OX5pX0ZYcu2zIRAvheuf/S4m/4Lg
gezUSi/9ZrfT+IBlz3wgDxzzdeYVaxRkH/Hhko8Ah2pT4eFQrwq4m7tZGFhSTUZxEiBl/LepujCD
ct5Wsbl8S+eYbE2bdIEj5om+Dq32Z0hvS2Q/YZaujh1RTi1eSr4ABcOUi0mku3HJ2aYpnTq6yhQC
+MmNWxSJULFcN0yc7RKAh62muZ0vq24KrkC47wQCkAm/QoGKMA8GJU7FmeUJtJYcGB4xioECupzJ
oJoWipNOjXYCqmg1SHYTyKPVmUcqquqTHY/YFnVnnunQp/apySvT+hg1dv1IwJS8L0bnJnGH9m7W
odxjrAQQmPDvKxgguAcCsV23mukKmwTIJE7MT7E1TkcHQuwSw4ztNUcWrnstd+5Y1SHvB3qu/SAJ
o8rtcT81IUNn+LZKxTVu2U3ibgtNxx01MXeO2s68VUldwzD0ETVqCq/KbElAMGE2zZZgrIq0xSgZ
P0fNVBZrceYBm2dOMLRv+MGGcIotHXy9Diaze7CqPHhKLeSyHIXQi3tNNC7Bqg6DRyjberSzzxPH
+5Gohf6q0zxlGbQfGkZf3UqMU+ORSRF1J+Ut2WZg4nE/Y/pwnKdM3ObC674TJyU/z2dm9HRmSRNA
CmMad8f8EBd5tW5a+QnmUXSbJCLa5JpsTSk4nYYOD9UCOd3ge/KyV7ZxLWXnbdWZsT0TOIXzw3Rq
lxSFgTtbt1naDU9BCk87LhPvJmxC9xrgEVPw/MwLR6bVXPlGlH8wo9aqYMqaxi2RVe7Gd/pxy9fl
rwbHmy4bVVafGW85awx5PkZ9Y17mpnzsNE090YR1BXNdEOWaQRY/GbPrfBrHGH67n89yLSIltpGR
JEcVgw/ZIJsfel/ugx48OfctjEtMAXbn183knMakc7hDmGBW4hAFFDdWj2RoNq48TcA3YeKXY4Ad
UyH+jDKH/N7Cg0hvgQCCTwPsTUUBLRlav7Iah5ADMKPYDqNlA0iGyc1ZC4AkGy6SZTX2bRA73k0Q
yu6+lk7PQV9hKEXeG06qy0SSJUKDWubuqunjj54WIVTkaWyEFibEIKZkjJXlfZphmL/KtITBIh4Z
C64iw2DOnAiS6jy3Xc0qSW4wWbMv4FbPD6aWRcwKgQR0YDYosjU+sAMN+3TCH3/TleGt3ZmIK6o+
4beW0xztcmnvEhdy1HrWkgzcOlFnJFqo0WvJRpp6oESRdyCkDP/+nPGQeRZ5uGX/mPQJaCwpcwy0
SReJpyH+ODRhu/LVhFK7Vfalp9UjE2z1lRMm8Jt7j+dAxBhCk7LEGmkd+D1uTbPWogxnWUqjFSr4
FHI6Fjh0kFZWFrtmxKu+CbnxgYiH+yir/Qs1tVEGeov+JchUusFunVyUKFqZkxR3SUR+MeoCQoiX
OSbeyoGaTscLk3LS7KzxTNTiZ6YP/pm+5bPfvGSa08UcBXbXmeiVaM5X4/vtPpQhPLAzI0xzw/BU
Apg+E8YYP3nbVLPIsmpIoboH/YexEdYmmlGRIFoeyFOGgZZrLtoC2c/+yPmGN1OFt9iwxtG4vMm6
1F6r3K3v8MSLvbuCoBYtyAnlCqMRyoJqdL7kwjLjixDrfV4gk1ow90R+TfDVfTwU0wnNi9rOfR7C
6FNBdKsoAz5YmN+y8852/MkvB5JYFpvJUOSETzFEwbslwqiGOVty0eb9jGDCda/aCpUBKHxrbPra
7S/tuuiOk2jnXVCl041wO/WQjOVlO7bHJlimDYq79rokPOcreXgAsV0rL9HSRjsZB48UauMFeC/y
EencgocXBZTkPMfhGXuu4pLUIQwI03DBoX50ZJOBkFV1hkWet9z1ttl8mfIS1j9bXjEQQ4dy266g
9Fd2tJzyXhrl13mY1I0Rzsu1wewQg88mdfsvQdcw7ZqrHNVC2juRtcM92zYO8PJ3bWL7d7Uo/mzs
YkqOVdH60cmuzOduDJsPE8pn4BXWwiEfUzimOJflZC5miX8XAnuZf6Ylv5IjbtBVdFM3ROK4UH8k
vlVuM/65JE69dmwZxP4NZlntDaffoSs5QcffDEzfD9XxNXWhbxDrBF3Fcd4zEMiw7mc0+3LvS+kc
RptO1E0T62GZffUSSvFbusD7eTdKNwBEsD0bqyRKBc3r+EcnXiTI1V1T1fsKK/1Tl1C6Kzbm59zo
yCbGOfUrvuaOc4VRW483KmSNiEw/EkVKhKRZwc7Hi71lkOLI61IO4qo0IOpeSkuEj/C3w+2Q1xSA
zlJFlG2lp17M2LRDGnqnW+4tz4igo045dFmkGk9dk7nP2DeO3b2Cy6xwFRNiVOvKg3T3eaGfyLVb
IA1bHLk2tX5ML0J2CqwK34aNUczqhSVTfQ+Wobq3CW3Q6W2KPw9TonkyS2I9TjG9kaH3TpMGi0nC
7YLhtroIiahTuyCu5X7mD0qC8Brh7WQiMGFRIqifzr1w6bXi6h/wzc0rkPlPGbBGO97Cm77r4QmC
QBe7Rf+9lV5Ohcwo06z3LiMlOs00ozfo8QWIX/H6fykC/hFH5UK45VMGYDJivV9dgaSDQ/hS74uE
AS/gRImHTdXyfHj3nGeVBvTWcT3RhCycsk+/vs0frw5bJAhD3PWBp0N8St4stQbGnQ+1u97LrLEe
vBGfpLRN5ztRFXJfk0qGtWvn0wQYY0nb9uuLi/cOVCHcJMcy8YMUWNT/cO9j5iK1iSTZVAiGydke
0TF/8PPWeqgyRdsMs4qbH5wZR9gYd8OVKauexq+K/QJS0yQezh/oP/Dmb+HNwOHZ/Gt4889nlWAa
gGr0Ld/v/GN/k4AFQxNYJUwEX110oJX8TQK2nD80sPjXJOVvqh+kYRMVv95fedUQwv8Ptum4f6CH
FzaDFMvH04ZP929Q/d7up4wXWd6vomOBpQGv2dtFvtRLi59+792WQ1Eua87X/pYAO5j309iqz//4
Yn6ycbx9o84Xw79Nm42GSJ1/2Lxjd9LJD51zmxi0/pVTWw9zN4SP2Jnpl0lvebHpO8/hkMn9/+PS
eCxAxNbOQ+9f5tTIxdTVwrldQtCyKiRxbTvMoz9tKf/Egx1M7CrKlEBuKJLBSH59+bfnpL5z5jdA
1AEDMB7c+8tbdhpXTLjt24IkJ0o0gxplbXY9R09a68tNGu759TWtt1vIXxdlqTgQyUkAf89Aqxri
buMmtG5ddBKYDQX2AUkyqCZU0vCx6aBoOSk5ruzdPUdJ0vXdiwc2uiuIiAKNYni/a0Dtpr0icina
LgubrhdYbHmRO5jiOGh14yZdanAO1QgO4KmowLF+fR+acvW/x83rbZyBd8YDQhPW3y7RYAzsfvIT
6xbEkrXSYzaKfQKYXKDY5XCxro9Tzuz/11dlePDjVXFlZIDAi8G/314VINHPJleK24w87YeKOGCY
4VXy3cym9nYWy3TnOo24QucILDwnoNC/vv6PL6ZPoaO5kRjYM49/V+gQHVvl8LjRFRvedJfqF2Ym
yfgmHn57nr87a87fMLmhvFn6wGP08G4TiGa/q0yzF7dIdaY7ODhg0GROAW1Htq1eptxxngd8Mng7
TVDmxh95WYzMh/ufJ8ZvHvfPbhzbfHZLqPlojt7duIX7RtgiMLvtISK0SI6joj5ZXWkOpE/nv+NP
/uwl0Wxq3kv+51NYvn3OTFLN1LAH61aqjgHxnIATn5Hb3jfrY0nA3sEewEjbNmWVh8VCyTjAkVpj
O4Tbj8iW+mh4w3QXg+9iWGVawO6wgbaiY1aTJAOUDLI8ectcHObHyxAjpuLi12vlbM3w7hXxLZ4f
TFDXRu/w7hXJijjqgzkUt1GUMcfAUUESbMi6mbqyeZISs+IiYHKB02kIww9fdvKnKN3UHLb7Zi4p
H9Lcgfi3jEshNyIy1Usgzenu15/zJ7ugD3WUeoq68UdPF2Oy+oG4N3HrYnoLTK8BcvRdzZMwI4HE
Wf6uUrXeLybyTFjVnLkQ502I8e++mLKLrczMZ3U7guwdGY+4z1HIpCwi4Bpqmknun7Q9AO8ojajs
CSRJqtU4zuF9SnB5Q6c3dy92PbDSTXYA0+AlSG3GP45eE+evSHFqeESQYK2ocCg4zhCeTwauLAfL
54YWhMC/sSd9rbD/+bw97oTnDKjtWHAp3s8jlyAPfUrR+Lbmp9bwL1FcZr6RXbeEG3T7akhQ9WX+
kOHn4MINWqcDmaEXYcL4gVk4GqP1DAK5tjJr2MIl8y+GJTa6PfxdosoqEc/2yohcwCXTJv0R1GI0
PjZGGXcb069rcuxjWEZrpqbAOKZl8mZkauwRviYeWY6ZDiQMmuqWFNLkGKgyO0E0q6+GDCx4E5AP
16/wpjc+CQSCJMvPxVczV2JTUAeQfECWacPnG5KXGddI77Kbk2qTdpzfl8xcSySedtbctCZaekzs
CXJcObVCxe6Tqw3E5hvNY18V2bixI9+/D7GzhQmG4toDTgMMQQwTywUeQgiIB8Ut+IJNpgzA+FWX
7xeSBCymbL2DtVeLmdshojs5WXFPud0M0aUJbfh+HgcmmT6QvbzFpVnAm3S7yiVOy8qTdUk8fHPj
x2Uh11PoJNEmyJBV4eLAsZuzRnxQEmSZ9RxuW2wyYxTcOC34uIXx6WrXfVahQ5mA8FlcUQLqcW/D
26zSmR+jtS6STWQjNMBMnaHmBD7nn4Lcz3tOZpGIoGEw3UP8uoTqns0foCy3J7ixgbiIscBKYJOk
E/LXOE1QRIfdV9i2HvMOaH4AkYR9h3YZX0nLkReSsACkYvSqprl8Eiog9mIg+jagDvgyd3VN+8do
kADo6ALdVP25DJX7qbYNnMu8JnlhoUzf4j7K9Ng4rjZmz+OBotsRDBQ3Lt6g/rBmYZ2pojjTTgEE
VgMpb929OK3prSdkVc2D4QZpjp1fwDTlsqpwz33wh4jEVBYAcR7+pvTLQDvrzThte9jnYkFn8W8B
iRN/WTSohkhIRzZmj8z2XITNJyMB+Obj5lklN0wayuDCMHXxQwbuXQ0+BBVN522YMbx7dnvDeW6D
kemOYgY8A1lFxcfJUDyxOWKuW0Iu7NeDH+qRmZ6epTOrEpcs+EhYQSB1WSNEaZ5CqXiyHnxLPBv0
RNM0ZbAZw5HlVcVM7lU+sGWnTnzbo2/v1svsOc8RExMyA03qVUJz2Y3KkbCFaAkfgRHViwLxOQBt
svE47EO+U6LIk4RGAF4mjCLL0uavn1s94KXjqI+UddFjj+HDJp/L+phXufXQ4lTPH6oLcJVuYH9m
OwPMLJywjDdCdPyXeNHs0yGl8HmdJELvY7YYYNzzLC1O6hUxlPwJQIjsqq9athj66uAUt2V4Cv16
usMSgkP9lcmp90hquOAUQd49noeLUR0oLAv0V3meSStcK3sKDj4tow3GZzASEaxQdlqr3k3nm/Zc
i+SFBwDCkI4Bawyo04PD4C1LZXgexQ+EPm3PpIE+pd2wi8zCmRblC+mxWrygq0f8udxnAZ89XfFK
cqU8GdRLWrMYcB5WL4hSAGcYYUMvyAf3+Rwsi8JSvTQFpy02C+0TmahUv1Oq5rtzobDkbTVfTlnh
PVsT9T2egTzalg8zWUH2whiA0ViK3OJQt4Z5RQCmsfbqyLxSssjrE8uIZwfkTvFetxw8CqxHRXwi
MzMpwusaub0r8uYp6nU4zZzDCdlGVkiVTjwg1kg1mSOHVkk++cDPDJpsOzNKMSQQ07nA6XWpki+M
11+bH1ufyWilYY5jpuZgdGrkbbbySSFzPoyEnRGu5zrPiY/eY8exwweErg2qFRjVmG2bUkRfyAfh
4tX5FRKID5ieI5CkDOLk6TZyvA2cUb0UoeIZNYTyWh2/DWPBAVw5LntbrVuVPCmhJc8QCtgG7IPH
k76qFD4l3E59tBnI32GygaGEkRR8WqZ4cs9YUVx1enkiohdXZpxxMuWk68htNlCuOky++w/NSO7t
vkzIZ8Hau2LVIvlgYAvgxYeJXBYwBqUaihNB+DgNqf+Q5cgith1x8juIjKyRMyJFBjHfKeap3P95
EyBpgJg2HHaCdZGn4cmbQf1a8hiOjacvX47QBc6sgqITzVMmUHAwMZN7yv0Wjyubp5paKtgUHOR8
DyMlaFil0SORcdPNNMfeswzINsgJWSi3VroYuLm6vPFSKj7JeSU6TOTUcUzZAlxBjb59JZI4cRur
m3CKrPEQ1PoBZS3pLxdWHbX7UgJ/pt0yhauOdlSRgkPyPOM5XIRW1hiX91jwQSrKMugdTPix5c5o
Q5wpEFCFgJ1XtjWLYcU+j6PSnIaaUNHwordMDm/Od8hJRI2stAODrCFfnxveZTSapwV0+YFseesh
Zes2VyMt7QNSCPFQa7vFbaertIVMxuK1Yjwfm/NisqKawoChEpxZHG6Dt7WFXCPrLWQPfU8no781
mMhTiFpAFMsG3Q0vvcddYBLhPDc9pikEFoFaM6DktVpmmwBte7EvelXASHBVzHZEcmy6tojqIKBG
SddeJSx5Em7QFN8laeTZ23FgQDOnGABuXRyx3btJEnnP4M6BGmNI033+i7GSQrypJvBfJrTOIW9r
o97Cix2Ly3Lw+GnER1Z7DwF+pGKPEJmsiWESV2l23vsmKzN2dSzY5ClFYt2SOx39CjKO+rjoL+B1
L9KN+5BZ7At6YyUtmRPnvHajeOJYmzrsHiY/nb8gY4xuz+vTwcFplwEE7IaqdfIPfh+wRAKTSCaH
rIjLJJ4lAoHzgijHMvje+EPO7EgOcm9kFUFPc+M+Q4kXD+dV4U25hrqtSDDfRDUo2kpcZa5GG/Aq
ITqSIZIg4sc9s5kWTOL91gKEIOgAfk+qb+gVViX6gOgvZ+T/mymE5IbeU1wJh1tgyYkHNDk1udxF
zJvlRy0nDEw0+6JuWDR9VrPb26m4hne83NKps6hNQ0DAgsQh9+cdEE9n4NQ68vmy8YPTxzcEU+zq
/FGDQRxA1QrdxjyuGxip6NtirNAuWoPZ6rZCAoqZT49r+dZuZ64bN/N0V84OLUFDq4ZpLByV2I25
734esBwaMYw2NujHyVSV1ELL/SCCdNp3/VAl14KJc32o2EavJKY2MU1jp/lPac1qN0W0yIfO7SlC
YiMPH82xSXdVM+n7xUWGUE7Lv++Dqby2bPdrYkTGOg8zhR1Xa658yc4+5nH2PbYVtBGdoWSTrZyv
h9rmBZ7g1GVpw4k0p+Oy7oA8QyqU2XvMs5nvOW14oLU7LtPO6DP7wqwCHLDitmbODX/3kDZN9sF2
lBBrTs3yQGc/7TVbhQyOpqk+RDXCuXAqqBc8a2IzpMiMVlJZHb5Vk+rMS2KxoIxlEUEsa0QN1FQ9
dOWNVVTFwagtUBhQtn7dFhBr7uPM4vHIsuGfeCrxJdnuMt2AAJKBZ49yj/qJfakdqHFKXdK1STDd
5XFHhTe1xrrX/gXnRjlnwnAc7ZBXNUxaRhmm5OPBSgFssmrqA4g8fNLpfJhECfv24qZ1/q2mxuR0
gX6whfRjH+DJRI8RMRGYg+reOTZJuCLPKEN/ITv2tNqbYC2BpzEugy14SsOYmVkTiqszN08YnXqx
ljnYeLbmDLGcyOD0LM5PyawHm4SY3WrxUuth4Mrr874ZZjmbI7RZG3cWbBmgD7CpN1EYnEqJyymK
H+ArLOeaJ5yvMQLq2PckhLSrrmDxpJGRXxq1e+HFemdelpoTiN4u2Vtukn5zBs9UR7fpeeM6A2aj
m7fhyXitMNr62GtWXJlXgXPwfeiXBxq2qdNBBwxI+17uUOb0F4VjWQG9CkRCM1/EQxBAG5zckF0J
nIevxM8Mjo0osugkzvMqjynfAwbe3uZM1mvcifdhiTmMXktm3He+e8ydV6BkpQmnvvSDrTd31gVX
Th4S2U8fSTNbTgkZMB+hOOQbxRvC7ky3s1zArOz9le+VJmGjTmPcSMOr8W1fwirY2tKe9hZEtq99
Y7svWdgv3wqqyu84WijK7ZFZMHWVBXKhzJOgKNsVgCufICp7ElldVCT4oFdZu21rVFkuBK4rohCD
TZx56Z+4gcX3HjU+XndlgbmDcrUrrTtfhXYTfUyIEv5atzN/k1uZqaJSrkLMCiuDjpUB2yigjpoy
g58/eK/zrv9MeH434fHOAMovJjyp+lojzno74Hn9qb8GPIGHhkXj04ykAxQwJtDXXwOe0PqDBe0B
qWP5Clijsf+/pzz+Hxg/UzkACTkW/HLAx78Y7A4pCSEzbtqj8xQQiOffmPK8B960kNlFN+hA1bd0
VupbkJPBRJL3nJSvxaYs8TlwBbvFMs/sep2k9fn3kD59Qd8CunY07uaJd6hqzl03VlO6R9u1go0Y
UBguGr32igAfI6zFfjOSfo/zna+HasTEC8xGQvAO5wszD89KxmVHv06850y3FudiVbmwmX99a++H
WFyKR82zdvGPgITw7tZkMsLoz4VzzHUPnvqMqtxuYWvyYEJfdQs9uZ9n7Fe6Ufv1pX9yl69BHPgY
MEZ779A7tlhDmYZ0jsoClq4COD4rfEY54Ciff+df8MNUgBtlBYpQuzQC57wHGae6wAh4Sp3jWDPM
owWkIlmNmUkxPHQ+p0UFDJdcklxAuzNLmmT2wJq2ZSpSYA0cGX8z0Prx9jE7DjwPIBddB6yAt6sY
m3/63DhyjsGIayoZ4xCTTcZpu//nteBzMnhlCbNw3i2oGG/fAjsjh2SQETzBMdQL5qnTXa/L6l8/
Vb1g/gnmwjAAt9fOLb7J0no/6Umpxjl+euc4RMn3V6KzBWD/64v87LtjE8LWhYtpbdzb7w5g2/E7
q3COSw5wnQUDzUygY5kEtffvpp1CfzvvbwmXfCxJ4L4zxnr3pILIFsNiCPuIgzrF9XmAgl6U6vvM
zg7anI7Im3lJ9cBpTjr7EA+Rffj1Pf9kBcPOZtsz9auqi4y3Nx1ZEFUiL3eOE+7pl3ZeYc3c6tKo
MRQrlMan3Oa5Ra0+L+S9bc4vL6z6dMcO8rsJ9M+egOOQBh3qJ80M/O2HyYvQm8q84eVF33N3rlPP
4g46mXD76xv/2aVgGAVM0DhafpizT01Ai+239jF1+XrDs6rFKLSdV6Dp/r++2Nuzhe0bLxBmh6Rc
w1T5cfk2SVcXbdsYlxEYAfG3hmTOZAN0LWeSP84FwW/W8lk/+b/LS18StxNEph7kIB7w+2l6ky+Y
rpD6fWnitbpD7UGhr6TC9Go0mJUqfLwwbKQbwNESVCFGO1AyPTj6RkU5D3O43S+6WD7vIK9Qz7yA
pqyixEApk2pY5tdfEuqzN68Ehkyez27KQoTSgdDtfbIrpl4ZSk3buVSFWV6YC0L4OvWMi1iovF/V
ZjkzU6RZkDVc/KyZva3gL7vFlgJYAIY+nSdEV/beyI27lwXfn5fJylm6r12txQwj2VAZgsK4gjZv
hRckiLVuekjhlWjO+TGpkTQfSruECmwhaLGy9qnTUyvowvalzPgCCdbN5ps4LcASoa2Ej6SGGbhq
hFEr9kK5/NXKT5D6l2Hi5WuSBiJ7FcOh93ZF1XINDVB5KgGbbTFbWTmDg48CQBLap6RmhTQOLRSY
fbfsDEpu7/I8m1NdXILDS1Ell9iPdi9Mkdonv8GB/rIUmnYVULUYVmeg2IHvlH4Wc8gj8xfbw5Fz
BB96bLEWeKq63HvOU4vV7sDh/m/uzq3JaWTZwn+FmHc7dL88zI44tvtCN91AcxngxWG6jSVblmTd
LOnXn68kmbHcTW+GImIUWzyBTVkqZVVmrVy5clGpLgB5Q6KyCoDbLTDpfVzPtctiZ+/uEivbQtHn
2Gv7KxoAaalbmJO9a+JhGvRxBIX+GkyDnN8cmEIvDWaUdOHHytD8iyZB3qSOmxMqagHMj0vNwx3E
/vqjVgAtx66AAxplPbVM0ocNHUyFjgxswzqdQ353qsT9mMcV3xrNK/2lOw8ZZSuO3UhfgbPlAu5t
vFyIpz6PU4uWptXWS9aC6kX9a2Xb4qDqWQaZCUTO7StPBCZNjr4B3xVKYe42ZNNKygxGwIYNQLrz
d1gN1G1zYVsbZhPlhhh924gyxymSHbZ11RwlR+Bb6UVqFKSItVIQQFDQ2WzPkgy/aEUe6y9SVtXq
bFs76q03IvE1q8wtkAyAPsgFJSH4GzQxODCroY4tFxz5PlKGzbBOhiYVytXlm1h18EUZcuvleUXv
Dw0RHZPzfawj41DbqEhPVZ8UbhHtzIVFNg3KTpi4ATR6NXm30mvtsq6pA5hpK8v4EhZF+N6p/eom
2KG+vEM0RZ2ACajOOcpDyZUfRCgJBiKVkAZlSaldHeUzJZ1boHO1v58oFnmxiW2uq1s6hijXW8Oj
UfV247pT30wB+kl7QFqvq/cb9LlgrntxTAFB5RMZIfdKbXUavgUycqDQz/MtgEGSfXOMOnppanZ+
S7PiHNkTSg85C27Ymaa1QHX3SgyzOoPw8QmxmyQ9T83Kukc2UJ2lCJC9ItWZrM4FkWM/cfMYzj7i
FRdFlEe37rpQacBep96XlcjA2VEW31SopV6Qh5hfq1Vm7y6cdG99pq2uEPWK6y/oLkZXurFFHL/c
G/UXqMibM9PUalizBa/RgeozRa0j/LKmtimbkVumgkRJ7AsRjMJILcl5zgTF4GxHDDgpQF/Ptw7V
D2xMZAFQXLnLgfxeQmeJX64TLz2vzLxazpFWOvNG/ugtZWjbT/6mMKZBFdJrNPRpS7hLfaoskgXN
0VgfAN2zubb1pnmRqOdbdFrXiTMCfyZhCXN0jkjMJtGRGbZs8k+UOAhNe3OSQO5Z0YIlJcvzikjX
uaROrjJnoV+g4zOniSz19+58Rn0EYtjQqKcBIu+zOqrQ5t9G+YeYUtV4WoTpeS6a/4aech/YafTJ
DXxt4rtqeZ6O5vosD7gPd55t3+KVahqDsr2/sozdfhKvFN6oDQvhFfhD+AbKV/wGeh1GPaJdULZo
0gYjbc2SSEVq5yyKM219TSd5AmxKasHQ2W2zh1WisCFFNTWmlVJjskpGJiuxczgnTo6q7xm6JSWA
akRd/wRtXmBhUv/R57lKwqxBvOwK3mqGtj5YTG7OyWFoBtXDSSBGU8s4vWh5eDAlCMyEsueo5ByV
pqS1ZhadMd4XscHSzz1zd2mUBrywJvkUx5itELUlb7IBq/usRbsV8ZyXQ49BvSQSwmBpvP2CELQT
f6viwhCpxYxqBspgz8K1sV/CSdmtpvQKNf8in+++TDw3vUTNCImDsFz5tERQ197XtMgWa2DVM9Pw
V6vpnDKp9FNAY4TRO7+Okel0NM+5LUDLplZAtzVvv99driF4n9P3J/4Ak2FrT1zb2H+gacj2jhTF
Ny2oP5VIZb3eZBrAlRXYtH52k/zMoDjrYZV5q4fa9/fvVrnNm2PFr8924LIuqQh7T/dXzxdt74LU
vrJMoKBZuQ/ofpfCE0cjOUfm+DJzS+Xa2EXVzS5FHdmqS380SbabnAYdvIU1DCeyTJSvluFZqWbB
TZkkxmuqXIPXO6q67ra+s5smkYpOfjEKzlDa1r9GrlVcZzQuApGba741SR3dn9KExUNevd5TOrgL
2C7cuTlbbx3jCrrC13k82r/bZ6sNPLpcuUnQav+y2Vub1TShzAVfSYHPBAx7desCmt2goqRfjdy9
S6enYpUuNH8f05oWmkJIccM12pUjeBdZuk1QpKl8ig/DvJjBotTmE99AmfXcgwv43trEVL2FdOGL
fW/+Sqny+m3mKdHELVb7z3mQ7RClT1PDvyr9sjSnTgTHhiKavbO5tUoA7gvXy9NLTrmjV2u7jj6g
aqq5NFukGBSNCVvZgIs6+9s9Hv6bWuzSmzyOiwtqf6triNLbYBa73hzUXuV44bG5XdCjXfVJKcck
W1eFXbxdaQWy4eF6jgRNypb3eVNmNAyvAvNV6Wtso1Q20el0FxfhfqZtk3xOp41Iu8nsqjYnMKhU
58wJbIMNUd0vI41u8OfuaFeTCwDfNYwdGj6BReVrbvt36VbdfcjVKv3oUMZ7VpQo79ZrlK03aFRO
DAQxRMeEtY341972qTGrvQcIOvihTEHEcT6iUdTMYKreFDXnFDrU2QnVa3P/Nfyw8oOS7BHl8DNE
O3x9p587Iz2h+iYOzfNdapv7aaT5bnqRY7vfACrLv2JHz+735tx+2FuZ5Z8rJHrTKckvsi7rKLCT
ydwBt68z9N1niQeb6dLO4m+mV67epGtoBZMacZkrfV96EdllOjV6pb+rJgYUtOkG7/x6FJAX1hRr
ns3cFTH7qq7KEkZRZHsTk6oK53qTK2RxDbv45JGvhlazqtevwYVthd7OYfA6dIOA7snUoEIc1nlr
lE2oBqp3+6DMP5boE82NSROv/89god2DiF5UZ41k7dt8mVR3y5QVkx6AQvHpm8gPs/fRr33p+YFe
LH9GLBeyNUehHrja3FNzw88NESwyP8sfln/+0WgHIYQl6iGaC6JzECF92H48UhVBiedIaOnHb/m5
x3/+ydp5fP47z916OzEvH/78g3JliMVyT2+PkUXhqAtD98mnV90xYQVoiwG6I65/aRLuozzMhBGS
jexB5dQx/NwcnIxwZAHu2ISXZIuqr+biRR9bgEu5BGRpS6ArzdX+4NEq+dE6eP4l/z5DEITNn5uE
xQM9KA+KXDzm38tAG9sW+D2o+pOTIHIQSMroGory7fUvGcLJE/y9GnRgkZ80hZMxjmbBHpuqBqMX
PKW5APWOTcF2xmiTgQpR1tJcgGOsvyGZAgCgrCkYY6EoLOri2oekZuJ4ElSakWIqVC0AfIqLHXNg
k6A3iTCpnbHZ+BRHAIEnj2/iEADtcRfGQB+fG5O0AcsYU3GLUrwmkl5crKyeDZjaWIMgZVjqv+UR
Thbx3xsBtbCtRbaloN899T8JCowxpVQUrCB+3lwn+wBpV8B2MFJSKs01uH3A5uVI2oChjknsqqau
o0omrpPIyMZlIAuOoNrgnp6soibrEQ0FGyAy6t7w48e3x1RQoUfZ5IWxkna+B+QLHEdUdkrtgsjg
kRVFOl/vFgKr/XgfsM0xdfmWKJtvF8rwTEHFo8vOgjMmImCtN3qArAQGPJ4FsR00An4U4DZXeygZ
kCmo1DbKzoLmjE3RvEPTT4yADsOGA79Ec0QNLNfgTkrwDBzZ/UBXxtSwKLAzutjvZBZclf2CBgEa
erPNNbxjgghZZJcC3aQNNn2DutHmOnEKSGoSN9DYhZxFcw3PFoxGglNqWzSMMeINCmXXnS2cxAeq
atB0m5QsKetmwoe0FVCIKx0aKGOVZ4dr0Nn6yfM7LuEjCs5CVLW9hjYLZMmlZwHoiBOzAA5+sBYU
sBOKjF2l+3yAawE6m+yO4KI+gagrut3f3/WxcwQ5IEaE1eZ2YeTg9kVNwX3JzgIS5JwKCZP6oYFt
jW2F5jXfwaMB2gCl6ZJPD6GUmmsE1qHrHHb9YxtwdSA2XCdd8trPBxcgoT8rojopr6BzIGJXsb9v
eie2wK4ILoG1aR3UPLhZUOFaSh8ZHKJBA5UPQUMT10mE4BJMwzDlcN35htb4BuQhydNLB8u6MYay
JmroW4xMxMTHKwK+/hjlDXyD0074gJ4fuTUh8iC3FkBS2Q5RXj8NDZBjdzAN9NxadzE4d0BBvSAF
Sj0+ASJ0eAIkcJjmOsVQFWWsIUTiMtfNTw3p9QPryb5+dKRobQtIfLTIj83fcseUCtDEA+395hrc
LGiqKmR5ZK3AsQ0bzZSnjwmOCYKmCEn87vPBOQTYzUYbsfw6mEpwQAaRIyHP+pRDsEkn0FVFh1Q2
tKXAAeaRPts/TTAb9thomv45P9gKNGUM2ZYtt0OXBucPUG6ThtAMiw3BVUHNO1zgNCog4UC9NShV
G4UNaD/U2Mjbd/Lra0AnZ4SonqiTetIf2ByYHVOn/qQLF4a3E8C/J56V2w8pSSObQHXR08cEuqxw
ogZhpLJjaFsB3tqVPibRb8ah4Mk9ZFROgkJ2QgIGqvkOSfjhrQWNxqWyVsBTQiih5U1n6zzlcWwA
3wKcVcgEDjW5phMitriexI5Al26qaCjPfBo8YhYowRanqI5w0Yakg9oXOcJJ2gL5pU6D9GkgUVUt
zsxsjDZVieIannM0AHdkZwHv4KBdh7h0e506Rw5TnBUV9JBb79EuwUHZAvWMkrNAwhXhWYqSD3Dq
yb5gg6mDrWhUp7bXAH0EZxrZWdDGgIUUU0O1aq5TH2GOgZAUvEh3chpepCCIZLKzwJlAczSqobt3
fYIiCE9J5aciaEjN1S7BQa0IS9TBysZLbAo6EJHeTUPfU+I5cCKCq3VYEs0PDmgWdApkpX2ECfUQ
JwiU1M7CiS2QYNANgTQdQW1M+4BmAXXmRz1S//ExklcN4YhD1NMsVZLwEFE4sA7WFjSDTUt2Rejs
jlQhwvt+ekU0h2liqo75MiAjELCiLKym8/gKqSTAqSedgyM4S6TeoWi20zM45wAqqLU3JRE6EzSC
J3FQ6uKlk0ChIajaXWtOsQMPyQqe0IP5x1sBgRAOAb7zIeXadwvkmUDeoeqgTHwIIQY2CyTb2rPt
r1sBELuCpDZ/TiMkKCoYGb0HOq85OAoGm5cmHS0TJ6K3gRRBFwGdeEVO0MCKkHhZI+1e8POxwU+s
l+91QFPPDx7ORLGOv0yfKhT60RcOxRGPP++qX0SJi6ju6H1RyC21v90SfsXf/9OjAjer/ejDw+pv
fqf7790DPv7p3m8dnurwj5f+Mlkk9x7dB3ncqrvN28WWMqL/CxZfF9vFcZcOtmgs8+87+fOP3n0e
ecL/MnC6ORlXpGekx01onRD2B25qB+QH3izCdJEeblG8xpaSLTvydBH436Ik7PePb6ugpMemRWmy
eIiO77qtLpMfOQyX95l/n2e9wRuCtuzgs2Ww2C+S5fHILe1XemQqKxP/PnsRfXtBU7J8+7U/7XSc
+Q1WeM6s+w99K2ypqrL3f7GMklX/lmkgJ/iPsiNfMuO+fxinMe+23kR24JcPC69ngGpLVZQeF33m
MPL7K7JlAUoPHT74i5NdhJYI+HbpkaN93yyMhqYkO+z1472p5bxID8wA+f2mOjx5YxctkUJ26FdR
7qePprmlNMuOfbPww97uQRbud7iXmwU17Ivw4Xg6Op6d/C2n6eKewvxllvVsuktWS4/v33v+atGv
Mm3ZAPJD4wvSKOtZdpdelR87pc1pihJub2/qiG2/Y/QoT06HFnlh6aGjMDvZQ4TYlys/8u3ya0JL
g/5stxks2Zu+XRaLvt8C4hHpEPmB9y8uF9s49fy+W+8SkL9j/Ktlki57OxWUN4Hf/47Bb5alf99z
Yx2f7ncM/pm2wYfbbM4H9AZVD/8ggvtfC7JvoyTzXkwXSYSn7JtLm/yXvvfmB2aLzenah4f+G0KS
157fn/EWcJS969ebgIikf6oByxT5Lumhk+XqtJC/gQdlB36zDMO0CorFyTGhKwmUHf7Oix6WL16m
j3xbm/SQHf5dlP/AEDv48Pf8wGND7EiPssO/Z/aXabrshRRdEkB+7LJ/quzS8LLjfsgW3sGgxZ7S
QZSyw35cJls8W2/kFvaSHtnnZHNi3p36gezQz/cb/bEky/c013NQxl/LNHvx8ambb4txpG/+OSlt
2XundRWNWHtvs0Xxnr/rp5Cm74D0Y/zpoAny1H/rg2viG/fBcpH85/8BAAD//w==</cx:binary>
              </cx:geoCache>
            </cx:geography>
          </cx:layoutPr>
        </cx:series>
      </cx:plotAreaRegion>
    </cx:plotArea>
    <cx:legend pos="r" align="min"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_xlchart.v5.5</cx:f>
        <cx:nf>_xlchart.v5.4</cx:nf>
      </cx:strDim>
      <cx:numDim type="colorVal">
        <cx:f>_xlchart.v5.7</cx:f>
        <cx:nf>_xlchart.v5.6</cx:nf>
      </cx:numDim>
    </cx:data>
  </cx:chartData>
  <cx:chart>
    <cx:title pos="t" align="ctr" overlay="0">
      <cx:tx>
        <cx:txData>
          <cx:v>Map of Units Sold</cx:v>
        </cx:txData>
      </cx:tx>
      <cx:txPr>
        <a:bodyPr spcFirstLastPara="1" vertOverflow="ellipsis" horzOverflow="overflow" wrap="square" lIns="0" tIns="0" rIns="0" bIns="0" anchor="ctr" anchorCtr="1"/>
        <a:lstStyle/>
        <a:p>
          <a:pPr algn="ctr" rtl="0">
            <a:defRPr/>
          </a:pPr>
          <a:r>
            <a:rPr lang="en-GB" sz="1400" b="0" i="0" u="none" strike="noStrike" baseline="0">
              <a:solidFill>
                <a:srgbClr val="000000">
                  <a:lumMod val="65000"/>
                  <a:lumOff val="35000"/>
                </a:srgbClr>
              </a:solidFill>
              <a:latin typeface="Calibri"/>
              <a:cs typeface="Calibri"/>
            </a:rPr>
            <a:t>Map of Units Sold</a:t>
          </a:r>
        </a:p>
      </cx:txPr>
    </cx:title>
    <cx:plotArea>
      <cx:plotAreaRegion>
        <cx:series layoutId="regionMap" uniqueId="{24F777AC-CA7F-4613-BF3F-52B7FA060C3D}">
          <cx:tx>
            <cx:txData>
              <cx:f/>
              <cx:v>Units Sold</cx:v>
            </cx:txData>
          </cx:tx>
          <cx:dataId val="0"/>
          <cx:layoutPr>
            <cx:geography cultureLanguage="en-GB" cultureRegion="BD" attribution="Powered by Bing">
              <cx:geoCache provider="{E9337A44-BEBE-4D9F-B70C-5C5E7DAFC167}">
                <cx:binary>1H1pc9y4ku1fcfjzUA2CAAjeuD0RFyRr0b7YkuUvjLIkk+AGkATXXz9ZltQtUZIn+knzIqq6I9zt
KmUleZiZJw8S0L9vhn/d5Heb+tNQ5GXzr5vhz8+JMfpff/zR3CR3xabZK+RNrRr10+zdqOIP9fOn
vLn747be9LKM/8DIJn/cJJva3A2f//vfYC2+U4fqZmOkKs/au3o8v2va3DS/ee/Vtz5tbgtZBrIx
tbwx9p+f/5NvfmyKzedPd6WRZvwy6rs/Pz/70OdPf8xNvfjaTzl4Ztpb+FkH77mMEcyQh369nM+f
clXGD29bnO1xghwHI+zdvx6/+3hTwM8/OPRfn76W0tzdfrowG3PXPH7mNf9+ebe5va3vmgau79ef
b9t5dm3wscPPn25UW5rtLY3h7v75efbFslH+/Qd8tb3Arxe/7sgfz0H573/P/gLu0exvnuA2v6H/
21svYavlpMqPhI3sYc/BmNvkHhX3OWy2be8BrNRjlP2C1X6E5AG2e4feD9sbduawfd9N2PJNk30g
aozs2YQQF2F0jxqZoUbxHnY9TpjtzfD65cn74XrdzBytg51E6/iu/7R/Vzd34+O9ey39/LP0SNCe
7XjIo459nx7xc8RcssdcTqEAPGRHQPQ+Nd/H2d8+vRu735ia4Xe8v5P4+Ztc/lR1KT8w4hx3D1PC
mGc/lDfIg0/Lm217e8x2sWuTBwSf4/e3T+/G7zemZvj5/9lJ/P5TZ5uy2fy2+P+z6HPIHvc8jhyb
3ocXf46eh/eI49mUUn4fnfQ5eo8evRu7Nw3NkPvP+U4i56tc1Ztb9Xj33p83Hb4HwFGKCL5HZh53
iO5R4nKHAd98mjAfXXk3ZG8amkHmn+wkZOvbTfKBeBGy53APufgxDc4izbah0FHPcTmaxdgvR96N
1utWZlCtg52EyldleXdj5E1rHp/19wcYsfeoS23qOPTVAHOhr3M49Ad4htcTb96N2u9szbDzv+wk
dsFdvuk39d3HAed4ewhxl2HnoaYB03/KSFy6RxhnxLGh9G1fM/wePXo3eG8amiEXhDuJ3PFdt7n9
SCbp7TmUEUKdh97tRYZkkCGpw11+T0ag4j0tbPf+vBu1N8zMMDu+3EnMFkBD5EeChvke9Si1sTOL
Mg7MkbsOwdy5T58zGvLgybvhesvODK/FbspayztVxx/aruE9RqBqEe+h3Z7RRu7sgX7iuAQ9EP4Z
bA8OvRu2t+zMYFv+ZyfDbAUlTcrH9PR+LvKrh4aahhz2vJZBZ7ZHsbvtAcivMJvlxHtH3o3WG2Zm
YK3WOwnWOs9lqeQHdtVbTQt4PoHu7J5hzCoZ90Cl5Myh/G+G8rSSPXr0btzeNDRDbr2b2fHL3fCh
YogNxNDhhNuv50YPCAqs03iu+7BSA7A+he2XO+/G7HUrM8C+fNvJULtQrUk++ZtaQchtHu/e+/Oj
4+x5yPEIfkQOqtZTys8RyFxQ0mDR5j4gIY0+Re65X++G8H8xN8Pywt9JLI9k02z/1foDC912sRRD
ofsrMc5ZJYjJlGEQvR5UrxmQT5x6N4q/szWD8OhiJyFcl7dy86Fx6O3BOoDnwnrOw2sWh2wPBBOO
mPegqcwWcx4cejd0b9mZwbY+3knYTu/KshnzbvOhCzlAWrgH6zgPvB+hWWfgunvc4Ryq39+k5mkO
ferVuwH8rbEZiqe72SNsVxuP7gZ584EiMyznQA10YK3tfiYBzeqgjdiejTist/JZo/C3N+/G7jem
ZsgdH+1k/G0vcLUpdJPIj9QtibPHOIXBhEfBeQaeuxWkQdaE5HqvqMBK+dMAfObWh6D410W+sDYH
crWTQK5V/4EklOA95BJGXXLfis+Dz3P2tlWP2Q+tOppxl603L270PcCvMeTXp7xeNTJDa72bCfPg
o9e+OSiUBHo5qGiP2snTpsHjsGKHgK08riPABNjTeLv3592IvWFmhtnBbjLMK9ncqLKR5eOte+1J
/mcjC7CQyhxYtHFgoPL+NeOYHqzLYdCkvdeF579cejdyb1uagXe1m8LYATzt7U02fhx2MCwEaqWD
Yf1tBhqFxgDikBB2j+msMXh05d2YvWloBtnB9U5WtK9mk3wgXCB4YWfLOR7atdls3q8ZWJdjjNms
lm39eDdWrxqZ4fR1N1e9D1Urmw/uvdGex0G4ZMAgX8uLng39nQ1g8Ye8OQuxv1x6N25vW5qBd7ib
ROTqrjGfLiUszH1oAw4TXbBNAOjj4yQstGhP+QiImAx6O2jeHuRp6A+e8pFnbr0bxN9bmwF5dbmT
2XKr8Km2lo/38f3kBDB0mAvDkuQBo1nG3M5Tui7M5NGH2ZNZ3nz06N3wvWlohtzRbg7nHW1k+YEj
Q4TuOTDDDKMnDwtys80ezNvDNrMJ9Hev0pNf7rwfs+1FvbAyB2w3h4WONvWYb8rbDw01b0smqfc8
Tbpsz0U27N3xHrCapclHT17c6H/aar9paI5YsJvJcdM0m5ukbe6MaT4ONlBJYDcADJi4D+3ZrMqB
ysUQhf1wfNZuHz315wPAe3J1L6zNEdxNnnIkbxIZbz629+aAnOfyB475so0DWGH9Z7sKtH29KG/3
Hr244f849h4u7YWhOXLr3Yw9CQPNjTKbD4w7BiXOs2E3x8MCzyzuPNg558GsHmx5fPzS+w1WR4++
vLjX/xy0h6t6YWmO2m6uy50k8gPXcmA9jsB4F4D2IE9CHXvWDsBSOYK1Ao7/7veetgNbb17c6H8K
2atGZmid7Kb4f6RK86GL38Tdg7JFbQ+GJ3+9ZoDZCIYXCIzKMmfWej+48m603rIzA+zoy04mxf+D
jhvkSBtzD1q2+3I1K2cudOSQLonzWO5mOwUePXo3cG8amiF3uZtE5PjuR/2x+7y3m3NgS+lWm7yP
tXmf7e2BFrad03uodjPkHj16N3JvGpohd7ybbdt2Tfla1dkjJXi/QgL8H1ozTLYHXryWJWF3Dsx3
IVgHf2jfZhTy0aMPQO7+0l4YmiO3mysBx6r+vxm1hIFzB7Yp/rVLZyaVuDDbzGGTDmMPkTnH75lf
L27+PyUozy/zhbk5lv5OVr77iww22cd2BC5s9WAOjALBcuqv13OCCQomzENvz0B5nWA+9erFjf9/
w/H+El8Ym6O4m4LKSZbDjuIPPVoIYpE7AOLD8tx8ZM8DfgPTXgi5D/wGpLJnLcKDRy9u+D9F7/HS
XhiaIXeym+eenNR3sfpIGQXG1SFDwg6Qh9XumYRpY7QHJy7YtgNN+jPAfjny4i7/Y7heNzMH63wn
k+V5AqdSfVo3H6s2A+FkmMNYycO6jTdvFYCQ2rAvdXsi1K8XNH9PkXvq1bvx+62xGYrnu6mA3W+h
+PCSB/OxDjBLmKO8R2lGXrYlDzsIdDI2a9Gf+vNu/H5rbIbfxW4Wu8u7ugCB5TEIPqBvIDBdSTH8
M5NV4BwGxjDzGIw1/3rNWr0HT94N2lt2ZnhdftnJrPkF9hTAcYF3dx+HmEPhYEPowGHY6x6YWcqE
gw8dsp0FezKs/jRl/uXSu6F729IMvC+7KTxfbWAUvYzNh3IU6A6AgFCXv5Eqf3EU2Ev+OOowoyp/
+/Ru+H5jaobf1W7qY1ejgkNI448Lva3IAotvmL1xrBdIY0Aw4aREaBzuY/Pxu+/XfB4cej9y9xf2
ws4ctt2QWG5+eyzqUxL+7JP/9LxYD5o2iDs4hOFVgQx2IcNQOowQPc43zJjK7LTWt916fQPB7Mef
Xcn/p6Ng3z4m9q9zdoON2YS/Duh9clLs7999PGJ29qMPLP1VgnJ/79a3cIivA6TxCZBbI8/4/bOt
6E9+4m7TmD8/W7/2fnhwSIrtMRcGwAiA1sMYIby13ZPFQGRxQYjBHoezOT5/KrciGXwr2yMQxdjF
cCwO7Hn1gK422y3Uf37GUFwdSmEDw/asIzhYjP11LPKpykdoV/+6Gw///6lsi1MlS9P8+RmWgUEw
1/cf3HpLbTjGCs5q8bbnkyFYoMLQkuqbzTmkpe3n/wsZy+oqpdC6r3B91VnEFU0+3vAB58eTbVVh
YtmNGAqVnbs9P2oa3X1jXVpdaGVdVKhu9tuRJaLi7nREVGutx8hh0bJTaXLalpW1aV1XCY8pVK0I
j9xEUIrj5rR06eicESIzXAirzG13Pdk1x8cemZD62uQVblNhZZNyljozWh9xXSM39VHXT8MgMq8z
BRFRlKVkMU0xcjuh+7quvua8NHQQblnk9n7iDQyLCkeeCd0EkWaR5ATrfUNimWORlhksJIgBj6MX
yiKd7H1XjfiSjHFTZWJStqK+IdHAlxy7I123UlEUiWyUbvolGi2r7YTtZl0VJIqqTVpG/DZmaewG
E26GpgrrRKGO+bxxJboYpjrVgQEXmmU2KHwAm1Cmxm+ZlxxEqT11fm9c2iw6lKZdOKl05AFX6aqI
lb4e4JzoQuSlY1apNfCwR5xejx0lgjtxsoK544s4zzWA1aZHFS7VKsX9Zaqks0xNnwq78OJV1sfJ
JKoiTq7kIPs4HDu5dvlwpEh9kPRte9XERem3eXPqFEMSi7LztOhidmOGqBd1219PKW18XHl+Njjr
eMguh86UYvTsdJ9z8gPOlq5DJ8rai4m3jSgnq1i2cEstp1SCurpfNm7iLjgul0Aiz7tJXrIc/4ST
A8zB1KheeFl8PCWV6xetuVZFs190qlxlRurAlU4wTAUWzajZgdbIXtTVdJrEhRIZzi41smTQ1pYK
s6K7Y7JkRwWbotPeU0w0aLCE17aRaJwoyMY2W5KO2GKYuhOcOizoum7wYzvKfdJ3yWHU5vURNz0O
XUrQ2lVSLsphoqK14sSfmor/kC3ulkVH5Q+eVMP+UI9jqCtqncd6JKJM47vIidQJtcwFNXK4KIsx
XyJdSFFKLVdlxphoJWLCUSO1REnbheGUrCEvJIu6xt4iLijxaWJ5y471d4pmxdokRgUR5A6Rxa0s
/WiQP5RDlN/RsgjjuI6Fh4omUMopRFOa0aeTxQRFXR7aViMFx8MXm5ZI1Hl2aeXReprKXhSNrgQ1
1hUdIyScbEj3k4p6vqWJ/Om0tP7eTq6f2kakWU8y0XQVI6IdUXZYdFl7wJiBiG9rXgUOmayfyrDS
ER3nNhUKTj+MgzrtptEfi8Fa4Qy156Pd9e5FTjJ9yhAuSlFFtTzWHLOFoyQPIzdyG9/O2/RLwwrj
G2RP8VKmCu+XbVwX/ugY+DZ4sLJJRL25afPK8VHUdadpn9l+18FjEXtdbgs+DONtpSGphrFLxv3W
yHKFTT/23tLAozX41sjQ4FfgbSZU05ufdlX1UsR9pBdsaNvk55g2HsRa71WTIKjS/THmtLluKDwt
WCQkmRZ2V6CDpPSKZS+59pPKwkuEFVxZ1q/dMWVLN1GQJYYe+wrFVkidrhWOnmKBdOWEkTflyyqO
pMB8+jbAUtmlK/VwnKfWBkLqCk8SiTLPVFhUZt9YFTlOEc6COsfpQWnJ26jhdSCxlpdFneZKME3l
Ea7HzhZFOznBZBf2aVVEX6scZ1x4sGR3qEmu9m3PLGAGvTvsWqnPYZrIushI425wQWUQZ17lT4VX
p6KNEwjjfsA4jFQ5LMZ8REcsGlVoItMEsTHmOG8SFYKdcqEsNC7rbdRmJGJnxdQ5i6iiQ2hVebJ0
8+40T4gM5disehslWERm2taSiYsxYuVZ74zXZavoinSFd1Pj5swdSNKLJnO6lcPNNzamhZAIWSF2
ujXJbR5kre04wtja/IwUIWFqGetgbGmy4F1rByWavFCrQYox5vEiIjbkAz4ey55nJ5OFuqNReqko
x9YNZDlgMTQphJaL29AQHC8TjwwC9Zj7Xpq2Qtv1crTiGnKwOfJayFqTM47CgzlVH5mhXJuMUMH6
morY7s9bPmGRcZWFihSZgGvzVtUwLK2x8tY16iJf2QMSLvOKm1GrLkSWY/zWtqxAN1kVpIXKI+Fx
3HzxZOoFDs/GoCK5FzSmWnuWF4va0j+Hyv1aSFeFk9e3C9Ro6fejN/kWISpMyiFZtG0x7FtZddtl
01FuovbAHvJcTD2t/By75QkGZnKIBwC2RGO66KVB64lStrKo64lKl5noylL6PM5yYXG45jZLc4GL
DPJdxb5PExpFyV07TDLzHassO6A6ioQ9lrmInH4UekztQ3gGmmUjSeL3WfazZbm3GPT0PdZgNZs8
yGXpSKOjSNkRFl0KqT/z4h+Ftnsf5aY+jTIc+UlnN8c94R0Ud6wFQ/G1sulP7VV3xMh8kVMgDN1A
roq6Tfwia6rLnIOpqSa10O1gftYtwX7apFlAIIkKt+mTU0Xz9MzDSq8Rx9Nhlxm4DW72vS0iFEAy
VZC1ZXfFRwUFwzgXUrLS7+KhFenAIa8zmf/ApcF+gUe1bknBFmnnjn7pWeWiSafiENu4D804Eb9z
xh9NEo2iw8wVvQc+9EmWhcir+GWD8HSaOY2CGzp5lInEbYcSbpgG9zuTpdcQ9pk5Mn3Jv1QuhZ91
0HhRt9Ga5UPvW7kXn7VN3p9SE6XXbsouKGM9nPMbHxOsmpXT8tjxhyTVIW0iuNGJTMhXj2a9P1BW
i9HwkEwRw37VuDEg3fVjMFXFKCTrPNuPFb6l5VDSYAScBda2OunsyazQNLgrd6D8e5816LpFw02q
I3MyIcdKw65LulWqjXNCC9aF9pQOJWRWbTpBk9H3cOclIqIUnghUnFfco+f9iBrkQ9a0gGJgjX1K
mvxnU8PpTttAjQFT6K6UGN2aLbW2KYRMyYxa1Y03tX6LocyPsXOh5dj6rkGHIO2n3xrmoR9lXO3n
fRJNQaqS2K9i5zZnDb0omcQ3dpxahT/BsmkmLNkOa92ruhIyS9I2GOg43KCc54FWbXMx9XW1jiB5
HnWJlS+9kp1OrDyIlGvcoINyMKxsa0rhcWadexvFbuEnuHFPPEPlFdU1ObJbSYO66POQSkf7Wukp
D+rKLUJlHHVeO6SW/gi34njIME8EihQVrtFtHEw1N0XQDc14UnKZL2O7TheR25uF7do41ODX0tTM
WqY0jYpl5ebyCrJZdgUlrv2W9wO6yFITrVDqyjWiPTDeqGL7VdlZqZBWE2ViZH1+GWOZjgedNRbC
m5J637MwBESC+izUMvf2cVV3flIMdiYGUuqAdTEKJ9TUZ2YazBXiU3tLdd+teKO8A5Wm5oTESf1V
ObTOIP5UagKnYkFW0EQLYFfTpVebQqXQPjT9l9iGDOtDn9R6weRphwmS67ELZQrxcAC/B6IoQh7l
7Gsf8Yl9izNLTkHHB6isvCUeBGI9GDHWbIhDkhF2zJwsue7cnllAVtqLfCpHO2iS0jrKy0FeRwUt
F3XECxIU05Cv27ZEQcrTmAtCMouLpuiLKxQN0VkHH10NBaTXuvAu+gK4cVNW7Y+yKFVgJW66YGaK
D+oSKGledpURpuiKL3bSJ8KB0aZlz4vsMFVNtRgLkwQqrnJfW1PeCFpruujtsj/LCa3rgE5RIdJO
ZmGX2u1hUU6tIDgtV607xKdYO9F4zt20VidDnAw08OIBVSzzt4foAlkodOKNDRdti7FuboFuSt7G
InOrnlwoE7OsgTQ2Ku7WzSr1ksITfTp200E+EMtnTWqH+aTLOnCaBPLowPMBqBNzViZh9ApzWbTB
1MfaXdUZxOIPkPKjAFlpFB/KrpOVgEe4TkPM4z5guO20n1luD9nH1OqwM5ZetY1nnw+VgV7Arqzl
RFkSdGa09qu+1usansmgNY481CmVfoRb92dRK3KDyoxMopa1SZdDob80mRfJaziJu/UL4vVHBuJR
8GaaaMAazu8U1/GKtQVQcNskll/J2r2c0h6FkkF2Dr0mzxYNbqYNAmJ90I+aihz6Y+VqtFRgdn/C
lTmDE7P0t2QgxXnf23R/0rL3cUF0QBPb0cJOCieMs8YIhSJgB1XWLIess/26TtUxIVUROODj1wZY
ZGiGwfOn0k7DGGodkPNqDAdcm7DN3bWlyy5Q0Lifm1h6izpDeEPJQFZFVmsRZZCZcqW5cKVKljJ2
uqBWlB86smAAb5P0P3LP6pY5JifOkHi3qKxPOvBE1AZhX2M8rio7r4BKtfFhBi3tIGyP9CE8N9VC
ewMNqzGD/gYeSiTsVCZhHxVJ6OVQxqPByr43wOmF8txiZcnICaweKknZs5ILDr/LybeQNfokdZyF
ikghSs+1Towzjee6T1btkOVHQ9aWPo1LpwYGbuVhPibJndaMHEWRlJBoq3gVKQtit4HE3+rUH/Mk
96c6L8I6Mx0UnX48SwzyjrshzsK0lGyVMUlDnCNImI1S+xLZp5wXnWiaZlB+q+NN45ZpUKrRZEDs
Kn6cWVXtDwXKQjuPiEhzz7mOPdsVTt+UhV/IpLi2dHNdOW4mko4vCR1sJJTubtEAhZVLNK3Hos7h
/rWtFB01rRjKOPfHzAH1wY1ZwKZ8A2caJGEHaAlcDt80hyYi5sE4Vbdlmn9r0m77vLVIha0pMyUG
xwkZR1jk0ov2U9nQTdYMkShixHzgzDbyrXJI87DGUPNiMlSHiqUlPC2Nu7RR5vq4JvIwj+PsFPQH
hIKWDC0PO42648YA305Rh4NqK/8MvNFrr6rycOq7aRWnHN31JbRoqUm7VUFMG/RWhc9S44IioOsb
kwxm3y1kKhDP3H3QtYIkGfWaa1ZBAbayfewW3dmUJfEiltUP6NeAio2lHAMypcW6bHWX+XHXjFed
iRoBes+R4xTRJVCpL9KqKt+tjXuQMKf3q2EC4qiSddRPVSOS1qqDsmu/e3Z11NujI5IUX5YWpLy0
I2ShWc39HobYrpLBLoRT1WUARyZ1Pm4j+mVSGRV0yvBBOSaH0iqvjXab1dgkFzWzf8LGJeB/I7Cj
MtblRaLwtZPY+drpSnLb0LwOUFw7gbaKywF+PcNPrQtrWsQlZ0aA6gHke9BtIiZWnPPRoFioOLUD
o3n0vUNt1omh62oQKMb+vLLtSYmcRxHITqbvF7QhowTyX9jQ4wx0mbWOdw66HzVCO1QxuLzIbQWv
E2NBJBQhQ1m9j0ugkpOMB2h1ogCg0u5RllJ90jECxNrOLCXwlElbMDzlZdjx3G7CFiX6GHZF8jX8
B7yVlfwnjvE5SRUkDy6TfU+jbH+kUFxtp7+JMt1Wy8zK4nBgLRGumxYBzYf9SboZhLp9WUNJ8nPb
aNHirRaoy9gfvdYVrs26bUwAy5M2XWIKTDhuMKQENtRdv0pVu3K76nvMp/0BHng/lxqts9g6irwG
uE5OqzCt3H1td2bRO5kbuhnL9zUF+a/yUOOXQPV9YKbYj0h1WMfdmZc2t6iQ8MRHIw29oTyriC4D
EGbcdUkyLFzLJEvoXUBAnArrpMfkStqkOTCRpYO+ZtKPc6dcJkjHoVSFvRpSaM5q2jbr0sQIlAuj
BMrore4j76y1EMhwUS/9RI3fs9gG5cyMzsLNailS4/yIaGdf9JxmARvGvvbTVvV3tHG7C8h9WDBG
a99FVbtfVyBGITv17cgiR3nNLdBZpMRhjbJs5bHyiJi88aPJIW2AZe+1oRvbhStSlGT7FdRH25vU
IpOj3jS2UteUE6cIMmuabjKcRINvj5m1UayoT1yUW6sUCl4tYBJ7WPEsrQ/dDFok+BVbaRIMMt6v
LRKHTjGOP4BnQWjFutjI1OYnqneio8kk7Y0l2c+4tkctvMRq9iuQoc+mgUQ+lW5f+lqi/isfaHuK
cUKm43rgSoveLdQSVNAiEZ5xdDBNHlvYStpuwDI5BBrLsvblNOqF1DiBfiGyjm1Z086nUAxWMuq+
jDH9CgyBXlRRrBZxNZoVxMEYsrqxobnilz1nkOGTEl/EKNd+kzgn3G6iTTGUlp8WEfdhLyOWQQ5N
unXQYyA1h3kJ0mpluuQAOIQZFjGrlV+nkrX7pIT8I5hBOl3GUT9sRaI8ET1oYcBpCmaLEpoboHe9
0tR3maova02qg6rivBOJgnMVRYtA4xt1Gvkj5IVrpgbPOe4lRV86MMACXrXTVZuZXEAYRyAagUCd
iLgcmyOn1e2hC09P5SPdm2VflfJw0lrXARQsT5i6jYExjb0RNjaFgTK/ZUKQZa6LjLnfSZ1wCO02
NSvNEyUqa6iAtMKBuaWIrbzzCXeGC9pqA+ITyjQT0IZxQMLyLnPcxLc0idM4KOMoHgLQ1MbzMeuG
zHcg0MKpGkYJhB4a7wFDiQYKWuigc/TPHuh1CEsEZ6MFtH5qGNrXGTMB1W2/jGVUnQ1xh6/SFBh4
QAkk7Kmm9mlTKVuKvOr4eUNrqKeQy9RpPlndlUVku+8kFegyxeTxo3q0zFWmLXSMin5cYg37PaB5
bZyzhnL33LMiaF9qO/IOLCvBP8ZcZvum4d0Fxg6IoQOGMwSEKiGtioLyEgNnTJJA0iaFoOwJVKy2
B1VQOLUXp8eg8BuoJ17t5AepjUe6MKyngHSRhpGp4zQYsuZ0ihuSCjZqHDogQ31BkxvvpwRSZZkn
489cF/Z1ZDdA1CZmeABKR32ceJ6MRZzK6qplVC16C6purAgUM3ikAmh2ZIjiJl1qq+dIgDR6UEeD
u+56ZELdsOxQ23C0JDB7Gx2qSfVfTVqaAbKsLILE6onPahJBOjHWmc4qfUzHnq+KxI7Dppv0sm8Q
8R2dwVNi1b054nnhfAP11oIi1usvCPjdYa2qftEaYP8gZ7qg0ljJ+Ziknc+9uAPRXqV+rJviqDXe
jdXZdgjJKVqxhJrAGif7yOsgNJwUJ6GsnLVKbH5aDmxY9yPt9pnlTr1gUR4QA11HC4zRB7253m8S
rz2yajc75Mz7UfLBDrtoRIuUj5t4LBIfkww6A56CrGhHBWhl9XhpSSdauLWdhBpPTmjBg75MOt34
XT3idQb7M/+HvCtrklNHs79IMQgklpd5AHKtJWtzVdkvCtvlYgcJEEj69XPSffu2Xa6xp/t1Iu51
eE0S0PJ9ZxPQ2aa3PoA2l5eBoTnC3aJ05gNqWc+NH6uW2Qytgtvb0YQOG9mkb+JoAA5Mk7bNe+4v
7Z3hZZXbEptNzZuhAZ61NJckUvnKQd+cz99CpTGUW9rELk0Gd80bh9/3xO0UGHta5x448NI8JpP/
HBRYrDnpNxULXA6k5HPSj2GaFCA81rUs8om0Xt5HZNj6tGH7lXU7VtR3LpZoFZBYniXac2lRuFNQ
VkHa1upJTqq+CQu9F8Tfo7Cad4tjyydiQIP4AXkOEEiy9RwqZKNItZMLNmoT689dUqvbVatbPfit
Tb0hxtZOz41g2ZIT5Fo2E55fHlTv+ZdsIS+MRPpq8PsxHbH+pxVoMAA9CXueV67TojOXi5TmMLbq
6ccjR38iPL8O0o5VUf51FOzfv/zvh6HDf9/PIP3Xb55Pkv3Xr2CYHr8fQfvbv4WjC84qientXzrT
1n9/1r9OOz1TxX8fffqGfP7HobX/CzP92z/8P9LWOHTP+x1tff9uIPd3/vof//Qv/hpOOKysHg6y
DT2KAGZw4X/R1zgwAqe28DNnHJ2jmfEn/2Svkenl4QCl2A+C78E2ILb/Yq8R8+xBOYTzleDz4f6Z
Dv/nQ/jpZRbfhnfYa568Ia9hkeXIDGARPjMMKATvP5PXuvKbHlvwsDdLRNdNUjZoCoBKJ7uyV+Bt
eh8bXY+e5TapArekqB2q6zU0Q760ZRznY6DpQy2q4CmcSnszhH5/v0yh+JQwam6kC1a5j1bH93JE
BwJajfKLiixDHjX9YLLVNGGXz8RgDyiDKAku45aU1w0dSJMCogmO2qlWbRSWb+AR1q40a3RYmtwt
df86deBa0iixbNuQiZ1KWpubphQsI4MBwukpEhxHYc+AdMjRmZKgxLQCuAdGdrDhlU9GIbPZF8FB
d0FwXF0cHBJTef3GYIP86HX4UjnonvkbrkKXdGQ94Fqh+ylIY6mqEh/c2k1ieXAwog/HDBswyImK
rHxfeZANbALnda8VXvieC25uwp6DNKauEi8u5EqlDV2nJ+lIhM/FN3tikk9P/eo1d0njmRuQk+Vp
1aJ/kFM8nOZpXOyFUabgOdM+WnFRRvGUtuDqReZRNXipK2V8CxDAblQo8SBrKgBzeUElTMpqE926
yslPtIjjG9EOK9phN3o0F/DnYvtt12EbxR3AMhcdjOzkqaEqueFQ0pWXNUv4HrS83C6DSi7bsFI7
V5brZakTf2vKpeuyivfDPUX3f0sYRkvdlF2W2JjvO1qg5RcjfRBDww6VxdshbcUORkfDCaDLQu4d
61BmRjU9smlFf9o2mqFg8Pm0Bw8+455psA16tL2r69THESvok/QsC7LEKR4C8uDTCyVdvIFQZA5R
SNrk1siiBFbGknsfK+CtCRxQy8SMBAjoEnzyhZkmACuE+5AWkPVz7Jo4ayYKak8GUbEFR1scmQEG
sheRmh3QS+vbXSU0ufQFWdZsRUu+CTwT9yXI8aSeDyVv+ArsReq7iIIJuMQ2mNzImNAgpWMYfuip
ZVflRLy1yIKWES+N63pwPAvp6IJdYayXiJTU9SptCrqvGfeWV0P8US3DkpI5WVVWyjAQeD9kXbAd
BFqdIaY43qJpcD62pWEkYDlDqb1Dq5StngBTJvMRp1byEdyZ7z1HoiD3qHzRVjXiKuq65aJa5ump
VN21SIListVdlXytOamxN/tBNzByLDov6vMISNAHuN2qLZoJQEJudhsx2mbrhfjlHHjtQblifaxm
NAIkKYerqS7VZpLzXa0pysBWgoKPap/GaYMx9BiGogj3mN7koS8CsRvG0Y2p5kEnM2iAZF7VvkIT
Y4otmb+XzT2+w956FSijRfs6t0D9LggYicOgPZApSX83uPhyridxqMFxZUk8mONa1ejtTNVu2FyC
LR3MbiWMvHCHlaYVY6aE25mY1jtb+TS1co6uJ2vuZ4eeOSpWQAo1f6TjaNMaoH/qrB5OqBvvwJuC
lBgdXtuUlHnBVJEurQD8LkMwpf2UTTXvLzw0Qt9qG117zhcf1dise7OqFkTJEp/qZZgAbgF+Ze20
3FAtgq0aSJuuVWl3LHTXlYrtrmXenJXl1G4tbSDBIPhXtLFNVo3jIHMURB8HEXFgGdHJyRHUViMA
TJZL1gTDuFOiH7d1SLyrcRTrKZzaOMXx5V8SrLa7vqLxphJWbKG2qrNeQK4yUF/t3TBUWbss5Fh3
Fb0Adb2kOio+DZUP5pqWVdZEts/9RAN8mYfxaa3Vuve6Yv5Q63HGwFjJrhjNqx7Ddofi1m7mcaUP
C/XFp6DhpEuNKNkhrFkH6VLsewcdDmuzDzrGL3pVyS26A1KlshhQTumGHWNB2swQEt1qgPG7ymFr
qrup2s2cdRgVoYuu7aT6PgVPW9WbWFXzXTIp8ZgojinLO7HB3lteo91RX/rhXGY6UzXPMmq7LdXL
CGjFj7fdNCe7wS3yI2AJ7wm8KtnMCzDWYe3ddR/7w4VFx7zvgi6+hSahv5pCQ05TXDxGheo8gAdK
b4vJhdejL6hJtZkbeuSmLi6TposTdKJn5niudJQ1PojRVIWgXNgKkpDPZ3EK8suvAyGAgHWlGVNg
2NUuGoBwRTJqjmQsQHHJQqP71ORxlt70hBHXq7zSq7zwgvEuFPVwa9zsXQd10+fxjCetWwwDtm49
40+ZoSXb+/4o0mVi5DCKqP4WTKz7pruxy8My6FwGSHHl2AdDe+wj7NhZbRVYAF7RD0Opl7syaeIX
FLnFBuxxfKmE/4kk+rWCXu4ZuluTEtt72cT4h55xAiZhalArA71bKNY5Z5X4UIxsZ4L6kwj119hX
fOcGNqdOQN0VVPbZLjbJ53bw8ygaP6uuBZEeANUqTbMZqS+/FQJStqYmQ44z1ur94ut+yHxn2caF
gt60UzhummltbnsaXkMd3l92btSbbvbBuPvFUs3ZWo6r3Ey0c9eFncVGdtOLrssHi2YRwu4MbFgA
JCRY2n1Ea5dz1OsqTc6La8PPQGqgYsjeRmjJsMtBMSCqz37TPBA/HPJgVd6n0o+qPUQ60beRjnd6
oa+iUwAgK5UlJPoIPZ+XK2iewHB40TGxwl1K74wOBurjUDi5dYk+rn0DKV0p5WbpVZPHxRLsa2M7
YKrywC0A7jqkH6rVNpctxjxEUyHdUlC5O7+ey0x69W5cWnkcZnPPXDltqSv7tF14psvavcyoP7M5
0MM9GIwlqyaHZy26wOat7ZcNDwdQgP3UbY0egAOQ+Kso/GcK/c1HT/HgFCRRm3Uxv1V0xrjiXzsf
AGzl9LSRZSUvwMIMF1r536JuzVAXvICFV2Wu8ZUy2k/rPpaiTicmGXrasoYWKix3qFiiO0psgWZp
rbfQX5oTgFpxM4oBoNqQD+24q0rvurQTlF+RxBClcYE+0vj5SGt6Hcj6gwEKcydMqXcSGJFOI8j9
7nSpB4gYSBotIe6uGACOmfiSqCnMp9A9znW1OxebivYnkNEFZG7JhS+HV14Ve+V3bVoS7yTW6eRa
ICxotbJxAoAou09jm/SAaMzDikZX0vk0k/4K1VqV4YMt5j3wQwtFHWpADXC3xjTncVsuOQ8qLlIT
MX7Z13F8GXaqz0poCnwb8Qn6zs7d+GPfwED6X393Uz/1Cj+2Xj92Yv8vGz+cg3RW+OJR4VGgi/pF
r/zmIMhzx/fXv/mr40PaKD4C/ZuHo1KRSno+MOKfLV90FiyHMDpSH6E2yAL4V89HcfYqOMAEGaaB
h3Q+6Jz/6vl8hsgOGF7PJknwyjgC5t/p+dA7yh/kypBFB5wF3wOS8FPk/f3c8RUQKADSAC/g+7qY
s7ZJULIzv0wuGTiRKY342F82IcRneQJCLv/hWb3Xcf58de755zMUKZ5PHKHnPUu2fxRLK1W4ZIF+
YbdC+LmJbBduaOW3uY2qbv8fXAoHfcPEzc7t7ZtLjQEKPgqCZ8foWIGqBQkMml1ukFmj/oO7wqNM
EIdDz+fjIrnhx7tyFKuJZWzetcZgwQ6cysd5brLZRBou078H2zsP8Kwm/+H1fX+A52MuGJwOOKc3
fnNXUArrBmqseZdUIkkX69/2ow5fzRLmRS/qLBoCAhmoaLC4o2j4/cUxBt+5+BmvwChG0/LmPmdT
ChHIed6RgYXgrU256Sl4od9fBZPgzVW4j3GJPoWFPkjBN1eZijiANFbo3QiH3Iix2YPx51DkLRus
pGCNf385WAF+udzZgOwHSDSCDfl80z/o97lafNCQs94VFkRj2YzfkMP+GhfY0WjbXaBokunvr/jr
Y+RI/k7gG4jPWFH4BnQRZVOvcTDoXe0BVuxFAnmKlwyb31/l/Jh+Him4CuwICU6/TM4BrT/fF9OC
9o1q9C6oFpsGhFwWZDpZ6vuZ8Tr+h3t67yn+eLU3Ly1kXqEK3updvKw0FShfiwVEiay/6xgSUCZN
8+X3N+hjIf3lDtHOhufQlAQD8s1SZssmjNcV046WITuxgUFV5Z01e+j59noomlyru2ixMWAENr2A
XopBbQZ7SJ+H3aKTZaOND0n+GsmvxgRwXoQsSX0xq3uH3q6NoGKjjXJ/WJjoO+8fVmlkrYYgSc4O
lZ/fTDwVoT9A57urVg0dOAP6H6XG8GVDSOChD6Mqk/Gw5ijTJfQWhn0CyWFuNI3ldTS7AERAkZwo
XAt/mAv83a+G9fk8wzn+f/PV6qQNG8fbeWfmcuOLkufVWJ5V3eG8mVQxfTBVAAfJGiYt6izXH00P
ZnMSELDnnYHucPH6FLrnOlUo89OASpGLHpRK7xf2otD+eO2HjhxcA9pFLfOcrxGXmZrH5FGvFfqW
JRZZEqAKHgF6b9FQQ/QRjPFGo3GfGxTUULPobBY8SU3LL0rWfNBrPF03DGoFG7hmC0wSkD6ZT9DP
uL2qIpda1gZoLVtx6ZXWeyKAmnZwrpBMcPva2OBujqFYSaKi2c9hOZ/wyf3296P11wkS41RT2JU4
wx6MkzB/fulmKrjm6/mlT+U1acDmVbF3oJV50E7IDeTE9N+ekrgiP4PLwIvP683PV0xGs8SJa+bd
KMSBTmzT0uJr0rPLMehZ1iTh8+/v8Nd1O4ZyGYLkc4YpSp83y9oEo0CPdzPvattK8C5sPRTgsjcx
5PP57y/16zCNgY4j7goxIIgOPGcO/LhmF5ov9boM2AXjhV8MRFEc7wM9xH9wFZiwUabg+FI8w5+v
0oEY74CbYLsLR29MVZSQvVZFfPP7y9Bf1zHcDUJLYlSLoMX5m+s0FXE0lAnEbIaifaETFI6mKyCt
g1OACUiOTICB70UBVAPx0wgR/QBW7k/LEuIA3iynODwSIQ/IT+Fnndyb96fUwFy1RNOOmTbarCpp
t2Kt5y1b5yrOYElhB9qbBHqJ4dv3Jgx6bvDMsMVcdc4FR1B04g9vwH/3O0VRECNhNUGo55ttpWCE
EFEG064vdH/wRihOPL2mrp/VtZikzqDklh9bjqncKmJPGrrkLKw8P09iqEWjvv3WUrNcNzEoA7d+
0jWBBrua5b3tISeTcwVYvijXY2/ba+LNfyou3r+BBH5weD9gGj7n0vw4UgUdk87GKx5qae+KMZJb
vbLiQ4lVLJMqqnMxQWzWReGMHWvsjrZ0n+MqepjGMDlo6P0zE4/LpvSG5HZw0fAQM/fNcdEfg7hM
tqssbL4C68BeMbdboAfyD1vCmfb6dVj8cAdvRuc6t/jCg53g0qiLo3BJf4Q7sM9r4uVzNWKR1yGA
0No7wIO1ZJOE+uj3EyR4dxScAwk5JiON3k732GItsRAI7WpSnkVQbcy/oKy6idgEtCLxXoZ2MU+R
T8uv05jNeikyeJzKvAmAZizFtPWhV8zHENbMtaIr2CBfw1yEC+4Mr2soKQv6zfaUYqmM7qOg2XCv
HvKQJE8yrsc9Xbh3SThtzwjo52jx7kOLCxWM6kyuycT/8Mx/Ld1iZMBRxlAhgDY8N6Q/DhqOE38a
UWNBUHX71ItdtNRtThzIHvADwR/qxHeW7dDDrpSgrscHe286Cihzw37EorOTRf8KAbPArr3UKTOw
+fz+PZ4/6eeKFLcFjZKfIHkrAif6821BS6ShvOEYSWPx0NCgeKpbJ9q0s+gmuG1gn/FCEh9FSMs/
DKF3dt8QPuAwCgJsTCi8f740VL5wsNbetNOR/Sjm+MZE6s5j4rWN5i9oecM/bFDfa89f7pXDlkyR
Wgua980rTBYymarCkEUmYH+nA9Q98PXmtgcCHyzumydAuletyQsrUdywuMqWqYAEEtXK75/6u4OJ
h+wf4fHe22250vPCywXzd42HOfdkBKl/CXiJVEMBY2T9+vvLvbM1h+CS8ZqRZojgmTcvOUzqpui0
wUuGsmMH7bXInI7LP/SI7z5fhGwwjCQ8Xri5f36h9UQL6MbltEOPPGbxYqBr7+skC0VMDusUYHYu
0PHBFtZCWw3eEWhAuwEpfOFc+Kc18temPA7p+XQuD3MIGY5vXvYKcxzAU6jRg2X2NmUBynAa3RWA
6iIrOkoyOXVQPEaznw6N9v4wreh7MxjVEB426vaYvR1rc7EIP+g9+OgoK7/IaCQc0rliPk0QhcLL
FA5hmA0aHwDwPQF9soSq5blXS8g1OxWVTbYSu8JtExQi9edZ03/wqL8fGe98zfM5uSHWmAh1Dn0z
MkoSV5b3odqFRoxbzdyyYZNK4Hvk1R8eyTuXgpQAefseBFkxAuN+Hh2QUcKLO0ZqN8Pg8coCC867
LzuQJqE3vfzbt4UaFAbmkGMu/7KqyV46aJCZ2nG/Gm8TTsPtYCNxUY/nlPrfYT/vLGK4EmARlIgR
QK03Y953ooCgF1eqApiBxdzL+65Q/ga7m0s9AzM/G0r7h+Xj3UeJ/ppBI4koh/PBBD/uRUXh9XNS
crWzPl2yjps1reAizEfPn/5wKRxFiA97s2qi0kCyyvmkhAAr1s8XixsEIBSOYoiw0VPb0NoZUtWS
rWBYOtG3GQSofh6iJm8zFSwr2aJz1GYDl1zQ3YJpwOSqAmCMBzHZ9tGXUKnkAMdjncsWYoV0Fqr8
PKwgnpoA3uNtUbYFGIaeQsnR45aCDOJS6FqSha8UimgvsBecnIlFO0ZuA48/aIiiKelDqH1HoW81
3N/WtDPhJkhk6T8nK626b2ENsKRIJTqY8sKUI/zyY9WMJWIZBmoPbQ90bVdWtGMb4kl6hCfKkN0E
Fft0zbtexxAjaytuw4m2/Ra/Juu2A0vfgDhkCci7vllYcRVHPY9yMORDvdUcFPJCklAcx54MezrC
eALh+uiPkA/DzwwN7tnqwYb6ABK7kFmsh6HZWiiai00nbT9eQuQfQaAdJnJtd9O0Jk1uFpjz8mGB
p/2ig33NA+7QST+X8JWhuKqQy/E5msD7p5GYTeZiNoz3ME2TaDfMU21vVrBx933FYL2xRCXRnTd0
cbHRdin0AUWs2arYJNWW9UUoUyYL57JpqpNdD6Z32LQgMefUIz6Mgwqq0w/QEIDxbbshAIsI4yro
FQltSaxvgfNu9cLlk5B++9xCB3A39+EKxqo2e2Jh5whUctKt3fZqglgl6u8ErLgLK4tN48CmQuu4
5g3o2G2hl2OwWNiP5PS5buDT59oXua5NsIVQ6IUFZAXnZsHoszHahROsTgmrwh2DRjxFxeyQjJEU
F+CuzJdoViuEKxam6Gj57FTI90tgHAy1oHar9hFH021CEqobnnTjhnp9BbMq/A7aA8ked215Fax4
H+gWqnSqxKNxAd9xQm+rCta+0hpxEAlrMlM3GkXFFGUtdol8miJ327TmoGbQp9BocPzQnNU8mVnZ
eGwMCDHnNbCozDDY1KWAOCBquos1gDgDb/ZGxOyuI6XZ0DUukREyugyCYJ0L3/pnL5l3J4pWfurj
ybvsIUOC/gKOQ+PN42tIQFOReZF5DMAaPPXAIU9MoPTshTlANOIfJhtBpWOWo0/NtuKSbhtunztP
q+e+EntkRtxX2j5z6Ko2q5ecszPEcxeeveIFGPPDoqN+uxAlcsfJQ5PE4jiJoMrB28Ubr2YE7+Gc
NFAn0KCib7irRrLcqGKE7lmbs8d3upytiNLWOJjZCWLeFORq8KFXyALpun3fxcsrm6CQttUK6Wne
gBoGWacH1bsArbnvjYXYDFUyPzRDjFgQH4PnqfO9wOSRQh+BzRSLRF0g9EPi2V+rFaOstgLmuYYe
PF3YDYHdYRtSF1/gJ8PGYEJsBPROdrqM7Vqs00dbjtEEr58v2NrkbvLHjxARbT14JyEn9vGddxHx
h68mco3cBw2MTnkXj+DA7UAj0JcknGtIl2NYVqDY4OQIeNabANKqaj+OeFLp3PRt7mDlevguofPb
2n8QXd9Uh7UGWc6TSl1TWPa38GtDqG8gmTmW1eR9CT2BejJJZrmJnNdeSGyyX6EAL0I4zgqQqSsM
uJfGTOE9WxrxmgDc1zCUhEjwkGLxcmdj8wE8U/c6yhGmQttN9FNvojFHi8ZPSe/Lj1XSr7CSTnY3
o2J5iC2rP0KDrjEYWwNHr6+ODgqZrDI9kj9YMD0BhQMNUk9IlIBIAyOhDBL1DEuY+qoka7aNIeo5
Un61r0cxw4IEMca2gh/4iQ8KkvZoWOGoFByCM+0mTI7WJzxrPNbkRRjyrEbBddAKppMIEPIGXWky
bhv0Td2+kwP+/lwVy6MSa+E2MaQRCIpADkaFyAqG2JcO1OBB9mV7HoNkPRZJXd57XdnCOTtqfwsV
gSSPfcJwi5FsEG1TILdiX4fN8rj4Rq9XhRDFqYpVnA+edFfDDGKYlQyfGshqx7wqvF9muIFSVCLq
GMqyPNXrBM0fiMkNgDN+KkZM1U0/dG7rYBjcrgNslzskMBUnROAsUSZ5yU+YRAqTCm8XILw6Nl3C
TlFZyi/jUoy3zEHKN1V43lXd2J2zvd3FJR4qGZmFI8BXtxKO2y/83GFmfeigpG4UOHQ82WrPYSzF
sqfNDR2ZggWpTi7dMskvs5Xj8wK2fuOiSH0daAE7ptMlHqvqO3EsgEbsdDJPL8k68RNziqyQcybF
yVQcetA17Dr74uqAwXYp/TVgLYwjVNhLim0ZHqSkLjJSxkpBc1PWEMIg0gbOlMGjD5Jafqr4ID7I
sCyuQ66HTyF8vPmsSyjgfeIEhQwBRSTXgb8pEJ9ytKMn8gI5Rhdjh5uH5tZ8iEmNdRE5JBDz418j
Vqc46URB6V7GHBV478VgLALVHsZGQBgLNV9T51WzimPZzfgLYkliiM3Xds5rJweIzDDPAWP105O1
AK3jaJleooLxTAjbHigcKRjlupRI1Kh9fl915fLIhhlqonXAl2w5BKXxPMrPQV2G9wRqyTaV/Vqe
bNj1FCKLfnxulTM3cTjpR0+a5q46v26ogeJLDgnpnWILLtQQuz0fDA4XHxnKE5vw1GBpsjdIY7Gv
noMwixhkQMDTEYs7v6vZQXllfwm3IT5xcA3kkJ75kHhgZGCIhJrQjYDEN6SDeSOCfgl5PLoUQwq8
BfapPiRwOoVkiCB4R+QDySoSijtWouVC8gRcvYduWZCfVWqMJAe7KZbekGGkYc0qT21TDxTeZzfc
kKAGiLvY9myJnOJyOYTBEPdZMs2vQ0zQMy1eV2eqW9Ur/DT0kRVyzZd1ot8Q16U1BFhG3WK1cK+D
X8sxg9YZerux5vqbH2vEGokFkh4iJR4L4kfGaQczPx3TECXvg/NbcpfMHlazKFy+GRmr21n0AP6V
L6/nxSKeqoZjh85xcRKhgoAt0XFeTXFwwDqWjBsLu9mhJ8X8pCCm8m4ht4HLDQ1lxw+DHfDw4iC6
Qk8stlKL8Sx59iPgptDvgBAO4k9uiudr0clit7Ttsmdhh1eDbfMyGFmjkSxVVDchg7RX9mz6MMpF
wG1Qvs7FgN+a4IbKxSKDLzwp+JbJ1mWSQQ7lB0jSgIo23FE8rxSMJsubecQ8nGFuu6PdCEk2QjTS
ntXi0W8LlrVkuJ8TdrVEWBKN51XoZWDGX3VSXyvgP54uFygM5YjLNuHJWzt6XcIQuwsDB3rdq8iV
CYk89Qg2uQ+FP5wl2/Ddz1XnUtqDbFSUewdezcfF2javMDevvGIdL/si6o8I4IHnwg9QAiag/wCh
fk54qQ5N1Ju7ZliCl6VlRwV3M5a0GD8ESCHrQyozM7MLY2r2hHrbSy0cyl+S9cwzDfO2BLJ8UMio
AFtWoiBd6sE+xWYt7ry+XLeRkftwgCU8WQmsSJUa9vHqPgP/6z42XQTDTzTgIfkwBWKhR4eTRRAs
l1ndNNOhIR6CoAS0RU3H5HbSml90QpuctX53i59EAOUFedAKMVXBmhR3esJFNBfRjfYgPAIwbRHp
IdjnpErCx3Ca231VRY+m9pAtthQl6kCUcmlX2SEdqrW8qmIANxB9HkTg6JfSE+t2iYm3m33q8rjS
Qb4umIyTLOd0Rc7MprA2vEBxwZ5qxnc9N8MW0wkL8FCjOy1CleySNklekXTlPxnJ6HXSJQ6qhY49
yNLUmUENu+VYu3BrU/tIeRTd2gVviS+TUdsIdSF8d2OxKYyR3xyoJjjti7m6VjWGQdW3RZUS00ss
axL6YyhIIWiUMJqBQEDEBixJOkJmiw9Tz+famuZYrP1+blSLRAxGLgdbm1vn+U9zRbotpuIWhoca
hRq8sAjS0teQoIoPSI5CmcGWbYMlsE5lPFd3sTe6vOmC+GKy5zQxr9yUHEK5Jhj5qZN8GLJyTShI
ixZedjssVyHU1D1qNNJgwoX9URamPrV1cLYO1g75ROMIz0XakhrTCBzacpWIuX7uEAm8wzFaPbYc
mONT5SQgDV0Rc5OIQF1agNno6iLkWaR6rJtjslbeHQIzj2MNE6pY5myJp+aqxVu+mPoVQYVsaEGO
wtfYr9N8CdzXpoil2FNDkucEnCn6nM/j0MPsWHKXKRkuWR31ZZwuy0yfjWXjYfCjL9SF3wQMbJ9Q
sbaf2qkbsGhN5EPUcrKFGrbYzJHubm2IiqW1IzJN4AB1sDKKUqIcMtBodkt1JMGwsnyJvAmhNw2S
F7FohMOJrEWDHD0LkwDgGxgcfOSGDKABWixCyCmqP3Vd3d/6Ku5uwwo4clpZLKB1uc4v7eQjmQbC
8xclPCczn+ADFVQAR47QiHvL/Hh9HlHx4L1VaHK6MmyxS5AwOLQyxo6SGPkRuyWwM9dSpAEUACQP
AzTBD6iP0Zk2XcmORWOmFwQ3zS+TngAiTFZ3rw3cD3ADuP8h78yW48aVNPxEnCAJbritXbvssnRs
3TAky82dBBdwe/r5IPnMaasn7JjruemKlsoiCQKJROa/DPGTjdTHS5F27PSNt8xQMOf4yS06DuFe
nEFDUGvcv1o+3HcI5SOskbXw63MJPZ+XlM6GkpEMY3Pw5ERFQ6MrmG9SV5PgNHXZnNNAQ72XSRM/
wSvi30g1w6cPc1lAE6ltplEtEGXYjT13uc9hJUW7GpRWyCFm5qJ55tX9Vbb6A+dGux4dVAEARiYH
klf+8mpFc3PhTZQfd6knFwu9LZMCwOnmkThMyescbch6F3QVSWsZo1a5seCvB9ty1vDzuxGgPWJ7
ct7EiV/95WrNVXWL1MJugsj39D6YPoxImLm0JzP0AW2QaaEDonvDeaI5CunDlGgDAMPUghh6pEfr
sw9+rD6WWU65B2QBTNm6mIuTcqgC3QEenp3D4K/+1dINzdmfQFTwCum3bqe45fmK0Kce0kHIz696
UAyoEQKZT2FTDuNfY0BtdKNdX6U3geWkX4pldI+1rut/VbjZfSpC2YKqR27iy5SqfjnNlOHjO0/z
0Cd3tLlHsnLuOqtjXl6wwI6m/4cu1pZ3wtql9p8uO+oyjOJoDXx/rd3+NeP0km24WXm99GP/I0NY
Cx0k3bU0MCTKEEe7yNx5W9qsHyRlfHs91dT/YDbAJ9kwD8no/NRT+YUddBRROnorOcElg+/LmuLA
zSbM/oVCpI0gUR1pYFXuOq/lXToKe9uaFLIMa3eAheWmDw4ieVAjGvuSnnR3miotPlVJNF+DZcoe
1zWdHibXG9/bYD9Vau/fC3/vaqv/HzGo3/+uivxvGWmDJ0UZ7m+F4X8gUD8IDf9Ha/ft3/1EoQbB
f0maXQH4U6CjNPOp276jUKmqGvM+ZDnwwPSBN1Ac/0k8xEKYQrZxWQejaQiJvWE5AnCNsF1x2Vk4
HgLvCN3w/4JA/dDONVfEp0UG9DWR4RPgQX+t8pZO3tXOVPg/yDEGLfeu8hTHd1uN2fro+1oVz57V
UZ2t26VfvN3gQgRGYLKJ7ZekhoJnbRt3RhqFuvSiKdhZdXuaZFX2N6VfKWshKZ59c+4ccuggVhCw
t24TSurOj3BuFv25TOewfI4iBPW+i4qYcpvAZFNiUzmsINToOLdW0AltFOF2SYmiFmo8k19V1064
tNxygpLIcuVWos7/svrRVB/+9kp/Tv2/Cwv/WutHBs3G6g2EJVghXp9rf6j1h06V6TRIox/x1NR5
e0Kqt/ROpTf2XXiChzQgjbRmqsz+Ighkbnz4/eU/9Ne4PqAL09ES4C7gZn8ED3F6jtATCLLX3CkE
DPABXTFBHiVdq80PHXltN+xQS0k8OomehYrVPXF86d2t463BJGCdpXWPEmjTio5cz49afvf7m/zQ
mqC3ExngJvA/iKv0yj+MkZhix6nHLL+N8wTqYF3kMB5glpah2Nc99bc/dZFNr+M/7QkQe8CAPHoh
xgkFkNPH9sScZpZLLd96Daxu5FIJ0gNhe6DaCtuN/sEQBE8F6sbDH0C/HyaDuS5kbjBcwH8Bwny8
rkJCLGwsgTDywiQPOKiqsv+aerFbJ4T/TGd3dZyCKNykaeNCqvv9OP/a3jSPDT/YAbgNjBQw1Me+
feKPmWXPqXi1wjJEINaf6IU9s3Kt4aJhky9vM8tpnBtRtIs+o1NoUyqBLloyKL+/k1/fOHfiA5ck
4wbzCXj8H43WAWRPvtDW+I7Oa+13x6ZVVUwNNa56uRyXqJt5K7+/5D8fPgJi6gHVtGm+yY+oqDRM
45J51b16wURYgW4XrE5x8LtJA6kDLuEFT4aFCv2nB/YXPDX2MnbSiFGhJfKHiWAi498nIDgi20PQ
3HdCovE/cG8aMT76Yuv8MnMSYnSRPbK5C3ueBNJrc4es41m5RWtm4zA15iOjpPKHu3B+bdOZ10B5
huBAfAKZJaIPSLFEomAt1WC9pFkXVtYJsKiJA9XcpD06YFMOVmybVf2ClihnbMHY+Jmd6nOlghz9
Tsvp6rOsqBXXcJyazv1M9l/3L79/c/+4TccJQrJxQIKURjxi6a/7TNS6/bD0QfNScwwxujSES1Qw
xsUeFv9KxD4bTZ/orniuoGUSwlEa6Rz/RPHOGuk2pYR3s9WAyaJ8ka3leOWB9G/+BBJzPs4x5406
ADolQswe5dAPG+IsplpJWgovfewGVrXPh16V+r5dkexGprRdWm7OQvSL3zVLWzXLLirWxTpPSsUX
vexKKppg8OzlqkrbeoDoJe0gRvfWt63yc4Bu+Up+J+RMDHatfHHqS1R8S/5qkcUThdA/jPyviEYi
VeDQ6pcGuwT2hWny68gzJ+p2rEf1RHbt5z7w9shnEsSxhr+5ddYQIv4mXt6jZ6k9fqffwglwkYhf
zdMgUMrTk/jzgvY+RnEAOWQ/PlU32AUEkg/TgtNBX8Vpo55Ux/xt96IvIu8G8Bi9XtHrheGQ8Viu
j9AslyXcUHme2nRLwJ+Cz0m7xtapq6hFPnaW7oPbKAtMRkJRoColwmK+eT0NJHCm0DKG/vhZcRZf
H1eg1VOxscvS7JIZo88LamqZ8kOBMsf6GFXzzLsTfg7lkIOjTXl5p/yeGkhAn4F/BfU5I6Np3y4v
Iyqu0wZGM2LdGwRfbO4c1TWTjAzKr4pn2i5GxUGOnTOePdGsw3VHvbnblGXVudXWSuJqPiUeu/m3
Oqpj73G0R8jz+zBKSGzGtm7IiX4/Nz6GcEb/Df+B/SLIZPERBYKiZp04UpVPKGn3dKRmDqHoQk1N
3tCHgcFOPPv9FT8GTReohA2J3KTB7N0fr9h3NoKNlZi+iVWbyQjo3gQetw8R6jwEI7IBT3EuUKDc
TK4e+uQG7ErIPP39bZj8+ZfgDTiHiqtR+nANDeofLCHqIC3t+eqx8upqQGG70b71o2nTlmiUFoAQ
9sAPm+x+pH9GxFGp31DtigZ35AQchlM5bgY3aa/KOArOs+jKaNn0ExJwwNctO9u2PmflKyYRQMEc
cBunfkTDyZEu7dRmHjZjSnZxEefFYFb+CGnkDqJKCO9WFJ2Yx+Pvn/hjXAM1Da3GNU/N03Ia/7BP
FEGc1hOKxw/woW2yZiRXXbLmcTXzFsCJ551SZ5qZtnMhBR+mxmFCXaDMlBY6n9z4HM+B+aHbZmvV
ndAsEyZEttQHnENbjgqy9wp6kFUXT5VJ4p0lqlidodOyjH7/SB84J+DMQGqzYRHVeINAVT6E6lbU
FUpMtfsQDXB81WFAt82wzS2hzdJ9W8e4NC/cW5zOZokTK01I6QAkFc9W6nBucBA85kcNAqbFcynz
ENW1qTTj0C5TE9zG7cy3MnDP/JklqYIefZOwEwcFFlggD8B+weP+4dE+ZJk8mnRARzosFRCS5Hu/
Bu1hLpyw1M3yIJLRRKqha5laa7lmzfcBKUqX7uzQoCMMV9bsj5XVUN2n5lGV9LFXRNaG5CCFpacH
stSO4ZjCXDD7wDsSTWrqXEwxbyqViW6asHnKXDUR1gZyAS6YDbHN/3GowzoALU6PoRiGMLWGLcyi
nCWRShc1+u37+JhQWPwBYvVhjcI4g1HC/gUxx5HQMD9sXM60QmwPWgvNuLAhOrynt24K/Rk5tshN
k/pPYeHDdmQu6QkSewOatOFJfdiOABqTQqo5/NJrIDvPwzIMTCj2fsbHy5XX+Pt4Qs+m3wSlWBjw
coxrUhaCHqM0dXM53IdBH8XIVA9IuH/mFOKOn7uy4VtzZbHwkdFno/r52hJACAzljMsLa4VVZF4H
BUzzIig4O3zIJZfjZ3A6DXfiFwV7E7I25mD8+ykHxvjXmMjDm02AIAHfgCzo48mGrLW3EntevqBw
GlD4ht2IXnc82XF+i6am16Fhk3YBUrwShkueUhlvs/bSLrWY/Y0i27GuuqRC0BH93FBsW/rYyXc7
K+3TFGsP+euwbspXD6Bx97ky2ozP0+qU05030oWkkwFKx/CPyB97fZgmPxpvuxYxR5wfKrtyroXd
OXJX1x2yP/k8aLQRmjlqV8qv9dh52J2gQMxiGNduWkp0OPzcyw/SdbR3Dsph8ZKtPTt6gmcup9QB
LbLEyYAFSUhmtg3XclpXztFMRXUxF0tMr65XeXCgBpwIQG/WvH4BwOlmj9orESEV3uA624XzKWL2
QTL0kkanS7sI8l1yCl0x7GhkT+tVLGvg7c7kpO4B4l+U2ntVNJX3gBxcUlgPsrHn+cs8zNguWP1Q
WwYOHaIpjjZN97CGYwL5RDWNk/afJIXB4hhnlFMOaDFEuILIohFuipLs2mPj4lR5VL+mUOHHecdU
WdofUqO7am+LkgZqfqLV2frRjuOKXwbHuLKK4BYZYKsojmOg3L5Mf6QRxjyM8uyICAl3ADYjUxpL
I3pMn0RgD4G9r2tPqfBCo0adltc0mYo22edjMkzj9eTHCQYz6CFP2v8c165ojZAIoI8DcwV58o0a
V5ttvewj1D0RZvSCdtilcbfmy8WU9Faa4ToCkq+BHDV5BNhRZdr/2lg68PsLJsdkxdtJkLY4t1qR
daEMuYhoDu4wfAj5GN5/aCGwzO9AeXhcbm16r31ZdStdupoBEh2u6a9YYQjN3y807J4aAGFJFwo1
eNNBtTIeJxFYyYjnOcZWRW5zP6X6fbdQlFfhfR5b+VQewkJYrroo9AIN6i7IhZ9hLCGlqUmE3eCn
BdojcWytV56H/EOyBw1NyL4harepf2WJuAvLaydrM6e8R2coj+L9hLVKn4BpwvucFrdwzS0tI9p4
7t5O0iVrd7ZCzZT2wWBbfv0VZdua61VIO8sHDcIG5h7nYEaWpnjGDrJ1EPThj3D/pCybtpUmp/eA
85iDQerUAinkdDIjJsqh4KPp04FyThWakO+NQxKFW/qsDROA8rgb0BrvKr6n3h81pb7P8LU56JWQ
vaSPuVqZOqYk5GTm9TjKS13/X06JaHFJ/VuCzd2hktLxKizQoan3AyVRyYmjy1DkADIROQBnYOil
vrZ4g55uNeoPUIZqxstK1+aY6tVz5psoD80tZ7xptZ4DZhZXEPyqfYmt2UywAJkp3ry/WPyslJUZ
mnFEHpguHfCRiXsY657Lbn8+T9cJ0b5Q4Uv5mT+rJjgXvocYk5GboAC0UWHqMBY/Z0+89pI/GeaW
ebgYNww+WtDevL+fOa6kAWL+T/R+cQP2rrPOP4faev/6vwf5/Xuc0d3iJnRVxQ04tZWOL0UWqAxZ
DbpIPHRLq4CLJK5I8OTiAJ40cuO/vyg0cgamGidv3SUX4FyX2EcpGQZCcCcrjRPDmWZfyVdcRY0N
7L4UgF02hb2YpBe7JpcflmFity/yfQQbxQoirr0/U+qCCoQg2wDtdE4L3AL+mf3+at+nRxAXJeMT
IGbKh08Tkr84I0rFPE2czlwm9dKAHy5Na4fpA20jTw+XPKkww/s+kVa9QPbb85DmryCQ2/PvYAkK
Zlc/pObW3wfUWid8VjADEY0XAuf1KURerHD9ZnVMTEXL3k8ZqsTjNcAjU6DpJ94vTDu3fXGCpGb6
gGutzMN3I8nuXU/x3PxBdzQf3phEfJS1bZZDtfrm/msdwFp70GVC2/tQJxF/N22Fk4hT0S+hM1wB
AzBzhdaRHMLjzyGX+dhxO5B4C/4IO0DDxXOVFezzo9Ougf1A5pZH4061FuqZW7tPYi7u52nDkWko
8R65AFVpCky8plRfhE1ilrNmf+VneIIFeXQoSBbn5RI5iXJuTogXmU5eKb0SJcy4TygbAkTTfD8d
2p4Pkka/vK1azX+Xii7jk29jAICQAc2D8hbjmJiiwNTlXN1Jk2Z8DECRcgqIl9XM/Qn0OlXpWbQu
EQa12RIt9rJii632swXBvr/wJVvV/M0O5px4k5Qgn4vTz/o1zLkUkw+dlpx3vy9e7wlxUnnKcBzF
25ppm6hkwPoYFa31UaSQs4eHVkzpFJwABJlHn2XSM0RCzWvBExUgN/19sCI4jf9dByi63jmzMrOG
epWZ4u/1U/rxoMw3jnbN8w7oUfPRMcH5fptRCrU2WblSV5YeUo1yQ8kCwNaNUMiP0W5dHHOGHeHG
Ma/eiyyrg5R6fEAXuIvdiyRuQcdu1vcKYQxnnHpd63sF9dKY1m5A75yzU70d6KZzDkXP2KynwZsy
qv5JAWQMHxH8qdjz+oVIkx8465nB05kwpQKa0AXFfzSGE/55t0C3VN8m0rPYupzivsOQTIrclAcb
zXZ3A7NNBMMnjzLWEu/nOLeW9BBMyi97jAMsqvybkCJQ8OQlCDa00JQmtP3pQIM2jBGkrMy2Ufmx
GXOg7Q6T730k86GhEi0yOxMjQo7wBWjQrnqyzjjcDVQVVtXK4Il4y/yyJrUyArlnm2eIFRL37YHj
palSldBHTS1AVmjzPgVySVvnBU5sUN4GQauQRTOeP4P1F1zCfI737Gii9DF9pP5tbZGAD7tHKpKQ
FL4gipAniWGZi3T+PIXkNu2rHLOxdb/1cURp4tgVeqwwiXMRwnpckXT0QDawO8wc9h2nIacMQ19q
B5cAWeXS3Y780AL4hQI4+SfWEG9P8v4uW5VTmt36vljMY72FG7BeJv7JJTHRhOzfLF7wzeYb9Vv1
Ps5d8zMUbSy+saCDwUeMYx3f4ORuehsZKnYs5YRsMb5dh8VR+5yFalalrMxvfk5ZckoikQS7w6/e
6+EmnFrJtpuXToQbx+3s6F6nMBBwQbPBdzx5yxpL9wLRbbPKE2s15cCepg8fHmnZgIygzfz2bPoP
aOYBP6j2RUZr8+nnhfwOVbgzEru87PcTW53la4jyZa2096l4D1jFe6GxjRxTM7fgC5t77FBuxpMm
qVrYy2kbaOuMeZDimYeJtuF4mbmJSeNSD73IcziW5rb024KzmoJ9BIMlbRa5ck1fc1dPs5mTYby6
BT38tK+rap/mJavx8D4g1IFN0CsinGoJ771j5VepK0rQ8L8/Xv1sE/6nYYDggIvCBCZ0QM7p4fyD
CGXblPDCLO2P3YpWaL93/dk0rjRcSd381a81vY9t04Pc6+WmilcSC1Sak8GBBSAr2sMJQs6KQ8K1
65Gm2vdV7IO/PaF1R+H+FnHSwplRK3apTn7r27Zix+zgvtTtvir16g5bu7GDvtpFnc+p7FrAcBfB
vXwv/aLfMVriLq4rp51viiQdJe1cPQYZMuN2ThvxxJ4UorENFEoxuD/ncmjxz1KgN28zkGCOStwm
WAoW9vuuVEw273FKK5cXQxZhZsw0uhaxr3EjtpTaAFDOrMZAh7eiL826t96XgaKOTsS00TqHFgDE
B/Topu47WUMtQBUQbfR/Z8ftEHAbP+f822KjCDsxvmsbmfcdtiOHELahIsA5Kmq4ZIUtJJPKprCV
JYBjqp6tl9JPmZcPggiJZn2wAI5UF3kA6YW8sR/hPG2X9y1bTksvsEotdMUJnWQ9pCAFdWOImnhr
oXky2dWmhUPmu/eylSqc9gkuk377xV8QXmq+UJoyxU/Che0GtzB0qDd9wRQi8JC2DD16Poe0Q9g+
BzRLfPprIUvpo0s/wHHxyfFnnMxuOWHF6lMtoXq6GMMAOSFpgsQyD9tuAFftgitfeLe7aXaNkIqN
cUczblnFaA9sF2+Jp+sC2C24QDoXU0biJaOOEjqqbRDlsaWbIBZUxZLuYo/YXG8qvGi7rzVJuoVJ
x3t19me0bmmdJMF1hFsfexOg+gCQ1s8lSY3EhJSlHkxT4X1qlG+Bow6hPRN8Jc1TtIA7O0B+o+uT
JuQ2EOpzATVao/xCm62JzgrHufJQZYjLblJA2Wd/yfx8ByskPmYemnuZLdYLkK7jiaS3+Rx2OL3N
gEpvUbQvgdN4Y/cFhw558hIf4B6rL33JO1V+Teys2c0Sy1T0ZwVKNhyKt5Nb+1eRsp+aguVYTyq4
DiZj3uqlKW/XtpDuxMZxjzOtvlvzEs4pAXzYR4stMP3rg+p7qvTZBQt8hYpKclWN/bD3e6oV9CyT
09hg+pXKKfoUqrSlBaSy1wx5wF2ZqgQ4YF2jZyjbS6wWqwNkFRoGtfJB0RfRUkOWr8PDxJ+8iNi6
X0Ai6iMtsvi1lRB9itkp0VuRuQ8i1m7OCo2ndVOSzaNVJ5rkYZrX6Lm0auBqQldfpshFet8d7EvP
hqW2wZRJXHuc6A7d0MPIycP4E+fMjNb2IOSrQ1WQrc9RzufRzdPsAG3N2jt9NXzuR4/clFCwQ6sV
F4MeKdqNX03RFpJXnEZfs9GVywXNKv29dz1U8ButoBcmQOWXzQiP+Ec0+GG1s2Kru6wknaud5wz5
p3kUBVtq1Vz5/QB5Ksbi4dnOe3WNKp991QdYAxA7DfXAS8YJE1s939hYGl9QKLEuM1QI3F1E9Ht1
pkmgArhG8NsHMC/fJtVOP1rLQi4+c9ZnaG8NmvmxAtqyrj0zNy3Bs9Jc7yAwrlMxXwYanaWN7ajs
dnFCAjG773acRCkuEUFDyrGb2+7gKu1e+WU1bygKPPrT8h1dpPjWc1g+Y6+HHadQG4mmuRrDnb80
Yu+FQ32rUq/7tqh5PID30pgdYUlJuwwscpb4amNp4T3TxMC30S3rI3hlsXHtavg0ozT1Cf1vJM+K
YUge2nRpv3azwpaonfW8RQVD5RuMj0CU0qeJCxbenK5bb46me+n2uFrUCHo/g/leN9QDq8e6wd1M
qdH5JKk3XSgX3yENxvnSy2rvuY+C+TqnNIRjNWdzLhoPm1hbLckLhltBZKE/VTqFfO6sEHMmXERa
UL55394HU1AcCPQwomW2hqfBadJ7Wrq0AdH8fMBqViENNTvHXI3BM7zNh4mU6mFtqzU6wh1C6aKt
kh8LA3JMAbXqfeNjFYl+ESqNnddS3C8S+IrpCL9AFurYhtJ3NknYywcJk/ZFzEp8gXXUvIwrOgCa
CQ7itXFvPHpQ4PoCbKMwbDtXorGAANbjtQXt82m1m/oo0PimfU7lAXFL22MvQwacjTKLODrAsjmF
1PAgm9f5sfB190ADXnD/o3sJqVAg9Cr6bxzh2ntZp6haLKU8V1W3XuF8AQkwJOSSMVXZbY248GWn
vem+htn5pYOS/B2JVoKD2y7jrbdULB6OP3eOGPTV3IXTRTbNMOIaHdXHGGLBjkwK9A8ZsrxYEVm/
Rre2+7TitfgQkWV/a9cIzlySYkKG+cTN6lgD7e4gO5Qy9q9phjhiO1SITEWwigTzvasPa2I19wXV
mvtkbhQyqaq0Dx0Sw9/UoL2EPGxdr9GM01f0tAsSyar5kohVVsTsat7jMBadHMrD21Gt3l00JoIi
Tme9WrELquJ68ZG/kcZd2XEjeF1UP6LrwhdjOOztBgQlWEip4uvJUsk9CTl6Md5SP+Kh+sy/SagJ
ZM5jX5HB5DrMb2eZg9SB1Zhdyka5T9qK9bQt08lGFyDUD5k7ju0xdUvhbWXqhFceat3RAePpWl5W
aaR2lPyhkY60RnboOBkjonWQ46YScX3bWLSGruDThox1YE9Dd93KkZqgM3fOdFF7bXUnMBn8FNYy
U1vcoHAUTqXqPudJhjse3YEFH56saJDm7mof8EwcO9YRVlG/fl4iRAXTo0k97J1s56ZsCkatAYd9
WQDO6Ursfchctn6l4/GGxBqsPU4AyZcpXJsFmlsZXANAiQH3OqSIVwNt+OHRz9I1wl/P6tSAEeHG
TqCzxKdxCMJL353tOv+yCvzBIC7OrY28LQqVrX0RwfJdji2Ss/hjjL2vz9JKipxmbVJKHDEsmAv4
ZHlyPmeCBusGM6TyU7PgEXqcArGgVwbVz76G9wVVxe0o+dyEJeF0B5Zi3TUcgi5zd4D27KCjPFgL
Pqh35WIFcoV1UdUw63ek9FVhGvrK9au7YfDyaNgtQY7xOrWYvmE9RFTCt9pZ3GqPLkyZXqPLmweb
qqYisF0H4wgEIYYaYajz4gQh2m/2CTXlmyLjRL3L52w+CSRloh1GXSmw7yDvHLy6OkXlWvsh0sQT
jZJgcIdby5czlo45ZqSb0INogHZsEjw6yupeR0lqIjoFRbdpYgfHxDF1NUavwZxazZY2DqiFaROm
wefF8pqQxExHS1ZuiaQDX2iwgJ+z7wQhVN/2qULLy09aB+EneCpOaDxf5sb3bxxrDPQDdX9caPI2
8p6TccS0OE0eklQ9JVL5+YZjQnWeaAPu4yjujjabB+Z+OuiolIbYYC54QHYi04cx7QDBt2rFzgFE
j9pUlV+du7oMdl2HvJCOMo/4Og7V9yGJ10PYIBbTwh+4oRiNr5kz91O7W9lsvHuJG9UZTZcOI2/U
5Ej8UibMBujE9Oo0qvik2rqP9j1cx+u+watAt/0AIR2zJLQD6ypBJqOa5QVeqe3OrdvyULQxNraF
7ezlkDZXRYx+gFvMHtq/1LebpKfPITkW7Vw3Hp9rHerjOrsucjYhm/DOlmOL4rETNLdATabhQnUT
XhhwxuEKFQn6Q0E/4vGFnw9wI7Az+qIPeLj9Qj3kvOLp/hrTImmN/BFOlCxKFLCWortll2fzz4IC
jlNOfsEtxJ/ZdaDBhzLY6lqlj3mWOE9IxM0H+rtImNuyOiAYnt9b0OG2WGOlX+26eihxOaOg69WH
EKGcb83k4sKGrkDzTdhxd6ldgXlE3M15tM04R19CseehE5tiSIY0dOS54i7nWHI5on/wvUhF+FTE
ifMVmZ/peqTIv/NV21wIqguP1GmwXCemzWoDKa/F/jwW5K0ERzMJve8ebBr4VXVldm2EyV8auEfZ
HgEHaubUHZrgovbrrNn2XTYPlCXXhtZ5OOUOTgrEkU1gZbl/U6refUmhfsPDLrkH7CfDFGMH/i5s
VIjkcOeVf1Eh5RBi/ADmB4EQtu9LOLzDv3DOCFIMGYWwn9h4J1QUrAi/XWsogt2gcuuUtb77YFpM
yGZDa4J1AikNulD+okeUGolI1nxodEzjvIl9cU2Vt7tSeDWVG5gfbnc991q9FO4wowLtdSS22VjO
3wdI6Sj064hzmoap4r2OFDjHDcXbcV/nIzYl6OjSXccGiGQehNEPGBRjfKjCdLjyoItzliUdGXZl
3Fr+3mor4GH2OvqPQ1+W30KFPVHRi35X2lZr3+opdM4UYiNJA9k4dwbDlJbHiaTqkuhXT/u5TZG9
aGdJ6knDz2puRToha4M3AS3opbJ9tYcvCBiV5iWTaOulVZp7xXhI6O61ssI+siBJg8TIMRaqDfQc
l5xa1PH6te51Xdy5jTP1O04VcUFIk0h4qm3n6KRcjpaN/aF3F2gRYxThtJl4LlGYsfAKh5aSG5cC
KB/2TZE2QSO3nLZnD5GwNa16+NNsuP6ySyl1RuVGA/zzFhwul7gqrpYIGjda9JoDmLovR+D0qESC
CJT60GncXb7i7+k1yW5iqVBxAykusGAaob8HwyEhV6svdAqR5a++7dHJwKi9yKp677eUZc8owlOm
w1EsN65m3YLDR36fa1XwHjzsGjKdA3qjXIQ7VMfj/6gsGdqMY5/Xyw4tkdn/6lOQTM/tzGx9spSp
TQ0l0lJny3XiWV1J1BEpIdFaMiUz1uEaviZebM/BEQjeynprnV5m3zS2sBYCJ5ihrBYn2zifArYI
wvHwqFMKCtH1QEI539q5tBcPx9Net8VxpRDK22LLy5v8RUASGY0x5aCX+kpoHm/dZA0NuX5LfxR7
n7MYfJWhZQGmKROXttbt0tCyzgZyHM4OCd636KkRj62h2RU0rG9c+v6k7koSMReJvMUQecdsCLFF
VIfUG2niZvgRdRpJjX1Szx6mHQrN1wYlCQygo+uV1C/ax1YZxBRMx1hCgEaSWHr7cMHJ8UiJuHpU
kS4fLBqxw8ZtIEZsPM3a2dOYrLDuNV4bACXTrtg3gfHtGDtamvNmdbEkBsyulzdA5iUeROO9D5Dq
JFqdXb95EBduoG9yZ1mqvRIVff1R0jNQVnnO5TyFFy0pHGa3tVqQXqmnoj6+OQQPc6Qm1FPssXhV
UC9R1e8MBwh+HKJVb06+PRZCMwkC3r1koJwQ0SH2/SMidtiTx1U0v8BFnxd8w5KpdT5HRQbVa8rq
+ntn0+vY9Dmet3a9WiOnkS7Hq410outPGmOa8TWxkBW0tmTUbr19c5KFQwDD9FAhMksf122lYTJ6
KFJ4yCKcnL4Jv5XwYvFQCWMXZQcKipnPCTVc+tsK3Tc8M21fD1/pktFhA+4EIGNL+68dSZAclxY0
xa3bhJN3tfFa8vCbmdrsjALCv11HraRvQD1qHxwuMAxV0eVzF93votqX7d98RdHCTayNAIZxalXZ
5lss8byXld4WcyOWn7TxDIWvj3+Vo+b7hZe982Qcyf2bOahFn5viYa6Sa4sw3D9xuJzST7iudibr
QnH2RAYTXHZe6GcvhEixHMXo5Z/fjDlB1CSv+Osw8hB4Z5ANsaYysq4ZXNf/MeScOrT7bxUUCxoJ
/zHknAtffn734pR5M6HKOnpo1dJG/dckPDguvnHghCkND33q/POb/ebg1vZXhI8cBGqBrKCDsALm
7NdlA1R+uYXvg7+Oq3vUdPFDB0sps1GOF2/2mqAKV5BD//DUVHW4uAcXPdBwg2hlhn3LKEZCL3w+
qjDD/+qQmaAAFe1sP1Eh5sWl+jLN4QBAbah5ShpH4RPySGiSVCTgd3/3wCSnxsIyKGJJ57LANQs9
oSinSU+55H6tqABs1kCpYF+MYDF2wv4f28vEB3lBh/Hvjpdu3OMcNvjLt5BoMV7NQ92pHXZd6LrA
b9ObwfKxUnn3sqzc5kaUsXsVpWUR0lH+XxwrZ0v198A6sIbNUDMCQK1rCCQ4fuFl9dGqEuNY/EB0
mkUl8feDVSVUYzXfUrkqBMWABuuWNztKBEySZVPRs7ttaEba+3DyFw4F0v1v9s6sqW5k2/NfpaPf
VSEpNUb07YjeE5vZYKBsvygw2JrH1JT69P1LwKfMpg7c6rgP96FP+LgCA1tSKnPlyrX+AwBYeKkY
0ZQW7iK5O3fTmn2TrI78HOfErg30uHmX+FRShhZ2HV08mUe2NOQwFxqKrwK27ZcO7ZhVkuJh4QO+
oaeOZaQTFt3X2JhwSs7lbKyfXCK7ASS4pO6COsWAxUvGotbSVP5lP/T1Se+2wIK1HSR1AX9vRGZw
R8U49ZHKiL3vjbZ7nB1TXo+d+uX0mI3BpLM1s6TLWlHi8aUM9hLtTW+zhAaJEw5SM5Twf1k6dhS3
Nh1T3UHFyx22pC8vTo5lNllfkkjNX2A8W6tGDiYsGzfflkER/QSBZm4c1+lvA9L9I8uJrO81YMUv
Jr/iwv5+8V0Enh2cv7ZcBMvWf2oGU0WroEfpg27y8gnzR4jFnYXyCfsBlopDIMUm8Olj8ttnU2t3
f2YUOzbBzEEFs44K7ZvEqu+MoHA+Zwm8zTWKZcZx01SWW68A5eRCPKiB6j8WMw31oO47G1ReIkcR
AH32v3CircvmunMknpKXPWJWRHkZBLqN3bVw8+gnzSor8blqskbUl46i66qOJhtYr70RtTn3CcpB
SZktx2D+VH8bpfPkPriVU+cYPgdl72DW3Jm9sQlG15k6gldO49MvS1ppWWilnrkBo2EtpI2BqdJ1
l3udOR8PaqaKufJg2+0cp5qCb15VaVJR2yDggAGV7yaYapHn0dLaGMqLY3qfaMOOINdI42nAK3h6
LBoQj44Laihp6h8msry+3HiU9X1gIQ1eNFCBMdXOaSw3MU6tNpZSRUsbBA/cxWyvRhH0HGFSMXtd
d1cHUzRmGxq6Aec+0OXpnF1glCaHeiMnD2HGrdkIhEC+D9iDWgqX11iLAE+1Q0q2WpqEyLCP4LKg
DknFWj+J48VmWBwlMa6HOMIa8WKjjRUFOd8DNul7mIj1kgPzaaZkVHiIVKB7Pe4+aM+9ZkkARoLc
F0Krgr0GosM9BKZXJmeObG7CBzMDcPzNER2pne3lroYAiFIDg6ZghJlrlk5noxDRFWDWVwV9FLnu
BSpJt9lTo+v9+3qNgeW2fBwsoFkhz0fzkF7Raxxw6ipQ7HHqP+Z1o2HwsKJ1B77M0W8gG69pl32A
qj5AHjP1ATLQame/8T3rDf8loY0WQKyx8YSvPTJZP45n2vaaKI0giKNb/cXzTYxpq5us7z+wRtj+
1SR19OV5Xs7AoctLsA4JIZTra2OSPpj6ZwxHRveMuwCwSMv//UsdMH1o+5sUnLkW2Hr+9vTY/2Y2
MeFvRPJhVb+a2WY+Iw/RNpGDsFIIuQ7oiJfo7vOASR3dbI6FtDBfUBzv38vr9+yaWObxR5sn+KhT
Q/Z8fS/RKGx4Jln8Gd9H8Bapa2ngILEb+uRSg/H7aJzfXpBWNAvdC3Br4F0fgKvRPzBx1DBREno6
0MQ50KRj/6lt+wJBeP8BD6WreUJIJojfU7DFb4dZ/foJ5yJz4qovvOsXaMNE/ZGZrCgKuu5udmRA
p6OJlu5qmKgTbsqh0sCTp3VoyMVhHX5wR69nOmMO5lMr4wqq/sTAQ+acCrF69pVor4vn7v8EAA0w
wjywx6M4Eox0MTn3YDiJgjkagNxBayT6RtgMMDBfjy0Q5J1Ld8AFcwQGArlzuhv8OIs0si5SJTgz
radnfmDzjAd5/yEOXyMvzjEFtFvXsxCtP8TIUxVpe0Qjxgskb3UbfnlCbDXSrYYrZQSD84HW799d
z9V+Gfp/6McesEh85F54weZw8dLxnWMMyldmDQSkpmebxh9wAF6HA5f3Y8KDYEFAnHdgQhzEP87I
c9qRc+z9yuhy7ObL0hffvI75+9GKeHspRpIgi2ovCOE3wuZlZJdqiL14/wxhGpHQZ+nPdqvrX++/
tdczT0d1aNzsOJrKC1/6UDyWxkzQm9AXfpTPUX18BrkIt+qYgNJn0oFJG80ZgfwkzQCEPG93/0jN
4d85QP+X2Y79N7SSJvAwY/+l8/tGzuH/FPewfH7Xf3j+jRchB5QaUHKwYa8Rd9k59Hb8l5ADJA8L
cr6Luwe5xCshB/hJLBqOgALJFyIfYB2t5eBqjQeTtAMuO+1pG6OxX15nn543xWdFjr93kH7yL/ht
7+R24AvBFoLwyXPSqHgdYsmKVFkCJ/qRoK6T/SzKJRImhurIBFCY7TNb3WVAVPudVKLg5CGJvA84
sTQAqWu3bu1dY+jKB/sicCp4qxGaJmAhcHO87cwSripGMI23eORnFOiNNcdU4BTUeQfqO5S90du5
tHwq2qiCmo0x3SY96mdbYDox7EmHohJb+TKYbnAkJDLw7mqmNkxaU0yzEUS7aqSTn66VTCJYnL+9
yJfR+l3E4WADgm1IvLcB6/F/F8L04ejUYAOA2CzuDzC/Y4i+VuxzDOVoKER+jo5aqImjVlqVP1t0
WtQNzCRNkLXpS/I8iGTE8+37t/Qk9/77C0PYASMNn73nibx9mHRitztD6+niR6swgWM2Dpn4yQLA
nQQ8MbyUzmkJYsxCMTShbkadZG5yeo9mA9mKlqQmrvkDAlYnhTlKtK5QpV6GzVLMvIpt3y/Jcgdj
B/A76NccZY1lyS1+DC1B6bb0/CS9iQ9i2+swys7AILsOTle47oXeG6cbRGjm1MiL6oc5cSz5TGvA
qK/LIqqXT++P3kH6xoXwgXFI211iKJ4kB1uRKso2XJAvf4TSZdNaa4ood4BCm6zwWfiZcznJWutk
KM8tIKqhQuSP12xU8N/ev5PXm6J+ZIEWg9CIKXil7Miv1x3mCcoM58x7HGXQeRduozJOal1pUHI6
ifGUdD9SgdAr+beJwxUJJg5MdSZhgHPnQbqI83uRNzhxP85WLFPnh611kpLjqBmYC3Hd6sculDfA
83z/UQ/07fWzQky0sVN0gZ+xpg5GPYOElIPeKx8llvClv0/DqLot6Ni2QKthuMTN5RwukVme1WlX
acj/mEC4zqTfwHArCyJHBEoiKsOrLCMZdtbJWNnFWY6IaaD2w+RACN6/f9NvpqQrvIDAK1Cz9LU6
/Ov3Y1ixQY/SFw/F0HZQiVrVaM7kGCyanfJPr8XE9/Qfm5PJG5AnrBrQiVkuHzimDgHK034BDTCy
jZQp8f6l3kwCbQ6EFAmID8u0vMOAZmHua8PYrh4qhZYoRS4jzCGKW8qAJ1WXXi2oTY81jML3r3vg
mcYcQHLC9UiUOCXCUT0MW5FhmXPTucZ3UmLLXtYhtdmBWnTQcKpYW6KgQbpnmeT+PaApACIbSjBd
iLqcMdvjDcqQE/UdeJxLj4YQWrOYyHuQkV3MR+RHLpe86YPFoqUn3KcXH0JRsA6nrBtPTVcOXf09
CUD0e2CfVL98kuAweD8LdvJqPAplAysTFlbK/JAVJReDtqRSBMswd2L1wLsss58eeip8Qho5mrMx
Wui3/3wOwGAjiS7uTAb5BfctKmb0c/2clz4WKEiIJ0UatuEKYWLeSFJGOkQbEpEYtbEVDNAr6pX9
/BVpcFIIGnyo0AUbO8t0W89cUk2qsJ3WZca2Ce3GT43nZIjbT4OVWiug4HL5xIQOXQS7K1ZcBzWa
e7SaLKxow1D3/5LLusmq7eDNCCosvfDHm7HTvGKZ8S8QcWhoMiRJ4tW8MxupOy5diiTN1TqjkUJQ
ASevZQhqM8uSeKcoKwIelFNm85OelWqEZwqkukQbERuQ/qqn4M5mptpZc4UlB2joyVkcculfZAIB
TRRhKLxXvAtBv7z92gYpjZ3IGdv0vHAqHNYnS87VaUL5ajgZABYwl2ZADAwd2ujQs4MRWQH0HCKk
mBALoZdIEEHWtaegVTtVA0Xi5QFcvJZ51MqnCpRtTJQ6GVDXrJh+co51wHzhqrQy0vIfqd8olGil
5tn9+gzOeEa3FSkww2TNlKuneSWSxWUMBkyxufTcJARiJWqeCfUGPapOnk+MnBs0GHjvp6lP8pOq
6AaYp1bCURT/c8Mna1NNpIHMjfJbHo/QpadLHfbsWgJuCJMmi7ysvK56t/ap/QuhpwsAD4yHVyNA
YGZNDPWGdyZmkw/kzGNF/q6P+zwQJ4Yzp+qhLeeRMaznMeP6aCSg/vU5KDjxZZvFH4JiOo68atSs
kwXV2mCTWbPge8ojW+QhsrDxoJ5BFqvgJ4Ip4459eyQKbLtFPEmj2JGev51oHR4tDkQL0jqkxcKn
oJCrOWQDulZ8hYquTzSm7dpzS4qn5x+nAeHVjLI5dV1vDYeRJaiClgrNRsDAcfajF2gprKxMA523
IV+epxdSF9K+pIPDFxgXKl3BzZxQj3ELeCj7OcyTlgZYAgRe601BCujss36GbEsL2dNTVKfW400T
VPzdWkHBAvaznthA6riQZcDFYZ2rTi06eCRY1N9nrdAEe7QY9Yd2qGPxJlxJ3ljRvLHEeOOnOXj3
bVKjrqH244wEZXmuG3h8YNvJjvtbyMX0rBZpqmuxebggfjMH2Mt2m8y8QV0tDceNFTgchNcgq7EE
3wFK37mAXRqx63MVO3iAJQuSlDGaVMsnVwGesteBxK7G2YblBGiLrQ/ABlLa7ph3q8Tsi9bEpicT
6SXk4hQ1ZnJ1/YYrfErRO9D0iNE4Rl0enVJa421fI+RaICc6gbyRPvcYGZJ302KaVLv3lYSiCICU
Wnhcfw7LNnLAx8k6nIO1Z6boDWwJxISbbS/ijOZI3Ax1GP4i2aC40yf7SGQDxIZVkBNmvYdlQsg2
0cFW8czgxvIFKc8umZMkPsvxubf8i34OpZ48KZh9ZmI/KeQgYHDreWmi1sIcwo0AfM9pvdQL32vt
cYBFhYMXoVK2uCYEmzLnfVSr2TSsob2gnm0TcrOqHXhLWOvC2YAwXk58VtiaOgoODD4zF0XPqB93
Zt9M/CRHmJbv9V2k41JujuV8FfaZzgg51seEp8ZBMXk67RNQBBcjo8hasOxeMqHGthOqPubtax2S
AByZsw8KuXDjCFjAoV87EGe5f8Il2xFK1T67PJ0C1Le3gVPoTbbvB621MXtuWhtsyp0iPqggMZzL
2VRQnsHGlK6zb9q+4pGCuqs76ka2zlaoiOXqoQxQ0z9/OYcQ9fXgUBwTNZI6tIOxCYqTbMKjFR2I
BQxhgPnpBoH9Kto6YJvbzy+aGTWbv9qOavK5Yz+bsKDY1UgDsLCzgcI56k4pzq85OOSnaV2mk/6e
cihr2yjqzTpxRm9Eh3tJm2e5sxDKZIyFD8kIgWYFlp31acQpK9cJIqqPK4j9fnNhp4TdjQxpbOAg
v1gKzEY1Fd1ns5yLm1f6BV7VjPnOq8eheXgrYgAGOW2/pcTcBX3Sv9cvoLFWmNoLta9PG+FODUrF
H2oZFGyrIPH60Vq3vKMPtAwcXxU2LOvOUP3XV4oGWevgoLAKCzzNEAn498IGIdxFs9tF9jLVp8/y
Bl6fn0+Y3zWvJA7izAagmvpe759IRQNt9TdCB4AVfA3m9G1Q++/IHUBVs6p+1ftIl6yTCJGJT8/S
B3SJEP09MhtfNe32rQKCYzhyuesrZvXqlQ5CAUS1a46CGfLtvDJHv/E24f+LKELmCpTkB7+p/ZVm
D/coav/npRHqAPHsemO5sLaB2YheGPFFZ/Mw2aeX7NtE396zrqe4rCGaTPh1sC01pUCH+hYPxaZx
Nk00dYBlatOMyVGeJapkZE4sGEh6Otek7pmRQXVIAultJSSQsLjbQKePHRs4yyEBs0hoKF3TI5Sk
hoqsaIfxK/rP+sGaKThd2ljr3yCtPrL1uHQs2WX6ysXM4kj5Pp+5G1yAAMsKqLg+OfiZtXC36llJ
a2jL1PviVhJy/BHIVj8Pj6AOU2tocN4gTLpSktkHOWpB9pFju2TBk0nuZsB1nBpiWRYg5jmdRsaE
iOaGBr9rboEBeovYw6ZFAmtf2ZyzjeNyKE0elLwkoN4E1aPTAbEsbPboiR4Dqcmkwp4BAjehd05o
+zN32sWJz7UH5NtraO2Oq3Xa6PDPfJjWdSHMSOTtuH+J5AARJXd8LbpmZ1bIHVVRI63uPsQilB95
1hyzkRjxvk+QIdELttHaPovrbGRb7JtG51JV4+uUJQl7rTbWQ4LvrZ+DIVUebkDNAwhYsR9SN1j5
TTQztqHZuQw/MVyT4Oqncg+EPL1LvexgjlUzjjmgbSKaF0767i0RacW8JsY9pz5SKVjYn8VgMLCE
mUzfwYBeBtPn10hgwgG6amjEQkaKQjifWJe9ZgLkVqU09M6ghZeuU5M84Not58j9UgBhyCG46dfI
hmlZdxz/hv4maKOZJxZZpfWFALb4ACeqOB+n5NMCFi8Kv47oNoOiBqYTl9OxQzo63izU2Xkqa2l0
8anrhjFNjhuz0kmF2Wda+m+ylT4TB6BrPeTUhYcQcjoB7us3Tm6TpcTQ8tgux7rpOndvNrEcg09L
n9h1euZFMCS6vVocvQ4E+DkedcxJMm8K6eglAv1RF7zQa+UHopGG/H1mFRyN09bSE0xEKGLYR63t
A7/f0OPUuytMkZhNUwsE8JUQDVmgJ8B5aWC8no/oT2KvsjYZgexntKBvrdb8u/5pshJgDFMR+GyX
VsJ9UbxPfJ0a5jCFdDIvGn23z8sj78Fg3BQoUPNSOwmZt4SRKcb4GxCOOO326E5ColyXLXMBPx1F
TpDtaEHquVtUdlidl5MVjz2auDKwIFn1JZ2oTTHB90vXgzGWXKtagLLemE9qvvg06tQ6HGuOfLEf
pt392MEcL1cyh31FcFHIxp45k4UFEQwOm3lWIrTHyAJ348Rmwh/ghUgnJL3k4Ml7BsO5oNQ32Zyf
PEA6iErN9Lzy+zGxZgYFqXyd+cjYHMk1ZB10PG06Q8lXW63RSrwKFlwixt2Mux2nryqGPQdWlTML
CFUDOtaD1mpbPpnGaJprkWByEGyAqENG3gceaIMbbykEyiDGZDH++MPpQzfi6DoL62ZLH/LpnOtE
Pm5q5kcko5i31pcUdOH7BcYSrtNudCtyFIhmyCuRhBADFqvlzHvc+jizSH1+YDp5qI/zQV206FDZ
EJO9feO7wEC2oBSZ+nsLPhlHFVQX1MPz0qtGFBCg3RllCD0U1RfkXzb9CA2QiQGhkNs0IqH0lMQQ
dqouTWeeq5YBWfSJ20XZlYGcQPuzxBeBWdy55+V4NixqyuIjZN3m4cqb/QUSIGSpYh9ImzMFG5vh
oHiEndJI6PRwS+BjQgd7sfAoayudido4wRNnpudT45zHOau0zUaLIEXCP3jgcSei8xYIkz4FPh8s
imjRN12jY4CnJqtMwbbrg4UTrwOUjInOIclk9k9JVfFKU2vQtz5UMzvhdk6GqO+3uEM4CBA0FEf4
wUUxoxA60QGr5zUayXpGByN9Qo/Lhc5AIlDQEvWsT+jqOXKEs9SJbmnlela+X+P6m5pRQKkzFDR0
fNc6LBmisA/UJSym73PU63PmmBhF4m5gGbUFEiFDx/N+cMnDKiVlKqBFLsxwhxYqidPrKqWCWxsg
rNR/d1FgIMI/T40CNxy2rvef7u2lkGtGo0vohhGtqYOuKsppzTJSnfgOkUPHp9pzxEhSSLAmdr1/
radq4O+1aqTEKLwKF+lHlKHedKXgRslCY7G+z6IcOMgAl7KZiW7vJCxDfBi06sMCTjm/HyrHlRRR
gCAFWHL3NuduqhC6sxFy5NWx5zkyv/Q+KtCtOkXyXcme4HvtxFfv3/6boUKDzkTByzIFx3H7UBFu
7qKyj0Fb3cMoQ8txywalj4Vsrhyh3r/UmzknqHeHtIIAJaBJeag8SxqFewIJ1H2YYMym9pECl3mH
QKteIl4UTx9OucMWisWLwXnIxstdw2gOxd87BF+CmF7BPZpMOkZBfqCKOCDVwwZhY2GBjGOIsBnJ
hOLrH0hrmd0l0Q6bo/ef/XCY6ZqC96FIS5vUtd5IOU5VP0OsiMU3ahKcm1WCtMpDUPn6OP/+lQ5H
2XaFydMKsD+gCsRh8TonMURMMrO+Dagx5Od9U+gNKs0cwSaf2DprfP+Cr5v9NGjAaFB2psmLpiNJ
k37032BGfRYsBBPVfcNHRteT4bHqMEdQ1NqzUdcilwRcNFZJuPZzN2FnfP8GnuAEv69AUi2tsose
ko9+tisOI4uDs6rV+NW3NkHYqdrSy1ryLVWPJMwgFui0ZewSnRp7jqPj90tR3HBxTBTb0kN9KDme
ngfnRZ6Z0r9iFdfIDHJaWJ4FDNHPqQMw4qKHnbPCrQQohcbX6s1yVEM91ki8mSx8wLP00LNN72O7
+GAhnDjhhJxTotsCPkvt/hjhmDaAEAjzn8vIUeq0ywB5xylGpq3ezlHBIrdBv0Nv8U3TgfRf+88F
eklqT9REO0AnTfADnzI+29LJcpQBbKVqI1EFojwWZyh1n9gjopIUWaqcsuz7w/9mwmmlBlObP4S2
eDu1B04WiWEu6muNKBQ5a4zGIwcOXJB0BvBSsn7/kjp+v3rhhFroJvRogFwCkT0AAtBzwvxTBtNX
1Bh0jRGvFy8/dwG/5MaFKZ9UJp0iHDhEzRYSQBRhi1Lfzfu3cfjkgHYck8iJ2C9/BU/t799mPvbS
1cS7TL7mNeXPk7Ts+vLWzifYVrbsP0DzHUYQjeLyBZUiTwT0Rg+NtwHcxDiwSvlt1MI7d27m62mR
ZY3OrN5/Liw2Xo0vnw7SCgo/kubsC0BGXy/peJpRjq5G+xbnGzPYRIPlIbcaU0blpJtmE7sDjp5L
yX98CjbMy9kV4R2psNsFq4ayLiUYjjy6f9+gF0Aeai2OTtTTmBMKOvesiqTO4OasnRkVMw+gtFez
CMfA02XivKQ7cjNiPcrDGYBUnX0cG7pTZI2ljtccCPK5PTbQUVTFrqrN2Dl/fxAOxpsxADgoUF+i
Awk463AMXIRpQth68+1QohgIaaamVZGvjKmmTvf+pcTBfNbvlODlAbgAQ0wcPZjPU91QU7Wc6AZD
46drDS6l03xsdao/EOoJQc+99wKQDqNQzZWukr581Y24aqYcEBCv+OI6vq5nchbUsr12CaZ4OjZy
AJ7LmWSpwoVOmzKfjhRAZtYODgccj1PAihxLXhp/dIt0E8nAmpW1swTmwvfGutQvfHEzrmI8deL9
59LEaFEBReRQQ7ZpPz6r3vkjgb/e4M6nC8svLTRWJHM3o+fBvhdFVDnESlnlRAnk/SENXr8+jSsG
NWCCxARnC37w8PW1PMEYmFiuQLXzv4AvxTrbpj269/KgcajxJ7DqnDmEmIfe1KZxompf2nlxNyIz
CI0IAhpN01hAxFQBcriox91GnF/lp2KWY7JOgtHep2F2VdJqexgbRzYr1BcTtaaX412OblSfJmYq
z9mRkoXTeoKnryEz8edCH3k8iRATQFS2CE1nQ9UwvzMWo+dwUMwQU1HZ/+SwK+U7pzDEua+6ERao
arf0xIu7BGjCSVHYdAkyyO34suYTLbzeKr6BA8B9CsZSCiexNS0k4jr/xmZ/vm8S3MugfnkJJYxY
yiOIjhUcejHcpUIAkw9MA1Mtg7rd13wI5WNhNFCnHSlJi6Jhn80Dkjc0KZp1Rb9oxtc5TI0V+ubj
CVp2235CE2AVJFn25wAEmqp5NGBlOnX1zQIVakP6qWmBhuGsTc+8cnplfgcTLL9Z/uLcYrE5rBPk
nU9zX6ZbJ1Xp6fsz4s2EIP3S6DQyFe3rcYgmGFwZ1rnTlY9thU8F8p8NBhulgAf9QfR8+qS/diem
Hucp2waIgYUR+9Th2Wq2y9yGUpMgwVIzlYSt/cNqzgHpZk4K/7qyy+g6lZHRICXphs1GoP1aHAGS
xM+66EFDgWHzLjuvC08qVBdu2YYk6cNQ9HdlyZ5u91XZrOzecq7MMat+loMIziqqllejrew/w4zj
2wqTFBP7sTy+FGXI6zX80qOokdOisqaQelMXqsesjvt1Bsx3Z8WueQ/fQ6wXzlX/KEV4GpGn0SdN
09jTQygTrrooB7px9chawT/QRlN66xU1TtGQQbzb91/062D6fDEfkKJOscifD7PBaHFIq7uwevRM
vwSfNZs3VtXYEpp/fj46YuDsHdflFe1ZP/8gFz4A4XFxnQaQBjEBcAGxD1MCy/Dl7ARqeXQGPcug
piZHGHgW+3mZ72EoQqFCmXwz2DFie21neHsHZ9GPoL6u3qBfTUFfgzVhG9gWwDF0r19v4BY+v7QP
Ehi6A2rKlNO6fDUHrh9uJF0SNGEdvBj8sp8hkhtNiVp1Xe5r6lbnY+NB4oQ+Y1wuVuzsBZoo9Cci
XPOgFkOXzI3zVFX+mYKpWMFSvqEGWlyiW4xmiUdjTK0X1N3PJ1gz0dpvQv+atBFDuslJfyovSy+E
j210TqV4n8Z1c1m6Pb7DdSSH76pIhlvTtfMro9LYeW+2pp2w+wmbvi6Nb6YiTLJ10po8QDIj24YK
LC0AP2sz1KHZEz8DXg/O0kQ5f1pa4g+pcWhuH6xvPXaHYwuRhuO+x2nWt3Wg+S3rw8SO9prpo0GF
rMYFjM3srkmFUpu8rcwLC9f1j4501hvyjs8xC9QteCSkCIHGvb4kgiBFV7J1/siazDmhbIafYTQo
45RCZbajEdET6d24e4TMUdyl8dyfpWloXqEqJnbvr663M5x7CYFlAY7Ca+FN5UjYiIgj4J7/gOph
Yv6I0sl3cAQKse6q+kHW7j8uctDiFsZ3NWYwj5U3NuUHL+HvhgRRRhIzATbS4fT5ekjA4shSLn7x
Iyo9fNk8FKE+eRh3F2dpAWHeXBBUQ9d02CkvibZNGM1fk6Abm30iF+vmgzH5mymB6w/VSyYnwLg3
BmblgM85vLQfsW96n1vPktd2YRgbn9LhKVvMcDEUbX/SOFV5XMzCOu8rnz3BL/r5U4pMBJDXCsle
vIPFT7DZrbsK2jT//P5dPnEXXk9cjcoPAO7x3v6GejSVLmYfvKR4pjVExQUHzxrX5RGPFxiN8Dpy
alNljT5c71Ll3WDe7TJecbqhwhWGa1rVZbLpas//gtTcqIv2ND8qQybnuZfKfSvEfOENSXwcY/Ds
rGpfex5LZdnIfTRmOUB/DOo18sNuc2QwoXfaHeQcT7iRH5h84+zpNap5IhHJ0DjbxRN5F7araX5W
0qDnLCDKMV4VbYEM2jhldN+R279DZV5tySLlZ8gi1XFSFgKtHh9RXmIIjb41Xl7ykwjTimY5EE+c
TDG/2fVeUcRr2ObN+dSEUqK12HggogMUEo6BFUFnRG7a/hNdvvQL6gn9Tye1UQWRYwaL/v23Y73Z
tuBMAJ9niYOZ5lB5MKFHvMXKsHWGH1S92/iW3c2VayqJ6NFIc7ywPXwyVpNckDoMOrf+mSzIvq2W
yG6mI+HX8s4Ni/jM9Kf81u7QHEAeKI92XdYVLIY489fINBkvd/2PeBb01vjzv16xIZ5Q/v/y2fzf
5+kDqJf6Z//uT/07wsarT4Yw8HJ3mtzw6ott1ae9uhp+dOr6h2S/+cU10D/5n/3m/3i2uLxRzY//
+J/3j2VabVLJIeWh/501gS4QMeDf8ywQ4K67+8f67e/8YlqY9h+QxIIQ4qNnCepnv5gWgEvDPzgn
wdgjqkG38JkJL56ZjvWH3gIouDFDqLlo258XqoXAg5OyakjU5cADEDj8J1SLpxz1r1jhmtTRAh9J
D1zCKPQS7V+HV7NMGqCDi3EKAb0FwIpdZ6CGL90YOlV3kpnA9tsVfu7k+0eEMi91z0RYlCiAgr13
/X7l1spp4hMthZCL88oAXo60koF5m5lxNii6FHvZPOvn6CgHDpmmZ+BYxxaGF//KcQMpaa5FNjBO
7RJj51tiRIxpdAmZHa23wDcA2BrTGmEoVKFO2DTxAs7FpHFcbQRc7qtdddTSag/ssPqMhY8uFAUO
YeYqSOYhCS/TtN9OqDkQ78qAAs7aHSpCTDHQn1ErXxmRdrqo26B5Xuv/f9V8sGqAJov3Vg3spO/3
5QE9Sf/Ky6IJnD/gQbDZU9RDeJUF8K9FEwR/OFAvmfig/Sz+/mvRCPcPE+0rn0SYugJNWqpdvxaN
+Ydt61KiC9XP1dD/f7RoWBO/rRntUKg5oDRRbHoqb7jMmdXYjhSOsQ855GaU3NWyH2CifJBtvK46
shi5DOcadIl0Z+tNU2OxZKeQczT2kEYtoBQlIhaDGVyWE7jUD3al14nN07WobeIIil8fFUGXd/F7
rsu7QNJ/FNFeWXV4aXrdiJ+8hfznwjmu8coPU13Au29GkSYRWyHHl4D+jalz4d/Sa9qibouqebRP
wYwhtNjW/RmSpHiwk33ULnITU3gHf0PYO3NASASRIDwzjzxUxKojDpnD2h1HZ1oNc5UeNRlAA2Cr
1ENU2GHODtsS8UIZHqF2Eh5NS5cekT/aIDpn7XRvlVdFTv+4MLr+1uq96gQ/O9CIEUKVkerTCyfO
OK2JuErAfCNCkcYS16Bellc2ovE/kPiFkUSZ4c5v4nNzUOl28otqPSAfuV9siFgO1YlgnWRiuLIl
xu2LWOpLut7ZrW2m2aoyo2LntkmFPEg5AtSopr1ZRzAMFsAcwWjCQgXjurUS9MyKXshT3+rrC1CL
6OjThLw3i9jYF54WqOuMad9CnIlX1LkiD0ECu36QAcbC3qJBm/WSDCuznVBR6QJnR0e7+5rmRjjl
1Ck6n0alryaaCF9DmltKniVVk+18DtfYREbM87WZYDu6MkVZfYdD1nyFBhf8iQ28fR3GCOyuJ1OG
j1mAx9AKLwIf4VpbwbtDpGredVTn0JblmIdXfRG42JY7xaVZIGa2Rh+6PvPxMTpVZF13HKdxkIvS
boPMHXMvA0u8ciDWXeIKcJ3MqbmO5kxdJ0jubyXgl6+lX4PEnM1+F4yeAQsPM6bHriyTo6RKHlSX
NZsYmYDTOAxQZLYW8GJbyeAkVVSct/AK/4RyZVwJfDjPzAVOwErOVs6RZjSNTQ5YEsP5GpF4tr3j
CJcttBMqUDqKNNXM4uERTlT/PbdUVmyXePGqrdGn4QlDIOkPeQ9tX4B3mMAZQWtb4Q79aIp5QnvF
AT/Wz7R14ttQGhhzRU1xZODbjiVBOa/lPFU4dTjmGk8iD9BVf5oZ8PtWcx9DzTaD7B4WOPBvw/8G
/EdsEClTaK167XU0FfaZl8hP7jxNFohW32Fqs3pmUDqY6TqIa1vjj7n0gVx3Rn+e29XyvcfAes2b
db83c55fIi0D9Xvp++vW7UFp98E1fgTpdnCXL8bQiQt7SeytrRZ5YfjLsp1Cb/pcVeGwjq1w3KnS
uaqm8k9fRDW1U9QJR2fVoxipHioPBPkqGgcKhR6V/awA0dvY2WpBWmqTx2XubtHaVvlaFa23nAWA
vedjiqfAhNdJ3JrmKjKQ1rjL5YSHCazmQU4xA1G3m0HRXLtxuiyI+2KFi0IwTje+AtISWtKPNy4i
dkh6RjDnVm5requwD6rqaBpRg/8yGw6eTugG2Gj3BZM0Nylm9sFOgqBpHRxkegw+8mmJr8fc1e5P
TTrGF16LpOmqRvx8+hSj/ReIVeO1MjkNI2NELhhvD/er3YCgh1teRQZt924O7btsmAx31850gh59
CsH0TXvsiU5yhbFu95muCHKC6HbL/KvhNvnncCxBTpq64lCXvrsfAbzf+ZEytKWCHakVGCZx4s5j
DXx3GamjuOCHjtxeoOtnR+2ZNc/u3i4NDvJzrlK1KZfQugEeG2cr2ep/9iMv+gxIdnrw7ApNvIpa
2g4VUHFcF2ioU/9FQC4fCue4kWZ1gjxMuO3LYakAdkWckmiU1qet46BX6oOt21meBMPVpSjXNWG/
rqQZzCu0vVECiigyoR1brtveqD4vEl+2lVsZQ7MZx6m8moXT/HAo7Z5xI2m8y3GvOG1UWC4bDGoK
Gs9g/4/RfQ4vCzf17uFPcn8CMcYdGPTyCug39b6c02elTR/5nvt/2TuT5ra17Qr/l8zxCn0zyIQg
SJBqaXW2JyjJltH3B+2vzwfde18siiWWX6YZJIPUjY+I5mCfvdf6liTyX/B4s0dN5iSepYlJStuc
l3dhHtG9aykjFDYP5G28t9n6rbb5/yrwXBW4gEk+KwOvnuPi9feTEz3M5f/j7yrQ5KSjmQbdN8xs
i+hA/3cVaHE+shfwABILakCL2uKfk5P1r2Woie7Iof+xlGf/LgJ1jeMWTXsEE8Qw6jSN/6QIPC5f
EDYtoip5Ib1Qxhx7ZScsrZqYpNkvA28ihXQitevmt6tx+1dF+bvT++MSFL8GgwyOZ7LCKfF9hRQM
XSahVpn9fiGZzjavD4J8k0v67wPrf7DK8lf8VofR8WVviFgFXUUrfS/HV2G4/7cllurztyWsGOta
2bNENx8s+TDFVDkvny/BjOe4hoUasPgrrKUpu0icji5XyxyLuIwawalUND9KC4K1BztPRbjB0gb5
XV80OQ+WnMdgr7VytxlbDUN5ApgdveewjdHnPqrRrCluzPdo3QjroBp5b0CIHodLpwElXgbQqzVE
PhulD4K7WFb5AFh5l9wjlRxpOlkJ8P7ecu2y+p4D3E5su/WyUiHFIYGq6SBdAaSqECIpWRE0WXJy
07ojGTJuyguz6ZJdBNTqQrZn85tERAWfBj5cVxCvzAuCuei6y1LrRSRwXoiQs/IqHUW25jDdXXZs
kQ9IkbM14lLVTayavTy39kGccyKW6n7dWnOOqr29RJgsHsZi0g8kWipbqbMyr9SaZKfnMjCoTtE3
UIUpDMGkXNlySjauBldxVMf+i2YJ/pHUFpcWYD2vnG2VqIOpVa6wKfE+JE7ohmUXHYKkH36gKZ8O
/cwMmkYkfGmrT1gvnl+Hwgy+RhWfxjVM9vkBiL6hgeRSXptmRGlgtLr4JdX6yBiHOIpHRyU5bzOa
Qj/0vcw/tFxgIBJX5WSoYpWLnIJyYrSW42K6BN2poYbSEWoGRmFhqWqV1HUMYbldlkjXhEe9Qq3W
V8Mkup/JPD7os/rqENz5bUT17+qdFH8VFCg7mfofV19UK9ti0F9nUTbOKqJZAaBaJgshq7gJRjBD
PWWwSl49f0cyAv0m7aF9xMRgkchSWxe53UVXFSknnmY0ypa6JTpQrCW7sNAguTVVsxkg0mxLVaXx
wUE2pPojzcrGPpG4CJNC4v501Z8VkwXU2USxmojtkNt4Qo2kv0vLubsTVcB/3DgtDwbtlgPGpZLp
Y5DuYQ/oKxixndc7Dqh6h8u5qjUlWOdNpa4BbWI/o8mf7BAD5BsYmHR+RmIcA0ISAuWL3gXhYVqy
+YgsTOFSDrFxo2ZKAvIsJBRUb4KXwEIewlMiBdfq4JAek0aW1a10XLurJAj0G0owdT2FE/SzOdT3
U9XUl7VkKV+UfF6yDSrzNmDqsSWeU7u1COa4HHTjMcjr+UBmbzugP+llMJy1qe7qhjKv68YM8HAc
BRSx+BScaijFSiOHcQuM3v6lJ6n9CyA8YiupHS4aS3FecKkqXtjVOvBL25Y9TAYOsg9nuR4BAF40
LONP4HFcybYfMw+VqQysVJn8nD7eZRaG+r2Me4+kOFth7isZyta2imZrDPrw1YZ5+r0IjOggI3n3
+1iFN6534JhjK+5BB+iK/UMhAmhfYxG57jgRPBPOWFwVXejcjMqs3WeOIGYEaJYEJVkxLoDST7cA
9+ZNWDX2LWfdAkO6MRwarJG3I0k910iITao8a7pqa8e4gDBdbJXaALQ7CfOumjR7LeZp9utBsnvX
kFUWqJVl82LoLw4NTWZCRIDGWiu4wMY6trVy0weDTCvcFKQdZCXM4KZPfhqzCbq1ZxNKpZwMqEAx
1qPpGKSmVC3mEbTRa+AnLSeOSPeguJAtPphLti0E33vSXzjsh3jJc14acJSJYwWuahXznr82vFeV
ct5P6VRfYASe3MwI4tpNTHIKVwZJZTvm/camhLhAcE3o7JZhP+39sfQqOZS2TQQrmR+AEsm1NVyW
VAkELUxNs5MaOeNn1PZEhnYgeVawEF1Uqki3DwTXYUQHjpDcHm9xM9cvQy0E21ifHjLCQrbkziC1
Zxf4zsBt9sresnyhJv2rBQ53o4YcMlVK5i3mqMxe2SRLAegplRdhFS3ATicGNOl02ePE2e6GqUC6
f/vP1cI07nISUnaIOUg2mQ1ruBnmZLxpMfd7vU0CucczPHN1F/KMEubN6m3JeK5SHZMT2JpuUp2W
AljILwCx2ydrFO2656zbrMDcSV4cm9NVUcGEV9tQ/aIXY/At0aPysY/zfCscFDCGMQdePCsyfiU5
d4eaeFgZgNjeLLtnwjTFDiGZTf4FcXtrO0hlH+kh7VkEK9eOgBy5KiJD8hrFia/MdOyvFEmEDpKf
cvRLHD7qyq4UbdcwIV6aAX2+T1plTFcWbdtuzUl/9kVR8QfLozn7Tpyad9D35a+i7edDrLfcOqIz
YtfA0Ly1BlDsQBg7lo3TIdiT/tOuFLw5LvHa0j246AFRE20Bz9Zm5bK0tGbXZVr001H4r9MsMe/y
xjQuAppd29Bs27Vaczzl7ZfsLdVos8MwkT6ie3G2RVGbd05tSp6BY8W1hSi2Yerg01o+di1HS/oc
1ng7mJbkwURw3NJptRXH//FWA9D9rOR15hUVD7iJDXg/80S7lqwLL9fl4jXhG75TW7m9x642P/Ig
hbdmJIVQPDvnrkjoDSEKcbZxUxVbu9HMr4KCFLEYaOXLbECJ67aEe2xV7Em3QqTzYZbk/rXnsPmQ
49ZiSC8SWKOS+fd9SunE/5pk/thR14aNrFfKtcFZ9z4MUjYZLZ32SaZ2nmSM8Tdc+jb9o37cSHJn
PCHm1p/6RtKfEqOarvlSmZuojiRCq2JpLSG+9q0gKK8IVWm+lBHUcrz8uSeljAvfrrowmCuWkElv
1FTeyEWBfLRpkwujKZVVXUblkkMDr58HcTMapXxh0SHzCryCu3wSoHHqnCznRtZ5iTHp7DucszeB
rYQ7hbyl1H17lklCmg+OpGOE5rxxMdvxeG21eHpzWmSuoou+Xhnkqd5AF8135jSacGGDHs+kDGDU
jvkYyrPO7Z/r+QrUxHyl1K3jhoOjQc2ENMoWqNCPkuKXJp0g80b1tFOroLghDXReYx/vCLxqq+mR
KFTDWBGMnnhzN7Ubi/SgS3iXMNpTK7nR0kjadJqa7vUux1kI+flWsQbJC5pqvKmtlk+3FRViC0FB
ovlDXEu6VpUmiJFFRo7Ht6nfOW/RswGytKtBZIXiFph777tyLDYg59FqxIygL9CxiJs6nHu3QRPv
oqOer6ZBqfZ1YC7SC/zIqzotpHtkxyXxuXlPxaxr2Oh7tg34SryawqC/N7dLSJnd19qqBtq6FUqR
PcpYdDxiliirnVh5QaM5Xel53eKfGeSXCfVKByCrxB+kt8E+ankxY8VQ9xhv5kOTWtbeHPTJs8XU
7OxJJbZCm/oKZIdj9uNK9Oi5CMvT5oNsMtBhNozTDZC4Od7rUk0wEklc/SU5I4kb8J/eJhrRUdh6
6sAnJhz0+xKkBp/b3A41uXj8ohsrGjFmL2Fq5PHBmu/i/E4d04bEFcAi8F2lLVgK0aw0wKXfJ8yG
EOaL+k7rNfQ8aSxdhEF/2wG3WIGAoAOaSK92LayNohdftS5T4A9MwSU/IyUQAYstcSdts7HtZvDK
LFS3QRAjPqQuIaLHaDoXfoHlUSFG+4qUURdy/q1aEUaRtgSvgUr4AfDrZlRbbaOOw5LGp9Q7O7JU
POHx/VCSe9XYUuizW225EORjy4zWwyBvNtB1vkoFaS4iIXmDkE4y2TDmwW/WsM7KtpDIvah0L6PN
+E8mW4eyjh27AKceXFVFFLpgjQrPjDOaWnjPAOvPSfQ97HrD/zucrRt7D2vo+3A2oN0XUWJWt0WR
Vl8J2MEPq075txZZ6Y+qh45qKQ15o5ldpbuun+a9GjvpVkcf5OMENcZ1Gdb6rW6j7E9Cs7mrQszm
GAKtyR3HJl/DcDNpfDYB/oMo2mYOMhnUtBzJAT3sw0SZQMaI+sVp5vxCcSTNn9MluRkMQKgN1Qaj
WZpetMUL5b3ybTQL+0ohZF52G9UoDz1cWAm6fzfcBjPSVYG1YclLaTfCRvOo5jlt8dSRIhrrDXdx
jQH1RY/0esBnNU83+pL0Vhii3HQMOb6hgaNRNiqRej3ZjviWZpG1TwkfewLiTDu3LjrtUV6+kKaC
7k+O7MgfcZ5dRLGtX5E8IZ7ITYWmIephnxlhfwGZLP1BbhB0OwjSS1SWCG4xkuc/89aS3d5UyDX7
3/w3hVbaJWmK8JiZTqPI7Quds26rdzgUhf6gFRYhqIGhpISG9BGBUNNr2lv2V7W0Ck92ZttFhzVj
ks4SN+khkVPjYYenl8eEoZPGYW1ODTtZkiU+WWckOKId4vbytd1PnCrWZaTNq4E4orCtZjRq+b2U
xV/HAkVsyC7P+AAZeuFMHIqV6qnREm2dmhmeClm36o4RkCO2pWMiVEjz8lLMmbprSCQuqOdJ/g1J
M0/hy0m+1g5S7nNcMqXXSWQ0/4fG2CmdaT8KidAkzp02Y2ma8QCtgodMk8QlH8XsllIxeR4VrXxI
6rT+WnXVaBG3YUwKsCS0Otu+NOBZpykljS6J4qBrKMHQlsTj97QxiZnqEPzue7V7xefEdIr2zuXo
2IRbUNn+KCrZBA3DfMCU0uu57DPSCTQp2wqEk+7ArQIgRrDGyqkrca2rdnidUAwBf8kSwBi2UV81
oRm45GmrX3j/fy7oC3qzRESsOlwRuIHFTDZY292SLMS5g37p49i0Gh8uS/EUcpUOLQTwF02qvutJ
OxCUO97NndrqG8tEIQRcgpi6emZnh5ME+qnL7mzHGgQW4Lr5YshZm7uB2W7MqJM3c9/TauaJ9yW7
1LcAl6xLNTUnNpems9DnOJxNEzV8MSajXTEFWeJ/pHBjh6N1z1GH70no5N8DBDxgu50nfdSHC7lS
1C3/yt+ZdXqs/4Q91tz0pZhewjlAoZ4ONs116LpXjjMP276xuGKlTZhemIzk7ThcFC2wnqw+0u/j
viTbsot5YRuHbOGCmmqKTGdjSMZWkKN4yxnkkQ05vRmr2dxjBG1XYhAmJL4ieC6ddHazZrD9RQJ4
DahvRihJPthKBVvgj4wx3ZC50JdibkMqXOmQ50tohz3lhyCWzFurlsM1qV7qtRL12i8FZZZbJgPp
Nl0c7oMi6m4KA81DZqTGnb5grkKX9GKp+5YgY4JD2G5ztluvr7RqjeZSPpAOYfrZUHVuKVKc9L2W
keESwncei8pznJ4Q0qy7RxMKYQGl2l7DAbdFov09cgrLT8KILxaF4J6NVPJzcn4uKeWs/aDn4XUb
1in1b1n86kTSx+tMVC9anVTfWlsQ4LIK6yh9WbhZ8oVSdcEF/tJkTbdk4GFr1ftOJRnXldC7ONdx
1oRwq4hYHRF2lhUjjwJ9rGsTzHVdTE12X+AlXiH1cLZR3IbrihbWvam2r+NI5II8U6o0tdbs5Xn4
YRmcGoxMzV2KKg5JdT+tZiVNdgQBKB7HCV9S1WTP+298tXLzMQ+pjcm/g4NLHbSm3fGjVeNuXYLr
d+WE7+s0DH43ms8WR5AxmS+NRj5QQ5l0zmgTSZ2t/CDuYLjQoS96Zk0UoZwWzQ14eb8n8+FXZGoG
2S2SemhH51dNMt5jyKv3gKS0idZYOet45TRjsMbWTvxXYUAJccbOU+OalHUGYiu7oAPweSP0YxcU
+ShOKaQ8IKGJHX/fawWJphZEGEHm0unf9RLNuLgqeSbrLefxfPv5ah9a1PayGiTFBaQIruqo52qN
WMbBdwEwKJfQyJb/FefW6GVh9fcYBUrvaSrsqaUW4QfGUiyWbH3vf5jcmhXtR4UfRhzI/ZjofDJw
eF/J4qyt+L0tanEuq0isLJTd8D8XAcb7pYh1gniisVSBsPSSkMbUN5sFmsDDuwTE5dsSIeKfNslZ
VFU0RBhYkham+ftFjThQVCJGW39KuYoqob6I5mnZcSbVz6g93ttl//p9vNCMMCydEOZjg27K5o/z
XWr8fIq0YJUFUsLmZie7VKWjmdH+uK0mhQ5iNkdXXTaeU1YvT8XvAprl+qoaUi2kLcuM5uipgfBV
RXIatr4NSNGj6KKRUQ8Pnz+ay/NwvAjCYdnGE8Ss6NiGPgLJJfNabXwhaN1aA6xBElO14DpT5dmf
J3XEaeGMHoaNZvP50qeeH001DZUEhzcB3/tbiTd+VEJVg7MHhcrDYS1C+io0gi1SreuVFlKBTRGJ
L58vuzwhH34x9GVGo/xc1Ibvl9VaEs6smGUJrc72St4/mA4tv9DkqXUsnt/Plzv1QqKkwgiMTREJ
j/p+uZDMS0WyJ5ZrhXFfq/WWw//o1RBNzuwyR1r0vx5YDfUJEguDjebY5EVu8d/3EuX38KN9ezan
oPs5Cp5Nqc2UK1rK8ta0Z/k5CpZm0kAr/vOfe+qhxQeAxwJNyEdXe2ppYh5CufE1JM8Hoyvp5ods
sZ+vcuqicguX8ZXM4PPYvaSPgY7Tiq3nbRdAf8woAhoJ8WNJdeb+nfpBurwI7TS68rBN39+/dCR6
bcoGNtShztbqUH437fL75z/n3BpHm1psCNXkQ00usCquZrPZ6nZ++HyJkw8Hz5/CzeHxgOj//neQ
GG8PjSrgZFK7XoWdrO5JXGZQ1g/x1wjwilej57kJsUevKy0k+xV/35nb9vHVwzwLNRldIEZhHtT3
f4MOt06TSqf2Q6VBVV+KBXSS1peZlNS7tHLOGX8+XlfWw4jtUEepinX87tUcq+yJ8AY/B0ZyoZvT
wQIXd6aU+PgsYotdeMO0dvGjKEcvuBMqYiaiuPZjgdqurcrYLav+0kqYZXx+D0+sxI/Al4Ti00Ba
efSYOBBS5mmyS5+tDb2/1F7AvLyvmuTx83VO3CYFFzt4e2OpjvRl4/5tEG3ih9VQZ5U+KYTEFT/D
4iNEsnDjOjjjhFM/fmO1d0sdlSv0qEwcKyzV9Q6N+4IsaSItsPmOTt95dV/MD5NBPUZ6TdCsa53u
vtzUwTdwxZInZlV4CdPfrdrSRstJBMsZHM2Areyk2gttlHZYJuYrME409GvSrJHkSR7nKuEBsU7E
3iL183ooOzrY8G8y/FwW6cZmPJ/5ofqi03z/1eELzlyPHA0UocYi4Pj9mmYZNiXIvFzTNhJPDuGe
1wqpaZNpxs/53Fn7Llvo9FnwrQHMs7HQODGzNnemCZTWYDKrEAXlqt0DoqfCFcSjFmX+Bdbb1Rxk
8yov09qDx0C/MSZXLmgSTcVDUvarpletvZRInTvqpe4z2x7WQtiqyzrJmhaedZnqaBmS1Anckf16
7YSDO1vhuNb5hQ5XS8Wp6iBAerGAPp75aJ141rCUKwukH6g6bsj31wVidU31MXFdEqklrdbRdtz1
0YfTkJSrMdAG//OH+2PBgwcSPyBqXmQvH1jqdakjn6ry0ndsoe/ot+ZeHTbi0tQqsQ0QxV1GtF7v
9dgJz1huT7y+VHNAdYHwYCQ4fn0bwNNS1JmFT5tr+tqbg/IdMb1yTzBS8vrHPxKBxxIgZRv8z3Hp
yFyU8yZqUT/vG6Yi/ULXYhLUrqWkaHYw/2LbbRmwI4lTadp/vviJ37ng3kxm4ZwMPpg+rTTsaDsV
hd8GJaLNobgPxxCpRzI1Z74nH1fC1sn7ZKEwwoVnHG2I9IDasFSwk6q2/TRNxbBWbTycTaZpf/yY
Um4gmEIYxekDR/b7x7RqyxJ1dZehK+iGNcGkvqQlN8NgmBsaTz//9ALqMphA6hvCPZBzHH1RwpiI
Dh1Tl4+sRvOlaipKZojMdNpMIyfy88U+voAsRmlDaWAw0D7+fNVoQyKzy/llkn4fadJTPds/k1G7
DwfzTA2yvMvv90CW4lhq8tP4vBwzOxa0+FRICDG0KvM0eqVOaeBXzXrQykW/p015rho9vaJDKeos
ArjjPDVJryy7XFaslX6fOtUz0fT3WrMY+yIzW0Wd+meBSQvNa6ErwKCg6mDFoyfSaDl3iMBKfanr
9lPW+7qOUNiUzyzzsbBZlllcPLZF9XHcUEAsPsYx/7TfS6p0L1kFelMow97nj8bHrZJVQLlACVCh
uhz71EcJ92CSKKnfgPhb0elxwUX/sgrzkNSCgbo9u+CLz+yS6scvJauycViGQfDAh8ypIJ+Fw7Ev
9R28TavF5My3rkrnq9FhSj/DbsZDCf8WzbmeYnSenYqxl2xtxViHO2Su2WagLJono/7idGm6DquK
4mApC+pSNS6QxZkPjjqYfkjQ4Jm//uSNsZ3l8KNgxD2+MUgSAJfpvLp0pwsvmZxkL430OT+/Maf2
PfJhl5YSvLoPJWeu13xGwjLzC0C7q7LsfTlV7m1LnKtaTrywuOuobdmHlpih97ueYWXEJ9cFG9FY
gUYhYnU3msTZf/5rTu1AJiUA6HwO5Vy796vMiayC4pdSxENtsuotPlOj0QmvbbOXPtH/vIrmzIhM
lE8Grm1ARe+Xs0WMdzTiFZ3S4Ody7ZrYPORN8PT5rzr18mAuhvHGFeSHHV27sU0LZSY9xc9iw75N
J4URW2D8ZNhSbprQsH8MWZXs6Ba2Zz5Vp/a8xQ5GXU2n7MOhh9apHGl6n4IIUm9EIT3PSbipcOUn
8x3b9ZnVTj3wHHtUHnZOlh+aZBm/0TKrNvWrsEq3OVysw6Am0vrzi3lEFXyjJGLuAgnE54h0l+MD
v9OpI5D4GuhtN8iPcSSXGwnF8QqW/WK8bq3hIVnM1F0p+pt6KtJrgwSYbWSj6YQ2aTJYxuWi1EHn
ZYONHqPrknOnW+XklYd9uLyZGjSuo1veBK1sDGA1fJrcjAlE/awIp3RRlbW72LKfupHuhFVFDDEK
LX5Mh77dBU75nVAQlxBmHPFDru/oIjkrc5KqlQOf7Mxh9cS7xkybEtTCVvYxYDSz+BvikXJ7KGbi
zxXQABViyiBDvzI9f37TTlwODPa82MbSqP1AHlGViThOEn/9OVB+yjQc1jlQlXbKCh/TVOLRKhdn
KowTLx3sMcWkouGL9aHE7ht8ME1Y8vMSuFrQtVwV1Q5zjGYJcJ7qh7rBCoYao/f//LeSyIg7kMpG
Ibv3/aaiS1jdGsJSfM5q17VJ8LLZZAe68eEqSsPHyTbCP6/bWHBpAxDAtUQLvl+Rd2UQrV6XviSH
tTspPaqEQhOHoXZyP8czdma9E9+ct8hJG+ga/dpjkGIeNHoUl1zasQ+ZXOjNsJZr/EQaitj/ZKkl
v81e0i7t449oZemxyAuOaIpTFrdGVpNpbwnzIu4U5cz2deoZ1XihFh/C0ulX31/FHklcMdMZ8Nu8
u++i8tUwapDS3L84rA92V4g/PhyxgWG6UA0FIM+bMff3PoBC+EiptnOB/REft2wNX5quWVf0Ac4s
dGJjxhMvG/DqKENUZ7mfvzVxqhmYuBxwBMxC4ykcx6091/efP/Rvftejgv7dGkfVriMlaaKD9vER
9Ct4EONq3xqt8UXtzGAFaK3lKsrk7QyExLdmEj6UQ2MhFmJW29m4zAalQw1JgBFgyREFHDxFb7Cn
zI810ZCMp0cHsKSjW0x98C2AJ74FcsJYOrVBxfdhsIsMmyGFPI63htKg1U0Y33+ZnRyxVaG0KfET
LdCKvg4cDlBjeJNkMtVhGcerIo2bm2i0oq3StNMuM5Bo9lpETovU9L6dOvdxmbYuVzjdQKNH8xMh
FPQRJ+arcpgrL+gABIs5HS5LXYvdIU66M3XRqWeTrzgOaiaHCxXh/R3EIVeLyeTZRCb8XI/i2Y6q
G12TNlpeepD1y//gtaPmptijfc9A6Gg9I5qKmmy7whd1tPScrgc13Q2iOFO8fmz5AcZmakjjjx6B
eUyH0cc00rD3FT4i8kNVxQRKDPaPOn1gCH2FIMXtDPV72BRnjkza6XXp0nJFOVwfF2ROldd5NRj0
RMpp/hqNMi6hRpcOGF3kzEMzwxmnNvLAE2lfryGqKAy3CzbyWu13Bip/g0iTnSZ30kYRekHQuzbw
wFVb5p1MsJ3kxVB6DuojUsDUmsO1IxST3os1r0PiltRUb12b1KhVKhI9XYm5Cr2Ev2ctsuoVz4dy
m5B5sq2I4drg6OL/DhjGjVqReJZkqY81ebFnbsWpPd2ENAd4hjaDpiyX7Lc9AgqMkRdpX/iyeJ4Y
R66mQd6miujPPFmn9qLf1jkujPqqz7PSGQrfNjKZOCOzc/Mo8j7fjU6VNiaBjMwVmLcR6/v+x8i1
WpW13hQ+QyfbhSK24jD+VKYRmvp2OmM6O7nYQhug8MXddnyIMBs2o4KEJfR3Zs5JdN72erVBAYqW
WsRnLt+pjcCk7c/XAsveh+I3myaYraiofPA12OQt01WC6anMmlcRo1mIzDNX8gN0YGGSLzNvDrBI
CD4wvea2yri+1GkExUW4vFRlb8/NsFPpxa9LTYp8vaqFO1aO9iUmNNafQkwNYRkXV3Zopxun1KcH
C0sQ9owg1M+h0089ttxnjTYS/VvIdu/v9DAGrZRGlDlDXb1qTvhI5MVdpqEj+fyJOrmOZXNS5Pi7
WOber9P2GHEr9Hg+J9GKbo54LiZpWJddc+ZDeqpsfSPM2JBmgKgdvYfa4ODgQHvpCzwjUYvEdSgO
TWnsE1u5ycr6nsCRM42KUw/wb0seF6zJrGdo9OTcl4ZxG3blq6NniNvNfVP2Z84c2qnnlxMpQzJa
cJyFj4pjMdh6NY9WzjajTt9FVP0aIBS7fabYwKyS0JUqKXZzdmQvrhevgaQsyswG0Z/Tt086TZWn
oLZbv1NxLOBqw2cUieYunJ1ybRdZ5uZBa29Ga7AfbYNdc2USXbPKpXZcz2TJ+HOp/pIHFTtLaa/H
Sv6elN01UpzKE5R8RL8Pq3zScO7nk3pXIbrmY68aZ56mU1fBWZy6tDh4bo8HsFlWtW2BP8Gfq3k3
g9peCVl/Mirjgp7pk4jJd/n88T11ixdnFkIZi2br8WWvEiWcaoohP64dCV1cB7pj5vQLryPIgiWr
Jnv8fMU37cRRQYhiBm6vyuvCMfPoTocSfA3TznLfxDnvRvjt7/RI6d1Cg5QclVn2WKk5NF4d5eSb
XcCOsOjjjxeeQNK3lYYB5frnf9SJ606xsVigHYyBHzg0jjnZuVC1zCc6T/eiZjKvioiycQLJ+JQ0
yuyji3z5fM0jHt9bvwJVAl2fZdcGPK++3zrC0SAKp+eNJs0CKasW6hsEqdqmDZp2C1tGW/GkoJw0
lrCNJnInZjI4L3Rl/fkfop3YwxZfOHKMBZ9F1MT7P4To3dDMRZzjWwaysnrzNcRaNh/QVhfGBVfG
2okENTIWq3YVZjSRCWhgjho3UX87aIO8maZA/hrpFN6qmOWvlMXFNhp4pHBMpRtEfcYWSf7rhBib
Lbv3yHyMPLTC+rqRCuFHZm0tMSDW2g4v1DLV7lKtGG94bTGhTbwIT5HdOURaW98gxKRnDuanfj8T
MDzo1jKhP24c0W5LslZo/P4sHe8iZGn+aI7xUwx+d/P5tT61FMJrtAa40flsHBUgDJ3qOl8+S06p
ResKnj2VBwnee8IswqfP13q7b8dv2tL9BUZEl/EDkYzgCLKEwLX5FWxleyUYGGP2AoG0DaqyXxdW
plwopRzcilEdrlVVCg+qkBxXh/S7rQq5+auU/H98wxl8AzMKvtb/JgksbL2/mXnXzznMPPc5i3+V
nGFpnv3F0tv9/O//+uv/6x/4naL/i5aRbtCx4tmxDf7B4bUV//1fxCnr/3obKNEIseHqL7KCfxAO
EPOU5XMqEwxOo3eZbf3D8VL/RTWPboO9Hz4qGo4/QTgc72Uy/WtyY0CxM2oCfaUvz/1vpwQxk2tb
4yC+LgYNO9VAcDHulmShh1hDf4AohBlu7IEYc1gW3wQT9gcOO2PN57uozz34R9v58tcgHqJ/SYEK
d9bkivz+18BXIS016kBA1oVyHaYzXNsOgyT+916UQHAHvftm9VQURLLb4DJxp6SAs+bW0qFlWcVP
Rwj5hn8j6tZqlikPZFvYsA1MI3glTFs5N954UzX99qq+/cXo4dgYHD7EH8offUGaIjEU1xoQYjTu
hBc+9AswYyOsqTSAAoxKso4tXuPZApG6mlJZ2zK5n5R1g5z/ZzS2LQYUqTLWLRV/vxJ5BCnJaow0
9Mioi24hlO/z1onaNXWH89hG9UWaDcbokcJnXi1b+TlJ88fbwPCRARQ9Vp4NpH7vbwM4wHCQqqy9
LkTgPJYhQ6oVuAQejaro8HmOjXNXBUr29beX5/avq/YJ7EO2ln4IH1Q2PsQb6JzfL2vII6rYNiyu
C3tWrpU06q4Lwq9iO4jO1DJHNfnbSvTpliEReEmGbO9XYgI/zXUTldd2JevP9VA22TbArqCu0iry
5LrLmH7KqLHIyqbrf+Zb8lac/f7Q8CsB5yGR0yij2B2Olqd9H0dhAWfNqlPjOSci9zkFspltjTlv
PbPBxjTJ3PrtkNWDiiuxtF5F5rS7wZn0y5EUO9LToE6nbmIV+YMGvAAAlj1Nr5XUV2tZwiYJZ6PU
AYFo6EXPFF3HR0guHzUH2wZI4rda8OhII5udURhGIF0pXZA/E3LchitFSkWh41qcinA/EIj6EtpO
dTnOdUQgq45eTlV665cAlsXUJEIzQuB6/xo3mvWzJ4rNOjfeND7cZNq+PEQmCkEGggSKvL/JKMdj
uYmEdoVOvgpQoAknmrfoZTVnI8BvIZKq5QMWLqMjJz2y3AbzequSR5rpleqi+kODlRGpiIphCJ+G
JC93U4t8rTLq6oGajrQQwNuMpZIkXsVCSwZGVm1xPVRSe1NLs+aFwMCSlTTDsnLVPsp9piLZFzUJ
b2nFocDMOqu+hjp6LwBTaWuzV7mQ8aSyN+jdTIbvYCeXhJXZ3wK50/eRiZNqDsn7dgcZJwNo1ine
4XSYclqgROwo5CuvmVP/IGRD3AHjwBQ05Hgyg7budnqgqvd1pAzpNrAkhZIiSoMXBl5Nj0W2lr53
uZWvGairO9LJq51SO9nPuK8IOKi0PL2LIUtbq77Ww30TYNhkCF9tsdU6N/WQj54+NPVGUUblf9g7
k+a4jXSL/iI4MA/LV0DNrOIsktogKMrCPCaQCeDXvwPK6md3xGtH772xFxKpIguV+Q33niu3JZVz
EkqFODiUJlDqimSfaGyDW7gDiR4ZKNMPXDWmCsEarIkoXvk6VXp6xp/UPjrW4OzHINfMHd7P5d13
m34rdAwq+J78ZKdNk/5uAmr+Idj/O2D88d9jJTVlspuGvOHDodR2RtPj7/omTjHwUCTW/NUNF1AP
d01WEhC1yHNSlWMF+qtxJnLdhzIOCTyqq33vFtvEHmfsMBDw4ebCTiCBxu6GnQUiROwny5tu3GJZ
yvh+hJRQUe9mDI3672mcwi95Y9pJW4y4Dl9k0Xzg+cwHUM3jMI6tfh2KoSqmU5B1TJewW8bHqmfE
jje0bB6xplvHfLbAvI68BzFJg7hmeLsqH2tgHHMfAkBU3dYtkGOHBCIa8W3a6avWspjR+UfzhE0Q
xPRg8USpuDHghozchTtXS/P4Vq4bE/L+/BYgooHuqNrVZQbUpey4vOLtJDMXSBk1Kir9WK/tEMJ9
BX4uGFW8U6VXAhEkML7YOXVSLevokxOzZgy6Dv9Ict1IMSfiTmRaRThqkgEgGaWX6ZHemMM+s/3R
v64GsvhUw9IhczSswXcs80EgCe/TbQvQH2wN6APmpb2os91cutV80IWALePgeYcgMDlzue+zLiOZ
1rXNF+j+C3B4yy1wxRaVrt2WOaQgfuV1/ZJXVVAdrT4Yym2RDu7DMoKG2+WEHxvnVDGYqTdeaqbo
BHvZ1o9cxtYpTxaz2I0tr2DbYC9btr4x0fwid2vVpfJnHm2Nj0ofxQaxnb3lOCWWYysZI6+WvJ2Z
J6hP6iW3lt9BVgZuhOu1rCJrrtLuaBCjfkgyr3BDsyDwFON8FkfLGBcO4Tt9G9zlscrt0Mq6HBko
S37tDDTT3hltnDi83MBrtwb5Nc0xzQyVbIvATtVm/XvYSEEY8vgkVheSyKV9JsJpBJfNzazhbS18
zHgL1Eec9NLWrCd08OZ4ddtgJkE36IYLiGCupETQfZBJXRHAtouz1KjfFqOs01M3V+W0E8pZsrMx
JMOTnZvOuzPFpIz4Bg/vjpRIz9oKd8l48SNBlBFzPPYuyBcxv2fdW6kUlUWOh+lROK761vapdZCe
SkD+YEAyiaaJ+T5O2eTTru4lOZloVex7zBbGkzFo/A04GMIPB2PGcSXNKs8O/WSa6lh7OPFuM80L
vtR6tz6ced6JvVcKwJDTjNY41DvFe5MqCBMAGTh0z9xgwRf2vzzdFadkH2FtmfA8iyDGIdmjN3ow
/TpAWWoTDHUZpmEtPlMANA5pyfhoVMU/3TTLAurSrIZlrxfe+sOvLx1Qxfq62sq42k7NTzGuCwk2
yA3myqCQfHTaktTO+7r3+Mj3I1VBwp9xphKCkt525NGswaL4hni7gSiOl0ojJWuT6WM37SYmZ9Z2
lp25Hhp8mEJ+Ig6QKcD8DWawrr7EzNZPvswy6CypU/BcEEr/rki2wCOJuesBqJcuzgllbn5u2rrI
H31ui72odePaBUn3ho7S7TYpy2Lz1PhJMJ5j+IkymnuvUxS4s7VvTX6toe5180dRFs7dNAq9OXQ6
GIAX5VY4nqpYq37MCwjtLWDJMo3oA3xrmxFjJHaAdoMXTY+rXaXaBPqWzTE39yp9yJpBnIOqgL7i
mL2ZcOw5NtdRagZf+lyTCarvmo/JQgJrcIS2ZnS/VxzI8wnrIZ8NtZ7Y29zR+I1OcpFbLhnVnWGm
mGTbBuUguWktqVN6d/nXPiBUQZsp009LMPTG90HUM7kqTKLkMVMm32qqDJgDtkrc5NjytgDoLgKX
bAgph8s0e+VjLkW38T1xIIIETMCi4HqGmJIFmyAyXJtL7U72jcaosNmmHabcc0LCdhr6jqjSJyoR
8V0P1mwVjk4hNwX0J0EKhfQ7boG5eyyTzsheMVVbvsQIqhXzc0t2ecA3Yxa1TT2tSE5a3KpvoMgh
IpSecIsjaRnG/SS0eNn3Y0cCUbaMPKQZmnnrbsLw5lwrty3JbGml7pJwndoTU65cia1KW9415dcZ
dv/Fqzg7GJ9vjcma+kiW8CX3iw/NfFPYqIKjOZ51EcatcLsXhX/8KU97njVuuuALz3ol7uqgNjhg
zTbIdz7LDrWZxjcTHZBvYDCX3rMDckJFioQy+wK93JcPXUxkFJc7T/SWMBLeTRqHebphrVyA0u1X
bJY56aV7jKcm4OeaJi25FL3WqoiEMM4MqrFxuJQlpONNT3zxTqR+kUYkwenHubP53LOx97KNHafe
z6S1fyYpfzNJoVCgyfn/Jyn/0xfvtXgXf56j/PyaXzz04DeY3C5rq8Bm2YB29F9zlMD+DfhkgO7J
RlbKhIV29Y85CkkBDF7oY1nzYGW1VoPXrzkKKExkiU4Auom1DLu+/2aOgmiWbuJPPd2qTIIXsY6E
kUTxSv+tZ4YUZ9I1jPbRKX2fNbcmr309yP0Sp9OJDyoff63BgNgoNX93GuHdOIXdJVyVhnpAgI5z
XbTaO6WVfinwNxB3HltPLq0FLIzWhWQibO+allI8zHjSnyrhlPuCLPZjlbjG16aN/W0JevHEWGU7
zKL7Bgo4P0x0BzQnOT37Rozt8qG3hRZmDI7JK50K85GoUIaYdVmfY88q9yPAG2Km60vjmFlI7Vlh
K6jSkyEFlxewrCqsNNeKmDl6p6oD9o0WZLptWr/kTPODm1kkMt947mTeT9oYXL2s0C/GnOmX2Zo1
SQS81e1Mzyj3RmMmr2uZcuXkujMmd7zEpvG06BQghhtT0Hd2oEHtbq0ftJVrJwM0zzdkjb+l6oe7
YDZsIMfUGORTTQJrQDbuWUK335XiH7F6i6V/Rg2DNad47uycu2sq7XzfVlN+CGjlImWrKtK92aCE
MMeXxs/iW0ho6n5osuUjmNX8WvejdZ+gSjkAW+ivrpVP9+gDsxAdULbrYmc8Q+zqvlXWOEWyTrwd
1A+5B3TEj4E2h8kJIltZfzby9vhdCyzm784cWkELMC2hLcOfN2alvin0po6EE1+qoq3o67RjCcc3
SroGSrfsu33XSecHlBCWZ/mQnQfXVntXD+KjWaXVHfHCi7lbhTsn8mgBvFmk0Z1be86/JHMWvHkd
fqM8c9tT3EKrbqXqnoLYzi4LgooLwOdpRXdY2Us82OImRznxiKuo3VeM6tDYdI1+cKYSD1XBOPx+
mb3sAgdw2c2ex20Bu5u8t6wFBwjLxKdlsuSNqzL9Dj6TdyJ9DWjHupr8GKepvcauWx7mabTOLrm9
+6p1s7fR97LXrk2Na520zn2FZOIwUV5dubyss6mc5tCPDWAwuxFP+WIF4VSJ8lhp47GtYxVv2Hr4
zA5b861GRXDpEpvrjnRICBwl2p6qECiE7NS5LVt1NlNl8zhCS9WgMRHlM7yTnKzPm3kqjC00K++9
s9TvTjdVx2RuJWtEspKbLoYTQuMUzV5tfrHs4mNWVsueM7HNN8+vnxppLV+EaOf9otf6fZO6br2Z
aHxPjiagciCN06+pRKoTKs3t3rmq8zsvKbpyY1tW8JHFfrqvJV+ULFn5zBSjCqWl9VtdFtUZBhA3
sGVlR3eEqsgmv3r0LDF8s3z4/ZsBrfjQ1EdqTffUqA54m+8iQPWqepOVeXGPDKt8cOLy4M5qgMe2
1EcbRw+8wrHYjByWzHiD7OhRm+7mzOoirM0TV+aUP7RCB/45dfTXBSlkC7gxUhmd4tXTtenZI5Xv
ng1gE/KGejq40AJ8iWu0d1o/0TO63Rl4op+HAdiRIa/2sVD6hRj1ct+V95Bk5au2hukWrmXc53pi
HWpE6yIsFZFAtS77D2DDvBJbj5QOkaYxFCV/uarMUoyVr8xbOwYV+lJmG8XsdVsvc3K7iKbYa9NA
mzPPDjMeObn0b6vAKonn7QixRGyWZhz9CGjIc7LMxFmUuEkAdycdxxwhcoxpquXcaFN3metY3xqG
9pqbBfGvScKQJysDkOJuB6q+r92w1LIXHFr6sdSFvoUS0m3MvGi+lW66nOMmDe6dynePQjhTBftF
G+6zQSsiz6tDp27FuwtKb5/j3rzTGX4MYVtZ+lX6jR762CfKjemX7raymuBLwK1xXew0fQGSkN2A
D/1KErF74EZcwjkXEpCJnfEoqfxGAJAMgTUHN9Vo93dDHneXXFfdFy3OyqsoqnbLkCDZocpMooVR
79YRnfVC2qZ5cNkSbPvYb3bplJu/Yx8cL8rBcGNb3Xq5jIv9Sg5V9jww4ivB+BbBzgKBux8ZMG2b
GcuhZsTpnWEAIldk5mxk0k2P+sivHmbiEs3z0G7FZPpn9Bqw1SZIm7eWlyseNEOFgOxQVrX6uOzn
xBr3dTYNxyJY2mcwxvvMaPNtMcfLXcFYY9tKCZFqHvQlD0eNiaSTTDu3Q/hgyMQ8BeQzflWdWUQK
OsRGGly3GR/xsyBd6sDgc2qAEffBW4F5M6pqpb+WMQkdnEzpMR4gt6K2ulvGXPtobU8/tYOv7arE
E7dGVpdHx9biHfpccV/Oyn9G/BbvDL3TH1OZ6fxzXqyF86y5Oyv1+ms/d99qscwf+jJy/BNluYCb
m+yE6ZIyIsp6a2MK7ezUuklSYd1n7F3GRjkV/X096hknWqbfsyDtufvzPHkanRVZm48dlOTaCob7
LsGvAlUwyDZT68GrXERPTh37iO4HwN3iKMuU4f6ktJvMrLYzAUN3ksHOYXDGN6dH2cxZS1QRJfn4
rRjcNydL35Ge/vDK5c1vpgeMEPDsF0VUqtVVx7725m3fZU9ml7Qnxrrek2wL80tBOt4H84/ppY/5
QlnTt7+72Tz0xaml69XHU4smUg770p26xb1QatWJu2H+ojv0hs1gb9fU5JuJFKloVNPo33VDN7uv
wo1/YLq0/EMpFW8cuh6TGBM6PFB4+n6cqXr2ZDw1l6zttOat5QCl9gpkZExxseuKOalOvkbVvwb3
RhR5xRlxRX0a+8x7g9rUfSUBMcnvYuw/Zy9FjIqYeEnjfQlIDcD+JNTSsF4fnPw7cUtCe3a6eHLI
LZFxTZJLVjTHDihFVGv6vO+RPe+kK17IY1CbfkrKSJ95J4fEfsGUpQ5u1nrhXA3jlb857YLSo5ws
01PW2+CtTQZ2usZiqUi4ZTSPbBxqked6SYH0Ipo/cYNoj4AZkxvCNowwqY35KomNuPa8m6dlIDsl
zdS7XcCO7ANX2whbG/dGPc2belzLLWsBVUiUV3/OsiOxagVrq0g28XDwS8sOi87P9gJABQwv+75a
WEvlnZYcFzsZjmMcx6e+MrPToCc3roF6h2VCewMKdIB57HVfRwsjts/kbp91MtvlzFa2TITjbQ9Y
b6tiuyWwLi24yGgbQ4e3+TDqrUngi4lRXI+B8Y4xZXRbtNmEMhNF+3dSsVz/RegjmMePEUpa4TzH
nb3mvTJfyKry5/7jnybu75q4lQr0n7q4Y/09e6/f/9LE/fyaX12c/RtWXh9v47/asT+W4YRaoa4A
+YOLeu3uTDq1X8tw4zcPEwSwBw9nF/gDWqtfTZz3m7cuPfky+rjP/LhfQXh/7BvJ0Pt/8Ur2J/zg
T00cCI3VABGAaoZdsypA/7oyggGXZksKWQCw7RRZXVm+O0C7E1izuknE7SKh281iXkIxalKFRWIa
RM30FWCPmCmJAXVzG+uZ/O6NRnW7kLT0NQC0RbHBnAFe26hV0cRnaVfVSw27PbaOOpu22z5T7rDJ
ZW9dmK7ivSzyKmE+FpSojF3/0QNC8cDIT97q8r1qehTrIi2+DFLv35oikxqoj7JeyJptp3cBWXqC
cqnNC6DQxIwjFNlsm6yBKnNLOkvxLQVImwAkqwg/mc0+3jYmmyRi5mmj4jIYgclgz98RALvYkdOb
PnDMhtVt2FtBbmxyP7f2Hes0mNGsO24QDEifUCAvWyFfpWuFhcbOoxVt+9ZwFV9HMevhaJVMFwOh
PoCr1m/2kDllKP1kPmeq6O5nsgveTXYntKtms6G53MlxJdqPph5Oma+uizM1d441owRQ/tT1mxme
xJ5sluLqW8Q82aX1SYmOZtEcPU8Boe2KMZT1iNLbnvfKzLy7VZrG0NmqPiaoOTS7lX+HpbDlds+H
R2tWgtZFCNZZs3WIl9YoSfIu6hMEIy8i52w8+8zT4+MijO4klzItNnriBMmGMsK78fXKrMMerdwX
q2rHx5FxEvexoRaAt9J4Zdgfvw5aOx2Rq3dbEoO0G7WQ/jPUxBw1lJ8hEtiFLZ8xvpSAIjoWuVV/
o+K+O6e+L7m1IXxuknktGklHT2+lXZdggXFdRbUKIDuuM8pLqU09cHcSht67NZwpQbPh7JOsairq
USW+0hJxPKu4o2pm95Dc1YjGjMO6UnxI28J6MZMquw8Wh38NsUD/aBBStBu71D4bUL91DNZNilN+
IKFqbtrIHGR3UHiVHhKKwdCt8ulNq5P+ROJE8LvqldfvXL0iK9WwYBduVdcFDwExNGTAD0lDSZ1Y
7l0KC7TYSD/W6k0gluIDTgVWwDE12cfpSxWRX2CEMJDrJ97H4lkZIr3zplxcBIuQk9ebMtgaND7c
ObUdaYAYKwIo8ubJt7qVgDM0gBI6/txoEvvCumtk9tpU7TWvPdBjDBn4lIPjhJpLI5AwjlpZHYgP
W0KkMp3/NbWR/ISYzLn7IJqAYeNNresgPNdqbVgOlRpZBUtY8g+zktZ8Sp00hzvv3hl+XkQUjsgL
LAY7Mzztx4mxjaT8Hcs3YoHmjVHGsoy80Q5EWLQmQGhmPY+sA0B4zpkxhIM9d2FaZ/rVZpJxMzhu
ure73NmIRpAeRkGzDWJZbH1r5FHk8/IQC9YDLH1k+TzFyiIVbRx0ms5MLGUACmQZ9Ud7EaqC3OO5
tXM1jU47qLH/AodW3WuFHxCU1luKBZo8wcF1L03b9vtqoMcrp9XZgLz2vmt88zjm8L0aPHFwjEV5
r3qrfyhVPsElzbMds/ly67W8kYgLNkh7s43RpdeKwf1YDelGH7IbmWOWzPhOlgbK14u7bZCZb24M
MszJtRM0zc3IMGJDcKLg25CMOXXC/pIitzjGom9Cg18L3Htf3Ga6/RaMbUKoBvKmRkntki9GfEjW
03oe9ZfaGNoNe0je5Pl7L0gUWfgdxoN+zhmIz6ERrJRukT5PVkpeZt588b3ZIx+r/aA4KbdTZj7o
cx9EMVrXxOpvXZXnd0NXvwI1BqY/n71s1neV3jzKzGIEMXkDy3sW9roqZGTWJei+cWr9A/QiIr/c
mkAH1gYe214GGJkh2CqKM/1asoMiLffg4+3IEDOYA9T9euQFRXpiwGJn/Hjt8rbqiS7BpOwdDJKN
yWN0dnm3b/SkN6kcx/pBp4Pfa6RN7VHB8DTNzXIlfzBHNUxGC/Rvp73v5jl4sEAfpVFC/vF9Adj2
1g36716T6qciS4zzQoTvlkAJvwpbZzLWY7YjlNHn8Xvy9J6wMcMhy29yzO1CgHXEmmS+lhM8zlka
/fMCSSTUHFtczSC7d3qt4yOB5b+XUlyrvqiY8THakGUc3ztmTG7HmiDmgK6MLN6mINZVVJhW+l5O
8TtQl+7ebD3F5D+YzlkvrAeX/efjqBpI0pZ7IhWLSn3k0YHu/+IgogJgyn/SfIrZHvNKzcL7UBPj
VV8LvHAZp3lnsaXajaQa/nBFXF8XtRXjMt6oAaElCzphXzljtBtGcR4qnbTqHpwyLaPOq4szOcVW
6NBU7oNJpB82SEGiORohQq8YH3gIS+p7vbzLV5auW7veNnMXETFkvvNsYUckK/THarGsuxIvdKSN
c3vrKOOrI3t32zExfYQsa25Ic0FfDoCbTaxZGDwZaQF9i8VNaNhezQjHhN+MCmhvtH12JkI2ODlC
zYcaJvyR5AEC5IrFPWolMdrRZ/H3T538d3UyI4z/VCb/T58REP/XMvnzS35pRtdUZJShFpwMy8Cm
g3Lpl2YUOalPEbzuGT63INTjv3YdHtmvfNVPVejPCvpXmWz8honfRyaN1szBmPrfrDpwsv511QHR
ETEVQWWI2Axe3r/LrqvOE2IqXHVjZC25Psh31FCVOO4cl7wC+Gg+hNq884Zl3Bcmn2L9ZcD4ZGwL
tt/iyazsYek5vS3d3JbYnlqVhx6nR+s/Zi4jMHcIx7zOOFJaNdn1zrYAFoeUSvMhx0SggQzBEVHJ
Yz+WlZDM7wa8vO0Fz1ZeE6CXQREJQLffOHE+nRqtkvqRsfd8me04fsqtrj0hsX7VRCMJK5EkIuhT
QGGRtzd5JUhJzSey8BynMJ9SaGGw0dJRrRKIVS/g9xQYrBfYSpb9QlSry8DiYSmk806fCty8JrDj
kunpGq2SDuQQ9nJdrwZg99hETLLcT1jZ/Qh9HjPcKum8axAMkqAdxgD7TtNQ/7lEnewZjYCW1kqC
oNIKHEwb92qXL723bDwY1exHoJ5PYSVjeWs6cf02UH09KDet5b6hlo1SIQCpJy2cz1AkNAOM+XrC
5jv5OvT2/CVe8Q4hY06q0anxySKJe4cf1EZsZr7CVetulMOiRphuv7WNQm7dpO0MzCXUo01jtJFn
e2qLYgdlKCkkztGNhfclyNnGmp8iqexTMJV+iqckj3qkkZ+h33eIqxCsI7OyVsWV+ym+kvlAifIp
yXI+5VkYyJFqoXtzNi2CrUO3KrmmT1GXueq71Kr0qj5FX/OnAKz/FIMZAl2YF2f6++IYRCc6fBp3
a6TqFh3T/F6tgutd0FcozJqpfTTqPj0XyPJeGdW6m1iXTBxbLRkYJ7E1j8zeu62qGfXaqmNDMwqk
vE1L5G36p9QNGny3m1fbPBM9woscNHHdqo4bO3Ry6adkrrFQz7ml5bQbJx2JQEV1dBzi3DwOq+IO
rkb8dR3isTnJCWeCm4Y4bxZQfffJ0JlPMYuto+orb2eWcuV817F49G35oa96P7kq/+JPESCfgOzY
eKj1wvlTJpisisHKLe1TsaoIfcS+eylSHNyOWAwjclbFofgUHwpkiI5d9tfO15dvtJBxhHpo/jJm
bUUftEoYNU1Hztiuyka5ahxnIjaunZMjfBw+RZCmzOLQWZWRRho3z27SDRulBfWxDrLkZSBudkLr
F5cPxaqwpLxv93Igf6dhR9F7cD83jl3o907aoS78FGo2tW0qTpbYiM9tSwTF6AztLSqCYCdcvfwd
+cB8JOW4Cae0AzAzzcGmjoePHGkVKiulQsdHZJWXAak0tvk+qfnFKXsnrIskmKJAmrTWUWch3i5R
TnVQ8d07hTiCBcqmcNzxF9fsn1vxb25FE1H3f7wWr7/L9+9/uRX/+JJf1yJ3Hx4FUDQ/7RJ/kgAY
q8T617gI7wSIFs9DD7Aaw1bj8697cI1HxzClY5tjuAP46L+5CA1zVRD/aVzEZAanAr4O+Ce44iCO
/3VclA72JHH9WRdvPfdmctqOs2Vo/cZZSj0i6LXrcCQ2J9cIODYRJMmtTqDzVmGj2zNs6rih1qOW
BIni2nglJ1E3scQIzZa6ORrXQ5pyn+N6PbgJPl5IbVhP80D6nOzteshPn+f9uB797O6bt3q9Dpae
c4ct13pLFJ83BkeS2mXrNeL1eUWc3Xq3eOs14wa8xE1LIVwQbdHYeaTN1nRnz7MHSmciJ+WA9WyB
D1/k+rd8LNcwr7kovnee1t1mCYf1RqH/vSX2CB14h/9QJ4CwWpeDTGa8YzP3LIlh603tHpkdf2oJ
pzVPI5Ofuy51iA5KIMOTgVjNk3byeYENkTDEQG+arqqse9OH3h7YefKw5AUEoPWDmnsl23sEsUkY
r/d4DnziQIhiTVSa3SzJgR3RdNeTUVJHmt1PlAdWYT4PbYsCvY1UrDdDdyC4DclAFZuJ5e19ApGA
c/aZvujA8Ek01sOCMLSrRWQkwIBhltrRFkbDohRpWgokn2ElsS7bzOeSnl5wVts0HrJggtFT77Sc
W1ksCX76qaplRYbEtm2SnmzBT+nt+FOHSyeCKDfGoELe3KdW1/mp3O0QzQ43gvU3fdhPfa8uFEeh
2adlDDJVyPXB8eBkTLmz7LQJ3PamqFxVytPwU2ls/CE87qkG1FJtCmUqYbwmP1XK00/N8qA+FczO
Tz3zP21APWTD/HcHnsEk+z/1AZemxlX+1xPv59f8OvF0TjwTdg0KJp3E3r80Ai49QgCN0IV3AdD3
/xoBm+6BmbiOFtNHigRf/l8HoG3/ZiGjog8wdYia+Eb/mwOQHJd/OwBXQdYnvsRCEAW76t9ET+3S
FGYcz+mt17aBweq70iDspqYTOtR488HDEUoIV5Gkq0PCai+JWWphmSXpdxGTlLTxkspsQ19Pu+mY
Lh0ihUZ47sfSm8G2qsn82dhVO980XdGXL9lidzeNWPTvuZVMwcYgvYaIDBCihHlrJLzvyRppniEM
e+aRDEgpT5OV9erSo5/aQh2caobdJcE6s1tcWiOwQwwsw8aZtRvcqS1qQPTwoZHXC8qFuf8qR5Mi
3kzLoy0nwg/n3Dd+Z/U1oopfXb8BziRzCzfXSUPbTbMLtntFzN7oHTTIP0fZVHm7IQB8IkdJ25v5
aEaNGbyoegJfplFjUb9SQyFNWPKXyRFtaI0knIwU0GlgZNDzF6OnTFOFEQ/R2JQ583nP6h1igmoq
NxNOhAhRvBYLk2zX5resL6Nxl5mZcyJSUNwJmiv3rAzP+eA3Mp8LEeRx/wSRbDnSBAjNPnt9MhVb
zNKb1lYuh3TvU+BuTbyll4bUncwuMdjOTCbqnbswuke3guhgsA7Qxki0pLkoWjl6Z2YmNcPp0BCQ
tCbEosWYp3KDB3qCsmJUhRFIgjChabHrmAyglMURZLPntVFrOvabtEzjQQjk1CWm9ul7QGht/oN9
g/iBCcFU1tWsgZoYj14VGzuXqQtr19aLvddWlaO96SpSXFRSENlYjwijqexi3NclgcKZzQYE3HVx
j/WETiAjzI1YGXULsUxu9CzDCFJOKLYwICLlMQ2gGIg2MPDoXF0ZoUcFkgT63elhcEc7i2KtNKMs
6NOa3LIhOflYWOyQTjVHy0/Q2gHpjwREbc3OEfhBv1uALL83Zlt+mIQxWGSSsUTd9B0rlMGP/ZL9
cd5bwC4D4ySwmKAFSspTXmW5cbDr8Wua23IIl8Z27lYemUPoWpuA0rH1c5LbyKUnR9tTO9SRxz93
YQeDN2cxpvu6GQws3QXZ3LYRe+xV/LUqMPXibBoJsm0owTLyC7c+SqU712xtTDbTUNo3rp8vpzpe
9A0cxzkqxvSd14hSV6+M3VgmVzcVhICNtnvD8k7A3Snir2mfBrCZFrlvCUzeFmTqnUbDa59zsVzJ
IXbu1yeb204wvNQtItU647Lk3rwhh34gs5SMnDWBkOROq9V/NJDmbhvMkK9Jmy3nvrOBMsmiPIgS
X9Kcuck+z2mU4kyApeqQTJsKBFXrMllPbI3ZmuWbN37hfVlM/ba28o4Iiti9KRbp3LQZY+48F+rF
6Roip3LisG6mzDLfCORBujfOS4N/ptQZJ5pEhBm1sH5onp8yVOS3sSsWYhnHofyAqBKEfQapYp3U
dcGmkK792FqK6GbTk82H7TMWdXI70TdN0Tvfhgp8ch0Iwfdo0fn5pcn8s9U2XPnlUeluc2IbV+E0
yfNtLPE/WHXiHyaH1k21tfQ3ozvlu8FJSN/0RsSABsbZpyGFvFXy+3li3XPPY908EE19E6hUC50i
Dg44wlrk/1bnnfxey4INaBD/O6lv6V1Q+tmB+qP+jlEnILNvJkyrrXTd3c6NrWNJNI6xmz8MVe9T
58opKni6Hw2taauNoWbzEIxWHKphefZ1AjdnHLE4q7wuu+al5GQfdesryX/wONJRiyZFoEM0gfN8
c3wVRJbRLg/NRKyo7fXqBbE7GVNW3lzMsgWMLL3pQ5tquZWmNfxIClhShdMRQ1ummLFs03o164WV
q5EFt5IUvruZsKGdUSbDndn37Rmmlv7oGf1ShKIDErxrqFa3BBTp7z70jMgGj/6QEw49hLNKrTDN
RyYhGFt+ENOsH2pZe28WjAT8dTxaALcVYxlKQqZfSaqiuuHk9xWzVs+X7sXsliTkE2nt7MT4X/bO
ZLltLN26TwQH+gNM0bATRYmUZMueICzbQo+Dvnv6f0Hp/CMrK27eW/OaZITTFimCaL5m77X1l7hB
6+lMVnKSiG4eG6QhQd+oI0fWTZZfJOP1TzDPmsxvdIYcHdk7jKa1LWdsm69p2qgf13ZZBt/UcTWU
qYHmni2oYenyHvBk5itIsc5rJadrQRAlqAWX3RZ8RE8sBEMf2ZLk94mqNYGm424oulF/zgDf3Iva
WZ5UtmiEiNiJezPduT+MTj8f5Rylpicjc0vyS9UHXFH5l9KVzZfYqdrHaiiizzVzlbuBrTE2Gmd9
IchwCbGnZHtCcReyocm0U8G1JIHJp6VF73W1P1bFOtZeLIYXEwLbQkJ5R42eWpUPX0WGjZqojw3q
GCMUTiRPFTkmvV/m00Ie8lLmftpqekjWmsFx7KdXcxbshcbEJsG+HBMGj9F60lLN/gFaWVV8GVXp
Y9xjz7Az1f2yrFZ3UM2VB71TqcRld3GX7tCs2WeR1vVzJMY29hQLAyAKQWYHJEXOZ/ZN7a6rweH5
/y2O/y/FsWD99k+1MZFo1a8fffpj6P8qJ/njx36XxwJhCFoRDXKsweDqA5X8e04ujE/gZCmaUZOY
wGFsCvG/zAdguOiMD/8U/v85HzDVT8hIbAQq1h/z9f+sPP6AgvxlPkAGEYMBnN7oSoSl4jf/1/kA
NkVsCzIdD7KKtUBPUjRaa+X6Vt+/UoK+OSpS+VoCyMFW76L5IHVvnheC6rW89tXeeXaIvz5RKOb3
LBvPo2Nys1dsJM6UCoXKjlxkmIGXwWSuhpaVUXmpBijvSF92GndXu7CXXHtwfcz+V6A1GDDZi3uZ
6eSh1ojZizXeEwHW6GdaxXuiVQyyvHsdCxcxYSoxAUmdCzN7s5VaDYqSf55raOuYm7fHemxfNciF
/mqNhpetFhm4kfjMrfZGAu0bOckpP1u/kpn6jhyLAF/SmXxGKlctYUivV3weMs3IJ2+bV1vLXK9v
8WFOylYJxZ2OvrtSg1ERx5ZnTlz1PZ5QDs2IRzXuS4O6JH/XWU56ts2hlE7bAS7lRYuRQ2Dm8Qsf
gcOgOkTkkXGNtZMZocrvMNYmuuFIxx2a6PKQmfCTeDYVgd3Y/G1uXicHTPX2k5kZOV7qDiQ16pso
G5yPVxdGH6JEWK+Quq8uRWRYdLwlFlHrzjIbfv3J0MOh4RcyajsnTjl+ofZGvyw2qTHRggAZ8cUZ
rc6WcEGOSpxm7LlF/CMqFPBRrftMi9eHRlXUfkfWIEsA/M9m7zieVEcsEJnbPUcEkZ8bF2V9rZBK
Wq/kek0OR8/A6YVtShwdTXn+OEnSZkGzbpKlUgvOAxya13IkT7xV3WfsVgCAcv5TqtZ1TPml4iw3
j6jO3Z2WAe2WcTmfhNvrTH63s6jn37JvuqSdxvhUdnpI0GTm22R+c5g4sVjN1H5pWRfO5/fZzVGy
sqLyCDJ9A3vLd7/yp2zbkY+aUgVT77AZHSU/U3KUOg2BvY5O4F5tyLBou/b14/suefZ4IxJrv5/4
vPSVridcFsOyQaQ6MFc7qVr8zkXOWY0uEKMjZ6cjOFXkdi0wkF5eioQ/Utu+GRq/CFcewtw6Ty8D
h4uNxjManx55CtcJGqLoxIZ7vU+Qt/suNa7IeUFb8A07AyfTlir+cTCqmouCxNX1vs7Lt1JONIa4
IE+F3lmhGXHSFjnJzwvGhFvZwYrW6cy8qV1G32AqtVtLXQ/bXDI7a00O6dY9THHS3TmdAsQNUMfZ
aMhNbwjGCXPBRYnt4JxOWYVuE02LUfGX81Tl947OhYroRiWjmj6OfXwRqlwnajGm1zGxLh+Xl7EF
zqvaoIczFSC9pYPwcsBZopZ83Wbi5qc4Aco6o4cNR227DHN4GB/frVLy8ZWoOttjtN1COAVAybvY
7jk2H2f5KvJ1J+vW3SNBz0Oswu6ONVERTAqn88cJsJ3hXOJE28MLIyXaZarJ9W3SKB0+vuZ+IPGm
bzmN8Cn14Zhp0fc6tZSDlfBRV7yvRKVryiFyDe5eVvqGCJivQMupDvn94BpwX1G4mkujd30CcqOT
2g4Vj3l1vlgzYKspe1PidPEUMVXnKEdihNg2xSivKofY4jqVrJDOCz5rkmE5yarSqM5KR4n6kVQg
shJTGzcHfNTYDM09LKgOjcXMi2nT6DMMtH3Rq0YAAqDzGr1rj5NNiyCo34M5LdWDuuVqKkXMTZGo
KUYJfHWKyN19NOjXBNHjftWqZY+rUw9rwm2Yq/Cxo5FfYRqo/LlE5KF0uIOV8Pz/uDfp7qyHHxct
Lv4RXwrB9lqfPFotp0RrmVd9yZa9Tagi6gG5PXYmTqZmrtmopHx/kgktMIEK0Ig5XwaRv7O85tAs
XAEfxxr5ZB7kqHUeB43v1axY55lzj67KsbgFbmJ9USjRo440PLBlU+ydqHlvBP+7HLKQi57yL+V+
YpJ8vNPa9oejKlZYKSzVZCM+l5IyMFeSR2UaLoJVpodgLD4tKfRV9qGo9gL2Mmqo5xMqoGpW7CFY
i/VbbhXl6NlUBHYI5bpTYGa12ZueyTnAJOBaPirOZyvOC+JIpzq7B1EwnNJJ5Ss0VERACIE0urxM
ZZOUyLR/TGLTRv2JkBlbV9vNbGmXvFdDtkxtF2K9qDXfbhrlVEfDd6WX8idQwx9mqsrBi405f3ca
Q1lpEZR17Xxu/9Ohr1q5w8Y8u0yGiNP166zlmqe7V4KYR1Gga050705yVXYkNEzdBfCOI9igmR0M
SRQ7yivpkaOfkFlTnKPENXqvbZFv+A2ioPRijba+hLFeRcqtGigfEmE//6UU+y2c/Suo529kla2u
MWmbDVywRCy4fwfgFa6ir6ZshwPaJhTta/Ke5jxcjMp5Hloy7q2eq85MOdP/+X23fcrf6in0v7h+
mGyy4lH/Vk8Bv9EXt6+HgzZ93OwoIYw0/0mHQKZ4nb//87uxnPr3dxM2bEuTzO1/S0gh6VAx2f4P
h2LhBNkqATfHVBdj4vrjc/13Jfi/TMgNFB7/uBJ8/kUX0HW/fv21B/j9U7+bAEf7xH5cAED8w977
uwFw1U+GZhmUktTeTHg2xtKfQhn7E1tvTlxiikxsu9va7s8FoUkDgPDQpTuhCyDz4j+aj4u/LQg3
XyR8NddUGZKjUv97RJFYWni6YKCPyphT0uzx/wC72PjeuEH7UsXlvnU307nXl8Uvu2ZBwMVsWMSR
ODSlmXqRFXVlSKujXbrGtJ/nXM1DO1XxA8d2Z/nIK0MMwPNrOc9sGxfCoL67mD6OFAGFP7jW5Dfc
xUKmpD+Hqu6Po9HFeyutYJU5ICC0CM0d2aIDEdoq7ANY+tJbkaztWMKXflE5yMkQsL+adeN8r9qu
PA5zvO7U1N4NnRBUgqPqj7iUHzQsYocKCM6zDkchBQFjEvqK0F6+JtrQ7PVRWU8djQW7LN223yKH
uAxvLmtmHWUbx/eyXfqXPOudM6Qf9TZMrR5UhbiOg+beq+h2AodE628MfDYTZT4eVjGMQU5yIdwl
td2jIKgOU4pHpTWWq6wlbUOlM7QGjOCtw6g9VMI9xVUeWHLOHxVExhihGHJpeLXIa+4kGu3Gemq3
qeTUmKqvgqk/uwzdj0O3Umkoq3Yil0g5FR0p4zlTHj9RsjXoMlXeN3YikrBxlG0HMg3PTIvNkHwH
cY4j1CZmrZU7HaUBr9qt13rUu3uRKpGXD/qzPZfzjyUf7BATUkKTkHfXNY94ocUudjZKlQDN+HIz
00y8Dex262r5ptLTIOszssOAtW1PTlb0mYpe7rIssn86ADyX+2HRs/vYKnOvcGqGkaSKl6FTFmOQ
oiY/dHbb7hocRAHTPaYqpH14sdOjbkTT+ua01fQeT4u7w8k6O34TlVXIdWNeTWTyxXnJ6pcEsMsL
rrnlu2JrKn3Paqn3iszHO2fjs8hS5UtOXQyFRMXS7emRE7Dudk4Rk6EHA6r6fTFpL5gu6h63gtmQ
AiPz6yx5qjqVgbSpbN07s0lpLNivZvDgYJiKw6Bg+uKZzBzXc1HZ55tkczqh19plFSJwb0WvvEvM
2vERM8eJ10i9PCwDBtRqdfG1Mc9VGd7rA1LkCWMHNiYE/p0GFGLW1/JRUSxSqqBcJ0PV3Le2/l0W
jYjOjVHMyR22gC922opbKa09pZSmHLt0gLC1hzWV5XBJQKK7P1ak2mmI03R9WMeZdcygO+UPdhFI
/JnqA7jphxerno1tVZ20BNjk4tmMuix020EL46JyT5MUeum5UVcsRDra9a2elRJvZIrq6ICWPG9f
9GIy8zmwCGfvkwAxqRQnViW0DsSyZMy9uVFy3MuxXneMcCv0XDKO1K9r0ky9ryJ3ujSLKMUX5IXM
FsIOWMe1mt0h+olRFB9WuhJbo7rMJE3FDNVBPnHmWrnnuCVSd7dFHQaisQBVovbA8pmwL8rBIXNW
Hi1ZoCmTzsCmYER3ADEHYKx5P8Wl+7lcath3iDg4U9RFi4+wn1VkUM00P5J/ZRKpBNZjr0fziDtz
QVnLNCB1IexraOXDysp5y7WIWxtltao9G/GK4BebN5WiOtXpnnsf79jnUYRz1gWrEpRxmhneiDpY
PgiQfxKEL64Go/+gKqoBqVEK08lZxKGaVPbDPNrzzgLzEqp0UJnXWhxj34bS/gxvWb9rcTK2Xi5b
DMBooqd9ZhpQiF2T1NsUfK45W1Fg5QVDTH1AZjBoOvZuMTp7ybD+sdILzB6uJrwWvfR5xipwF9W1
2ElkxgnVNMWYt7GkmmCg3fH6zNY3jcTeUipsIE6fcf+K7TQkGof4CGYbjLlJnwptkkg0WjJL8Wyl
qi4Cv8bNGYV96e1m/IqvSV883XDvsE5StTetFuSb9bT/cKGuH45UEjmWHw0uVZ5RG/rAtHfTZmFN
P9ys+mZsjZHTAx/KnBdrs72amwFW3aywlMzdg9zssYWyqKexUqMfDFCsxyXSgk4AzeHWGR1KXuo1
F1oadKXrfB21Bgduj276gFBxvhMwDe5NS8dr3cxYJ6Yl+5bohnZiYTNeTLy96AhN1lWb37c3EkQX
GVsw0tkwBNsuy5OEbqorqvplpZU4LvaI27HFKoVuhUYl05CIrR1wnGkzHQMSQYjCvtK5S4lHC6FU
WkHdGsykNsvyTCfk6ZuNGVdV8lhv1uZxMzmbm90ZdJGzIy4LD7TGhpRbI8Zo48MjPW52aXSx/b0m
Vu0Xi2WJCR4dHYtd7WBvVmvaxjrUN/t1vRmxM4bRxKf0xSXfbNrDZtjGINw+Wpbmnh2hVRjwq+yc
JzOqUSMZL7m0Vt/SC/vAgJ30USzhy2YOj1i8XKJIc3mRzqYS2Fzkw2Yol5u1vJsTXOYpV/6jtVnP
iZNovzu40ZtthGTMa39tu82rbm629dLt3Gu+Wdm1zdQ+dTCaash9jBmkekzU+Eu0meC1qlQpHgR2
MNRE+Hc3tzxZ6RhrMNBPbI3vZ/S8d8aHv56nP0Iphc33BhvK2A33L4o+kAc8MJ3vPBPakrtZ9rsP
935jqQj0XQeaKkytHjeQA8nUU3NbI16T695ZDYeLuh37QEap9V2fHWoKM8FkIoBm83Rrc7fkqrKX
RDwZbUYyLAvYEl3Cc2cjBLh+dBL/re//l/oeKTpl9/9M/Ql+Fd+n7+2/VPd//MyfE34Ee6YLixbe
MYXwxxj/zwm/xfBfMKvfyMnqX/2ihvuJGp6SmFqVFYCx4bX/rO+dT6YJoIfkSW4ZiGCM/6S+J5/4
by2ii5oQiBD1PbFZuFb/1pDmGTNPbSXzfOFMekWOV9WBzdZ38OYVEMYs2rLf1c3yWEgdn1uRMDSF
u+tzEdQ7KD7cwVdj1V6jdIAUiZTM9qFzTb/m3la26V0G8wGIzbbErKgr8ZwU30ylpdVGlbur8FLu
F0ONQyJ37MXjIKYHSk3rKesZaFHqrZcis9ASOANzYQEUzPQjhG0IElXW9pLhnSIKBAhJ23hIHNs7
TJWZZ5fYW5TZyvYTv5yOTdSuj2LF8yiVtr9VoPZPYIO+ZaJRXtOiZL7UVLZnNnMFtVOPqfQYhddO
Vz+sM0OAcu6u2Dx/WgR7IM7lk2qJfqWXJ0wE91KwWIYCBbDq92qcv3O3TSdPdXswhCqrEYu1P3Vz
X++alXdPRv1qG7PqpaK/7yWDvkFniKg5z9E43GuRW8Flr56mZtXOM0MeYB7V6OnOtP2nPMulPJtO
/RoBx/eJyJtPzEe/MUA/bowIbwPb5Ev+rbF40gspn+ZMWb/mBePP2kiSIGdXjCuWoW1KsBWn4PNs
RGEkUI7nkb39Co1nW7y022xt3CoovXJFgTeby6cYO+9nybLmszYbzDy3yT5ySWMH/27GN8C2NFHL
926tH1XbXA+RqZw2r993aWrtc41JAIkEED/fIGKX0qN+BAN9QEfFQt/qm4dlTNpXM3ee7S6Vezm3
6R6jGD78KBfhSt7owW1sBxWM81IgOsBAZkwvsRnFJ7NEdsUIsiuvNBHDD0Vt2soXjWpce70wLmUK
NjaYdOSguPPZuhdJ9WSA0w6NFv18oEvjhusYTbYTVYFhoI2MuHK8jEIhSAqermM5N+6+bQyQE3Gt
aQwAcUVnmgXenoW5xHE4D3cxOJRhxxbdegH8l96Zpa1+M/ngQbf0DHIxBqdo1kHn7TQHBq1nzIt6
Ny2N1R8lzBRMG1m/vKMmXZW9A0c5el9cMd0XemvwzK4YRReQGDCfFDFglUx7+u+N/v+yzUV/vcWQ
/893+v0v2cb/isn//TN/jnHUT9tt1DWFqn/Mcpg5/r7TO9YnWguGNWitDRsEC3/15yiH6dGft3YG
PhaxJCSFU/xsfLa/Of//iQSANervd/btYcOLoW8kYM+yeaO/kuhdXcIelU5xMJz460SR5fUdejAG
oq+VYj+1cDdQDzSvTqm94jJADiUW4jJQ3S7CCVel0Y8GvLJjV7irV8FlPhJXDK12UXHNKA0sntFt
kbWNdiATwabB6dSzEhf1Nx456k3RF32/cjEERjGtfu2kWGeVCk5YLG48OJzHaU25G/XlXTWlE6+G
ksHAUh12ig6kZjLbk9q3fjOWD0tH3E3dm/AFivnYdmK9Wl1kBVJMwmf0MTzrdFT+5vg/JilWHlPR
rvhlrT2+7C+2SUOM36bYi7JI7ns11e4yGmYeZOgq2B63oQXF6hHoQ2imxWd8k95A1Qiz2LbYSozf
JRMCbzTGKWihe7ylPD/u8ongKMNFAcr0x97jSFTD1mzFfoKyibywIIXSMH722YyCZoBggD7D3Han
3/VxASfUj6fMzVG9pfiwMjC2+7WvsD0LyACs6m5l0+36YgHGqTxEm/19UJr5UBsugEkhtZtb68Vr
P1r1F270O7q2K8+C8pbjrjunhdMOXuZAy/GjoUA9asRTqDvMuZqqyV+HVabX3EhYj+L2RrVVzQjS
47F9YthPFhwJeXdmvqzUvqXVEkRtN4zp6/TS0gm/Rq7e/XQt2/08l0aOKkoOE0sS4ZyT0YX4MLF2
hT/vXMWElLsiFD72Ch16aG849VfB/AfduRiLz1VOxAt+U3ev6gVM2WrF4o2tVOa7WK3bs2h0JwCQ
qXHwXJ3OMRkaUhv0uuLhHTFaWqVancCU88hqnIrtTApTGrCQBEyvssu4Wyjvdvoksm+C2Z0dzFHM
+EdPo88flGrHiMpwLlP5BOpOuxj2jGx/ytwz0LvsW11HCnwWTaTxLkWeuiszMHcsw+bHxRpZtvZ5
XHlDbM5QYDHdrZjPD0Y/UZ1b6bgELQ3Mdx5AxecFA/VbOwjjqBjGkPlx13NUW8m/Scb5kQOo+Ph+
No8dIurnUVrViW1Uuhc68J9ArbAZ6DQGn62BRfvB6kY+fLPEy00goYChJNX5ljNju+ukZee+sfA9
wDPkBakPkgaPYlpB1i2XgOFZ/TXh+gPKQQQ1Yg2WhNGcdjYwZgzgtVallwUBwk+43uNeQ8z7y5rb
+TEaZP3w8ZtlUVY7O0aavHyh6+Iar2jzUuA8tm9EiXM1t2bFVPryvSgT81RZ1fDcZaiwpA2WFPUT
Hxyc+XJbBqt/EXPJPyw2L5k1chMJHEMuoep2myXCzL59nGnUgLwbUwY8H9qiW3fpPLkhkkX5MNVk
ZXhJnA2+tTbFZ9OddPTJSirDvjTFFQKUeZR5NN+0GThb21Lb6PEgTLJp+FKHwaxOLL236QrLy10B
bf5nL5IUYpu0HxzNXu6aSNNvEROC24RBPEw4I8FQuVb0zdWpOyerTGjkQKWclNHhHQUJz7siTpQn
uTYANO1MPoGxcveSCiP8+LbKqWQCFS+dg/Y4IseVWEPixjKO3CJM66zBA4hY8VNwB3bMy+OPiX1R
zJz1OCW81MELh1jN1xuZ+l22XroquYwU6oPSPY8Nts7Rkt8QoNMV2ovvOvd6PzyoU/yYjCoFeZ8c
yqx9tyb3zjUkhmvSdypd3ObO2Bljsu/t9XPcdjYjudk52zYvWEdWmLOT1OtF+o5eyVvPc2xgBCOZ
SKBXu5l19tJpmXYhB0APcs1hRi9qw9cEAPa0XC4pNtVpzoIOWZxRiehR65X5QZvhcjgyXpgWO6Ag
bJmjS3BHM0TMXGLyadoD5Ifa7xn4J4ECzLgidxVS9K+mGuVdg+72LluHLqz0UjsauvWj1XoM4tYV
gzJAiXEwHsB5RV+VWH/tFOfHMgARWSuo8cVY9HARkWUqpbEESHyL3IPOPPq1bcsn/C0m6sFs/VmO
lq8zsMAatVGe+/mpygaQGiLfGxnzNMta+YJTW9vNzRB52bTkZ/r5F3thiCxcZmnzUh5VRzcOEzfh
QHWGOpyrPKJTAB0WryC/pPzaYBf15kqq5yVXxQmhfLrPFlulaIy+qlrZ+GgXvEFb3o2lvtWpI36l
Ol0TlGn1m7AVkJ15/txrXfYdTJsRcq0D2DYaaOFDBRqnc/sTgHyz8cZ15X5gjMUhzlYDuzBZPsiz
A+rnp6bsfiZLH+E4dZbLnLRTHRrxmPZ+hQIS0NbKpJeRc3WWmn0hkTi/clohS7cj7dGAAROCYq8w
tw5KdsBNxFyECRWiGL3+1VnIFBCLHJdS5p5R198HmsuABD03yLTxFWIPTabkae/qjbVnN/4D1/hX
Bpx7Mhujl0mrFw/Swoi4FlA3enLlvjUBZi2V6ttchhTtVfwK4b7zUTsHvaY6Z7RQcUiR4PwEwTve
hJVqLzlVNzUEXbjfmfZCJHo0QfZjvj/7IGBfMoFPyuzM8ldHf/SrZ0d9wnYrNmFXFDBkHXc806dd
3vGzMVHurLbVi4gyecUVNbMMb6isDBTcU906l3qsp28VwthvE1zziw0D1LeosLyWkX9QcBVxJ+/T
QUBGsRo/ysstaX3O4vM4A8U8dXqkIVPtVtRzLmghJ24YUfVO/Lm3Z+XB1lrHzw19bvgSGY1FbUys
Xp4NZ2G1JmdMhQ5ANvjWPHOdeAwiF75Ido8nE1JmGDXWFlfQRJ/dJu1vU76mWbh2TVV5vVsplz52
rCOVQr7XVNmE6YztmeZNbpl183uF9udBK+P+ZQIEdYCa13yxm156BffCgCTExJ8EXCLFrMHOivWY
l1Rh5TgqJ1VyA6sR9R5kZHV+3faZn0VLtJO0xPxaRbNfzOJNdIXjdW00PeS2ot63UdWiLpDtvtGZ
SQxTHrEFaO9nme1MRdnHegzI0lm/Zm0L2ierxgJtUdPSMeealyZgVEtT7X3Z5uZ+lev9nCYIASTB
D/pAQ2shMH5cc2q8fJQdT67ReVimpnhq0NofHFrir2hyLigOu1+TgFjY2Eu/c2s7xlYAiwU1M4Bx
AjGCoQUYsiXCwwRSbzxBJUs8XD+1Oyxeh//5s1HP+5lg3qAz1qeFENkLTBbm5I6DDLnS9iBogYhq
bDxGGf9q5mVv9DzyxkYW4UiwczgTMX1KR62DOtBFR4RfZ/LBb/BbrABOYnZcVnu+izIncfsgUxLg
sLax3tycu6t2JwYkRmOYbZ7wep+XUxZfSXRt6JaHbooJGZlMvJquosQ8EuKGJWvuqvFS+mIi0P44
U/+uZ4tShTSfuMytcOmyMZgdaEuehcMpAxsyDoMMSkTKOnLlMVl+JDkDDRNvA4Hj4IbKL3NpXnFn
j4DF3MEnuWR6iojaIR1i7S5xhhQ+Gy3zvrfW12YlDXOt7VvqSgUib89Qxa3g+DD6fmhEbb11rPP8
DD39G1ae/n4qhbJLtfFXGy96OFn6eO/gtgqYz5kn0JETdz9SFdyp0M+TsJtbTKkS6tFgBIsivpFx
F+HNGbLvExZWP1Vak40GoMBSAXkVZyo2y6arfMANM7B4J+FRWUNJ6GGXwox7dhUAtMCy71aDQrso
sp9sI0bGTSUrCfZOhTR/JMjsQPCk7mmJV8xemfbBvEJX/6aaU/9T5FZ2nqaqo47vzINhp9YRAeWT
Og6uisZ1RNefj31+XNeILeXK3u5spi1A26JcvxSEv9x3SfmDBhQqm9ThXnv4HKw7eLAySKvkB0ZV
nvpKU/4UI6FpZK70PQEY6bhrNRhtlC92qOvGfCNRi6Wxod2MNLMeUOGBz9KYsZwYhALbXVautKGa
PtsAN++aGsHZWowOg6KlLx7yqhHE3ThG8lY1ncoqDQvWjhwCHgWqu0lnaQ0ldUDhOj+dWOXGMcaW
dkuH2PmCtLb+uhpl9bYmEkbqGBmmwi1fbDkh6lQ9VxT9oaWtDpjaXu46bozknazHdEEKWU80WUCx
80saD9NXjYzTwG4E00mrSlCRAgGQTNgkp1BMUZJJJ6HxTd3+mTFsS6IHs7qKtDnWM2m/LgDdWLqy
X+h6CBlNN74nXUmQIwHLh7aZ6sOsVL/yLXy7WzAtoVo45+1Q0me1zs0u1fExTvr6BmZ2DUjCobrF
uwHrVTLfiow0yPDmnfjFXmj8IiBJidzBMXeOZGDGrfffqc//Zeqjg7n/x/n+Q/srltVftTu/f+T3
0EfT7E9MbGgCycz9kPD//6HPFo5ooTFzHFj3lE5/FfDbn3SbGFpUOlumibZJiH4PgUztEwxJU6D4
IdMZTI77n0yBkKL86xRItUzDsoWlkzWDw/XfBPw5uKd8Gtz0MctdTjWfCNS58do4tx/cqDbRQdgo
vGlMVJ6nLKSx8HrTlp2URzhB50vz4QIXeOA88oTy3rglf1jFLWdUcuqtvOWU3nC78Vqp02NfNOpP
FBOTOnmC1COHTLLEUXmoQqtLGL3qOQgw6ZpxSH5QdiqzSns34iqRwPIa503Rc0TANmJJkVOjShmv
mG5EccNhFe3Zja8B/DUCEnOSBgH22sPgNXqLOmQt6tZiGWEqL9C83xywAkgHULJAERb4/MgZSNc1
O8+5CRx8tIZvE27W0FRr1/bY+CW3VmwhGp2cl8dxWCMXTyctfWjQSSssINbeCbumqANXTcAcQN6l
II79Pp7st3Qa+5dutJPsYumzEnRpLR7Sljs3Br+Zu0thL5ZPW8lzO3Jnl1IYTtzyJDBSVAHfxPIa
LbLytgfgAL49ip+EaUQuQLMl2qBqCZkt8OPu1mmeX8001aw92lYVR4Exhq5N6C00lwxTo+jtJPYY
EddflnZuASJQsaAfH8uTQgyOxBjEBoBI6tV5cPJJDJ5RmJwS2ZryuBYz9SWAna5rA5va7WuPF9B+
5JNAsNRzZuCBWyRzkKoDuUjqJlpQsuRdtAV1YJzmhy41GX/DQQzgOA9saBJxbVZzJkIqyeNAX3rJ
8pUFDoY8yqKy0a6K5U5hNZb2KTIJbqRqsuyfdPVaMHPRXAQiXMCliyzhVMYQ5LRdUyn1GSNittyr
QKRFfSK3a+IR41pV5zghB8JEhj8mVf1o0jHKI/M1khZUI10Y2SQIi4gxKzsTKGVeQapJALU7WAU1
AHxBuXL0ruxt+a5WbRRPZV2lEzNPBK+fi3ZkzkT6xUbHYOnitSrsRd+YZ9EFto4C65TJqHXPNgFg
PwFNLbWfFQI5TeEspXIerTQmUAa50YU+FFIgUow7O6qm7wQgYAfNu2mg660YvM7xklh+J/WqRTNs
q+TYZwU6aVc1oX722gJGctrw6wd1A+tUcZo+pvOi8XBu6Fg92UYlVzYitYgua0n7ACzFABoogjB+
Xtd02OjwpuEDxKPQqUEWab5aKe0KYY4R56NdqRSebTmU4p5t4ESfZ6n7NhdDkMQGhZCKlgbhOg68
oFBEeqF/LUYAEBEbOQv9YhuUhTO96mkn9707N6xp1O62zn22Xt1B+aGsbsU1pdgS1AfWOOvSS6Nb
dz0kun4XD4j2ZgjYpucsQ/K8rqjE92ZUt9We/5ltJSkrpwN3ouXJbLacK8bgREWlRaHb+0JN9Oko
MgC1JMS275jwXiz8FWcjhRz0NOY6ghzm4po8ttEyB06taHdG16n3K7Ooq1lNXI+R6WYkTsTczSzE
Vh4tY7ZfZ8M5ZYqD58WZlHk+z9ok74gwqNaAd8r3jhN1/4+981iOHEuz9KuM9XqQBnGhzLpn4XDt
dCfpJIPB2MCoAuoCuNDi6ecDM3O6Iqeqpnoxu95lWIikC9z7i3O+swGwtOhM+KzKbaTmdI3i2LrX
1KT3W6vDSIC2wzyVTuFvLC8l8kgDU4TPMB6NRzVj0GZyuHQBmYjSt7py09dUb7Unq5b9S0PQRb2p
SyF41sTYk3CCEiM3HK09oEMUgWTMSA5n3ET1iT8AlsggxZ7BpAmYCzm4N5OIQktuwzmb6IiVjkRS
Cqr2jmg+EzBRtLKdOlqEO6rfa7i1yk3Y5kPUrkobAD9kCNWxtStC+WjAtP8GmeNZ8BVuIWCNTHx9
iO97xxvce4deex21IUM/k8g4ijVX3xQzRhyp2SGCeXqfKzwocZG52RFSUbu5cR7YfZ2J33bSnVeV
1veqHb8zlkUWhzSbys1IyFKi4tZbDDC4i8kSW4LJ5slornlaorLDzzpG98bYh3AjUyEnwvly6/es
PjQ+JPcxYxu8C04yY/vf9dS/VE8RAY1W4R9v0c7JIocu29dfSqrf/9afezT/N+FZlgv4w7cM0pQp
af7Yo/nubyYhIAifHd0Cvun8ggwhUnrZn9kmjkXbZcX2Z0ll/SZ834IaiArDJivJ/q+UVMb/DU2i
2qOSojcEm2Sw7PuLZsJCj5W3otBPBRz7BfRlCMQOIwOWfdIaI7JaJH8E4Fq9qreIggxr4+B/+RyJ
niGAbU7oRbqpIWGN4wV/Ii3UM6nLgq26z7ZkDdyG6FkzespHhkFJ5NjPvRDtudJRUcxE24fbpEwR
gJax5p4j2mhGlA630467ONszQClObjpiQhrte1m31ps2iHA66U3F9ptwqhZArS+KJysLO/emmasZ
tLV0BroTkVvdRzrDDCvMhmYWHuLKTzF3Tc2wnpl0ra1ax1vuWt3LkNoDa8Wuz7Vzxqk6ryouIgVv
HwEHEKWcfQBTYoDdMkyejHiqVhjNixnMQNo7B+HYzYdbl9WDw4Ls0LhtvDPH9AN0xrRJ3ISxtl4l
LN6YJe9Ymz9OmZXdES4SQiL2J+s8cbjnayBrCZ4Uq61XNSDKTWtor9R42En1NB+WbSFo8cK3NhUJ
2AyNPSbqM/MpezMLrbkaurTPvU8YtdF2rnHofL8qYeiiRJ5zz31Qrh0+1u1kelwTRNMxIVa2PMlG
EFDoAp393g/EfWqW6QaZg1ysqlW/qgCJHB2/lKdWubyXXT6wg4TByuxkmoZT2zFPw9hEVrMLNfVa
FRGem10YsULKDIzbbT0NK7MduPOHGSKGhzQiEGHFnHwKw70oc/O7mgnhJA5Dmx/JWJCCBAZGUXuh
6Z78liDHLZ4iD/6XTkiMoCqFN0gEc7Mzu5RUu0Mc2QU431RyPr9GzVyDGiRwAQWCZEnRwPCqlIBY
Hg4MmEIoF8C1D0k/Xz3CEDZ+LBZScwn5ktXPErKB2D52fKw8Xdtgk5w1i9bXNoeNnMM+qJkHgSF3
HzO4YLltHqKuPtsTPLwZsriblBdRzRWxYxl60zyk/C+22LKaJ02L70d8jshW+QkjqodV3k8vhj7M
W9dNwm3I9a/LtDmQhx1vZqdKb6pc0w8KEt+WaGIiU6gTqKyMhlqDwigXY3IUDJ23g1dClOVmOOgV
j6bpSPPJn8wfReuJoDIiEnbjVgtEm/bbsnDb9kiyfYpOenirSbs+1omITpVDQTTPKAhrNe1K9iiN
QGMjZpxomVatk1wrsG1qRFMog9Qh6spPNlXfXXLVEUWXauVUOqs/UWcM6YU3rJkMRjeFDVanSSZg
jOn80CbEwBqMRJlP22Eg6tS446dPTynsH0gwY6sOBsvFTyXVtPZiMPIuD9uewdA6YwXDzHpu93hM
D8Vgs+YFYEj1ifJ1h0xbZ1Q2P8K0oa5q/COxHlcsggdoFOba07Fipbz7EYUBOatPTVXtvGk8p6Y2
krLRjdtaScyNRNiDGxDfmCwSXwTxe23k8lMKvcYlPTjrVMYdmuvi7FWGEfgt/taqtTkEE+8MBRzG
PAaQFeMymM+eKe71Li42+bioePx+4LulGgPfd+zszCZvAo0k371Xy/cZPgQtoO4fHY5LMk8sskBD
K70w7MRXwKRpzVNh3DONv+8pijSPFwXd9jJ6In1lMAbqvwtdUGcpQTVKmeKamBXRU4qlDh9YvVWj
WqLH4u+6RoalNMefcZsbe9TBXbDkf+Ku86aAMGD/2BE4Ra6w8O9ba8AjODv+IUvda+jU97SI+pZj
wjuVQGBd9n5O+8y50q1NXDX9SlltekmpgHDIZijJ+KC2jNq7ix3Z8ZUOwz/Xo36da61dizR/aSLT
DFK/u4UasS0W9zAcDRboRXNtnILTZek1Oz3dplYGyFkrxWsskgt7f26HKsSTavi7JG0fJaq9rckK
9GHIhjOyqjpAv5o+uVr6ZEfk7iB/em1m/7sTmQezsx2+x53a5lKyjjCHbTPUh5I6zTchcHtpJZBC
RdUOF/d7QfrMxq5ngBWt+UggGcN3xE8o6mLZn+xqIEfMsK4dOevk2n5zMnNemXLesP6ZGDyrjaP5
yKeGJkApGWTLWao0785rrF2TpON15KNb5g8RVT9kpx8Z/sfvEsnlurZcHjWNJtMkS8CdwK5U2dFF
wLy1WRwiek+9VdXDz8ESWsZBNkmPIIZuPsQke7cqPUICzXat1PFc+xp42F7bcpnJgMmACzBYoL8t
RSfehcbnBT5U8y7TrIt7ULf4Nt26OsuOYGf4+eVGpXb8prCjBgzV4fOQ/FAM8skQ/Z7569nvWcUx
nvE3JhyVfmouVeLm7/1Y7BEJf0/djEk/r8cB8JQFaEaTUz9ZB6Om4Rdx6GF2Z/14GaGfshWDIbQm
uMo42YkNc12z2DN0kfWCjJp5o26g2UAFiVbbyziZeizBd5HWNxkdI7K3lntNJUOxn0qE5IZhINPs
VHdjRiTFJyaydr8j7Se0tKdYwwDeE5K+LkHh4529DLprfiM/o7jVIwVfR9BUkBoCHKy7FrRMBx+7
y3HsrSeGF+pNQ4UUIfgsOnK43cHCDSmNAW6SKKd+zz2LWb/130Gj3RkxzIOWSfi1sYs79vtaUGXa
fT7F3W02Js9NbdXbboQ6RPbSs9cI+Qi78WhqmJINXt4Cqq9+cLyK/WBM4evCJWMTENYHi9CiTVqy
8waETB6spzJgLYIX2/QvfgTtstA97Rz1Q/YNCSNmkb7xfjqdHa27ZZtmx5Z8LYHqP7ik4WGG8l6s
zGb+4OXuN8iGyRpaE9MTN04fi6jQV+OgNzv20jlbzLFcI+vmIeIDwyU8WuQ5kZfHc82Px/6dHOf0
g57ybdI19+r7Rf9sNUA4/S6+SD2z11PPle2mWLMCj4AlrHCKbZ/Sa3lq5hkuBAIHaoQiOjOj32Mj
yQLNJnS763zMFDlbcY7buLvHyOthRyPnlq58XxJU99jjfN8u8ZYQOOYsuaHZ/qgy753TWW5ZB/js
tsLuCb7XyWHItlN+Pa3BLycb0hm5IBLCwlto/0FsmxiVCA81LwWpEUFp2tUNUDT0I20z3eRi8PdD
aYxrN67eSdU1gm6UiXGnVG88cEA2qDSJXvFWTjvEcifYv24FJFAur0YrXio2uKeIAdtWUgt+03EU
klLqSQ9xsJish5xlxVshbeeNaA5sVHMb+bDTqpVmSAqGjvfcXDQkM9opCuD+6HbEjyedvi4s85Yl
GlOhYCBFM4SGLNc5lUfADKmPYsZoRj7Ep7ob3G2W99GDT5xIbZwptIK86L8Bkzs45vBREha5a4zq
zWdHwpZXoYMjwfQQFqWJz8smt17oOz65I4QtFt9JT3xfyR6E1v1Hj/IN6YHCbKVCa02YOGOnxdRE
Qs0+FgUQsRDrmfIMxH6tKVZxnfZHprGbsLYuaZxaT4lw6p1UDqaQOC9P6BXwGLn+wzTHKCCq+ooQ
Sex0460jDWZLVkO5SfPwyQD0ibHGBBYnrLUTK0W4Z73y+pSQLGcqNm4l93PBdy+vxwbJhmkEpYbL
PmGU4EFW50gB9CY8h4FnRTLDnMU/Br+9cSjyt7rH25z76mksi3Lj6vjJ7SQ/DYSqIQTw8jXtCurn
VhNYG1zFvShLssnF1R9ysXMi610W3VOpJvtWc+b7FmENJbM9bccBuUmtWnJKCF0Fx1afSXBkkTVr
5jc51A1hXHn+hMQqD0xSCoJx0gRSXthXSGGCNEbnTcRMWd5k+fyUV2rclg11XYIX4yPDZmSMSBDn
hG/6KB2wYiRzOqMXPhEKe1NhDbvUSH6Drip+UgCDm4kbZpJzidWS/eco+lvGrPF2JpXxqQZ5uJai
i7aVYBQkBAWPWXnwGbVUnrOIA2Ya0An6ul1dHC980xuSKfxsdHbxkI33uN60rd84BphABn2jofxb
XaWXYpy6iwmyKi+rxR9UYwMU+nQxU/+oYVAPZod4B7fve8Qp7nCD+vGjpOeQhvZievNrpJydazTd
Da0uLqs024IrOYQeDPWZ/bqMf2pexVjJQfWJ2ETtAVzeVYl1KsaYIzJGcNJhjNoqRYvbo15maU32
R2kbKytNT+RYcYmm+lHPvCfbjeG9JPPr6HbvYRe9lbgv115p3Xft2S3Dp7KfWzAnRfRD01DmdEIe
0IPNQWS5N9hovoPXXde+X+4yLsiVGXmks4aMs7VCN26EUPfpQIWmYXIN2m4msSVjtXjJwnKgRNPu
OuxkHtDZceZaQHsAlbLneNA1FW8nz2sONd/gH1Mdf1qLvtAKB1B/lolpDp3nomm38xdZpnm5YTCf
X7i20A2MpSUp8srahZtUF/dDa8Il05BnQGnPdmnCGi9QJvPjoMxa9WIOxoI/6UEq2qp6GjpPHvqe
uT+VdXbw3bjYgYAUWzXN0WnQO2dbo6ubIPhjDPVvfa9L74pEM37aSdOd5jhxjsry6j240OyIU2La
2mhqH0VBOLFXm6/08ek5K0iRCSP9dp4jJO5NGd1YIyFZHTurMxNcsanmcdxZ5eit056OqXcFXgAf
vW9N+k9oFcWuLxiaRyOblrzCtJiguV0z39BYvBBXJDovcOAoEiUgQ0QqpHuC4nzz8o7wHNN9dSPJ
O0Zhe4bHVuzrdDrYdT+v6qG/GDlesrKJXe5jnxgyPUEl5Fpr4px70nrhrQlqS8BD/PONP8CEptFy
Rko+Ov+tMMlSaEeTASOcQRbG8kDteCBGJQ0knI3tkse24UQHp5rbBcZVlFYxGSWT5l2JxxQ72mGm
LtaYvvSZ71NNCx2MlYi5iQY6hsvU+KeiKUArZKlYmyEYt47YF6J+w1WJouXkTo2+ciKZ7JtMGEFd
4+bI2kY/tVnVHpvS+lnN3XnyZb1a+gtzTi7IX8MNwL78Lq35GMvMWaETBociJarhAbASPK52neHS
PiGPBJSam3g383PkuN9KDz8NNXYVjIv4ohnHbWHou2hg5iFbGK/KjidotuitNa8jpixpP+dS3Ttl
e54U8rt6Ctcz3DomDfRaplUEuQbSdsCTa4ZAZB2rCfR45FQmyXAfA2/dgMC3FxfDceBJDbpQstbp
Ws5I26jXFIFvvZu+Ja598ER1N7bleEhgaK9pI08c0d9AepGP0Y0b2i2+ycbkBm3fwPQ0SIeajc7c
EVbGKGXm4hWtdaiVQXy4dvDQvcw9YteqMgCSaWDJniuhMToZhsEjZsB45Oy8mqhkeUWgiIj7oPvy
hiDCSbFuNZCg7JU6pgJrI0yGYwydDXh/8YaIwL9PI40P0rN3BG3Fa2e05ifPEHfujIJmVIbJ2l/f
to3trkRdQ0ylWNa+NmZIP9z0MQ/jT8+oLs1snjLPeWUHvFXytTXyHabAn3U/4TP2kmlD+Ci5Gbm/
rtICbq9K1yhGfyqSM2ARZz/iSsOQL0waTQUu0iRZQ84e85IZu+a6YKuFoRkAK6fWD4bed3XMAU20
X+1gsNeFe5t3vXnUqOvViqBOk90ujXkPGpg/xE2uCGRGdKzIcWvGol7HJFgMlXNilH6qdRvg4Ahq
fcxkt2WSEx25sgjunA234oaequ5GK+d6JxpTQrEi7eKQyCq88zjV2BOQsmHnlMdV7K2WRNT2URNO
3mxzXN0Y37VsqNlHx4zbHPqEiePD7AjUFL5RmauC98hGSFVHHebbmw4mzluTjW7WgibCwonA/f/L
zB4fyOUVxd+/L97Jd4oLzrm4/V+//hKnxh/WyvVr+/rLLzZfc/T77rOerp9NJ/mrv8c7Ln/yX/3N
//H5r0zjDctZyCD/eBq/x7uYJH87iv/jr/ypbrDFb96iUHCBbvwxb/9jFG84+m/mgrIRmAftRcTw
fywtpsmUfhFEYGIVTJMXhPgfo3jD+w0OzaJDIG/P4Hf+S3hC+1eKD6oKa9FWsAZwdM8TwvuLxUV3
fDkzBzcfmkZRHas5h+wP6atE5idz/0aJqL6HWVi/ExxMFE6caVekk9OOzCv2sjLx7EA2oGNXeigH
ovZA5NPqb2y8+uzYdP4dxDZA7bS+REFRQ+hZrh3rUMIJ3nYC3hkDIv/G1PTxDgXasE7SjBEgvsDr
nFrz3mdGxAOqdZ/FrJEYFItB3GpIDW/HQmL0jZt2AHaiplfXiqcExShvWxBHEAJWdVYzw5N6deRC
Um+Et6SvDHinO1ggoBiRt75w+deBT/iwi+R/bj/hfjI8gzFBeLq+TLyce/TVSbIqZWM+LZ6W7P/B
M/oCJf0n0OjrI3Acz+VT1QEMkVf3q8soBy+SamHjPMy15R9sq7M3yhzRBfjlSBFtYXskE8fM/bvS
VeZNMZi8NPqQEpRVpqONj9Np47p2efDhm7B6teOL2Ynyw0gy7bmo7OYaT9gu7CRNz53dGjFAvFZ+
wzDg7aIY5mHXWOWt59VPLfE0e1sNN8wvTQgu5g7s2UdaOdXb3zwkfwce5bu/iGp40WJhNy0+Lkxj
AhTnry9aeehT8L8WD4zhwxdj+fQj0oS+Iwka7zSi4w5dapF9lg7Q4GK0sagk2nnbsOiBgjnqbyoz
FmuJPYy3EZY+ABmW/RBO/FdlmeanqUrjFBGlfBt3DtQ8jPt3thd+Y5Nr7vwEI0hWQGdzMqnvk2Io
drFWa7usR3UxlXW7mfWc77QFh+Kkz9ZH4ZD4VpvGvu1Cez+BmGxJSLLWiAWyzWjD+dPxUGzt5EUq
Pz0yfBnekxgKFiCQ4V2hRju4k6xZLBGuF8bIbVXfbduEtS0PZXZxe42HqcmSfWZ9gHRJySoNa6dZ
Z/A0Tx6CwyBB8dCtk6ShI3RTDD8zgEYzwXviFgVjvIJPaQkQTc8069XN5EnzeWJE9elJRJLMynAi
sJjApzzOrrEtCIbak/qRnGTb6ucwhrjuFUZ/ttFhkmFpwW7cVPGc7inaUT0R7WxetaQdb5vW4A01
F0sP9+h+sJdnU8vm+7wfmmcRN7ToURbRNNR+oLNwvvzz785fziwYqhCVFowMWz+wY2wQf/3umBHy
iKh3tWsM8OG+9btipxH49G0aB2pqF9Apa1G+O3U5vw80YkHTNmoKyHKNP1JVjhcFgOZYtXr17FaC
KUEs9V2FHxiyA9DFzslpWPlXsr624R712HQln/1NGYZLNmU0g0Yh6gntvXkFs54J+Mq81Ilb9swo
MQk4rqZtz5p1OVDLDAeCao2N3TIkQ/XDtDsd+/EC53G+//raqhRuYpI407muYA0aCstqKT39u6fl
zfPCvn8utLmCs5nUtAgqRuSAjjx5K/RsB5SYOguAZUef3nXOEuiI1TfzYtRJeoUR6J+//V/A2v88
r5a3n1LLc8nfcczFZ7k82u+vVwwBzX/8m/E/hwqoXjTX4dUkUkHDG+Aaq6mutId09nkFBqgZeHiN
9phOSY+KhdG/OrOEiMedhxoG4wHPIJYXypwjpZZ6BZNeTysfwSd+XABSL5hyeDGLo+2AAkr7XVnw
ewnwd86ev/cCQIHzYzkm97K5BGr87Qso2MGiqMNDKR2s5WNqoNFTEdMDJ6SLaArOmXBhz6D04Igp
GGVsoIgqEu91+2QMRM3z7NFtm1P5SqtH+PMwQtgzVRduK+mFj9Kt8hBFVESX88/f/K/7+C9vPppG
l5W6Ca2XZeyvPztiuqSexWBfy8626SqaJvzJtxnoVt3U8psxJ/M5HZvxVhKmt2tzj1dgFoVz8FTS
H8scsuWA4+og7WXjgHf/sYVYsvMHgpiDuuqK29lrkhvE1ePdQJQOhLJmaH5iKscx4icUkOHQHXSE
RD2C7Xm868SQFTu3d+nEU/bXo4mdq+268NmMjXSveZp3ZMMDCBWQw1Y2VkQVH48vtQN+hQ41RFkc
0wIVLvuW1jTHTwMHOgsvVgCU4co0NrOl/K1VZm8Gq90mtopqZWVKHRDbhC+Fy6NOTTDefT16oa9F
H3WoxeTUscG+63AHHaFAmVfE4RgB85RhKqaY+ENXyKRSSMgvfPP6TyHz5QRZ3hrW48cuKUDO6DNv
nyBeDpdQDfzezLNHXZnMCwSE4O9unr5bZV4eQEuNBzJ1kHottiembeZNPGLWsLGbXaBDcJf88y8C
RSKf9C/fBJ9oSN03wHF9lYN/KRs4q2G0Zn11xXPQusGk84Ctvs5mOYwYPsIqDtx48V+S0B1tKcXU
K7oFhm4GZ9Imyllfa5WLMz+VxyrBgESStp5kQa+lSb6KogIRGWqFFU+S/jYNunzi+G/fTKwMn13C
EGMNRTuHlhWzAibUsJBnpHj2Jnf1ie+BKABISEuGcisNJGgrf85ZN0bauJ5m5R5GwfiQkTUTtJgA
jkAzk51fOdo9Po9pWDed3n1UZBHd8/2K12gcyv1ozM1O8NQy/yAkcqUvnyspwe0zeqk9E0cso6OZ
zBvfmp4NpaAQlGCN+HnifIWhothBreDLmpqs5onMcd8tV+Truu+zY2mk+n5mkgEpyZqr3Ywppjyb
I4vIQHVZ/I17IPnWMFGUK7j/FgyEJE+fGwyUzOCzyon2SEl0ohjJe0DpG6v4gwxZ40pE/FLg1GN5
1D3gGFqTs1pD9g4WL4YxjLsUJCsRGhx5smx4o1gG8t9h2/EYTLE5h4HnNEKsJRjYxyhqm0OoC26d
2Uitt9gKkymIDEdlJ61tl/LHn+6jNim1zYzT5C2XJedqW+WAnznZ9UAroGJE9pAdCbbIMDcS43hi
yh/jpWL//d0oZzTHk97N92kBCGJloIS51tSWezBLPlGBbEV+mk7mHVD0ahtGsExYPGxr0UqvyccF
UesHHhxZtm01un1QDnwLk4oqkw6aDDPQscj0VaivE2uWPwEsXzEGyCSwKVuJtsgAD0kmthfXzeM7
M3eHgMsAj0bjT/P914P031iex0l9/se/vX7kSUFWfVsn7+0vbSqXCJfHP+5sDx+vcfl3/safja1h
gOXBhEf/aoHSWc6nPxtbYxGZWYYtqNM8tGJ/khr+WSjVItq3fWfR2HOe0Q3/VxRmQG3+cjou/wKh
JMQHWRydlvcXgRlEraojUdO52LHQDlFYjNWpcCesS2D6Jtsl8ZjD3MIkrvuOfJgTZftvhul+xuCe
H+DpgWg0SuvRcYzxOXO15ARnFN2MND2mc6pwPIY+c+OXaw2vZnslCSiC3BINQ/WkFxVQSXBt0spP
mQ+fEedtmiLDjtlc4YDztkkTF4c8nDj80q4Kcqh36yKXhHpz3m/jhOt/gy7hPmNbiqxDH8IbaSl1
03RmuwNfVh1Nvx4+cPr/EHmLI9Nv9BcJJHCnq0T9qHN8BXgSnQPTRsbUKY/m6MVMJ11C407zFI97
XZViazqedmGrHLI4dPttrHvUX0ENv6evA1d1BjNeG6gL5VoypLfoIcznnmAq0cHpMpIRKn0S69ep
WZzMLGvWCDSeUUP5T6M9TrToo7VThF2No+dsetKzQqvP7+l3q73oavNS5zmdHhABJvpJcpMv0Vn2
EqLla/LVbyus0Yotuw09/1Qxwd7JUusZYrnhYQpta4v0XH4ukXqbeYnlWgrXiqOnRuJtJp9dR3SX
PyTjd9vwBqj9CYrnaon3qlBV/zDNLtvYLqjN0Suf8yR/ZlSYnItKzSs9HvqXsIVITaFdbkSWuIGt
GHyv3KHADszwe1nDJH7+4M6jWDJjY3VYvpFPVd84W4+B6KIdkdneNbuKS9h1W3763l0XXyllOq0m
KEc5wolyMiO6iszI7qapmW/DIdaDeMk5Y0OCZinRR5v/C/Jh33XFTqSScjlHG/YwOAA47ZxwtBjT
49lEPrJ14nC4G+qq3hZNM74jwyKVmW6KZVqmqZ+o11K41IMwdrmbDjdYKxMShYrmpv0KYxudIfqI
zSWhTSl7HxsgNVZTp9wTazEsJknr6hcAHQzlaybK2D6WxXTloCoG7dl9Y4zdDQgyJ3OL1rDC4wWN
cG1GMar2mEy47CseDu2df+rznDF4q5ZAFZyY9dYnZCWp+KHcylHHBsHkU4SfLUfvYsY/S5gbG8+T
PsRpglpqW/tw4Ixyi8Ypeyp2wSur1mDqLqP/wFKW2rpL2AsgiWzV1+5JLSEwueexr41s/a2H6L01
EzJisiUtZv4KjnGWDJmFPbTC/j5895eEGS0LQdySQ7PtmGtHpMYO06n8SqRBpl4ePScb1Dqn6NxM
nTnfuUuCzVzhqHOccdmfWEgzgd9dJXl8O08O3Tc7tkuSmYoYiU7IZej6ESo6hczEhh+IDsHnJTkl
rkn6JL8JuAKr1cw8d0PsRootMkTfuaTt9CO5Oz092Ta2daCqpFCs6laE59gjn8dxKibzXv3IJMi5
+la3rwtrvh1w+rHScY92x2MNEcZkoxDmmHIHp7xLc1PbGMOSBuQtwUCANNU5bwgLMk1igxKdACGW
BCE8hZq4o69ooYIYCDBZFcwrrL7WqPQzflGs72QRRYJUomnJJ+LwBDXY8XGD5yDAe4kw6vXKX0fW
oB/myvgwBtu5KFEVB3OJO8qbzlklSwQSXEQYvXzIu3oJRwoT9ai5agqpya32AXP09IlligwSzZ0Q
fGKEBRSaMwJcUpaoKOPASNBFut2o1glSP7rLuWWT341PhdTFtlJFRElIapM+FpBKlyQnH/XfOswA
UlrlYh1Z0p60EWVnLdppUbHazguX4LxHO619GmmloUshNWpCjPszDTX0mCSPXJuKoahiv02No79G
cx5tKlZR8LL6fuf1jUbnRLH+QlvR3tS5vDbQTJBJOEVgse46mQv5bV6CrIYl0kpfwq0aqKFLmxXO
GxGhS8gFDnCcpd6a3OV+3bmx+IwWIsPgju8IEmjWODPlKsyGOKgdW7uJtcUbpuzhWX3FbS3BW3gN
/HVrlc5L58U8G5aj1ig65IFJ4ngulsAutUR3DXYifmRLnJe3BHsZISvMWS+N1yGPBHyU+QnbbxiY
A3Fgdu+QDKYDin1gszuulT6Tw+LL60ySGNUDfUGNhn2T6UvSWGHa/tpN+vuBCL5n8HNkyOMyWk1L
NlkqmwndVRUN3/TIqY7+EmAWkTyDqmWJNePc1Jj16Dfola0r8NK7LkraVSV1eYKrmxFK3XVMJcz8
GAIK4JFY0tcMEizmKD74nnbNJp+vGr4JsgAsfBXIZDxCZJ1uG3mt3DRWlwe6F96k2L53pdN0VOJo
4KDuJOtB5eLAAxVvuyXWLWrJijFHWW1QNeTU2zXH9xAOr8RooTLvdec09437brhSvtWspi52U983
Vm4/zJ540icB9N8PSV8fLPdQt9q88zq321S22z+BsO2OtpMvu/b2EKcuwwvcfLseA/m+m6XrrEYt
ao4J/muATJG4NlFR3s30U2uPm6tfpem9wXLvRRuK4cbnVmZ4ZIT9s5Ek2oIOtW9ylaRHIiS35RKX
h3kNaoD4NqKDZ+2Wy00Cv3jlRr189L1ILTu56lZ5GKrGRllbvQo/PeA+AeSVeAeXAq80xIB9U8r5
JhZiOKklzq/3URK4TV+u1SyrNXr2+addycc4L9BwIPt8IFzM3rZG1rLnQlbgpNYZoX6xUbHxA8ML
6pdSxLeM9W7kwPxtdMYb2LLiSS6Rg1UKBRZWYr9LavI7kiWasCZYE310Uv/AXYz13O98qABkU7qY
GbfSaX4s4jY2eggDMQasMA/l9Djxq9bZ0IZALa7cJRLR96eVm0XyNLYnt3QETIgy7y9ClhHSJlQj
LCLkU6o5xQNFVXYqKo+r3l7SF5OvIMZyyWT03UhdJCKx3LEUe1pSG4clv7EYSXKMUzId8WBFNy6d
2KYmO3Qf4faGsEHE5B0gCgJTcUdtR4/wuilNQcGL4QeQ+TQoXaaOu2Ew5lsFvSnI7No4smkstthA
x9fuK26yWZInw68QykzCb1w5UyUAo8/je0HEzQ8HxqG+ZFbmkR+u+UF+4mSrtil8gTKY8Lkd2M57
QZ5mZKXMNeRKt8rydGWIrDir0YSjlJHDwcaUYYQmoo+wBecOpQo1au7UpK76OtilLL2l7g3aRJfb
wXQAy4eKG3QIjeO8RHFyCat1zCphj2RS/+m5aHvaJbOza8ERlU4bbYwlzJPSA2w1+Z62O5M1RIIe
yIawWZBdZnrQ+ah/EKwc7enqw437FQ8KPoj5bNM1aMq1Zl39niG6xIlWsb7kHnUoEpJZv3cVFxIk
9ii9GENrvI/KlZAt2e3qvSmhNmXmNixmWRgP3hhC6l2H+CTKd6CepECu8kL6+SPe0CwTx/B/s3cm
3ZEiadb+L73+yMNgYLDojc/uck0uhRTShqMIhZjBmDF+fT8os+qLis7KPL2vRdWpISPTHQfjHe59
LnH02VU3+UH1OOqBq1Z17xOQXCxfVMqrtPGs2QH5ZUkMunhENm5AiDZ2yYiQPKI5u9UAqe2H8hgy
jAGfkBrB/cqfqV6NaAx3GmPeEQDIBORw8KeN2frJqR/8+rrGjMFa2ateHJ48J9PYayakmYgzYEuD
dtijMyAKPFJTyRzNtK6rZPIR4C0O0pEd5Y3svceZQCVcGphMRa6I3ITPTLjiYkJ156C5NAVEznSx
qBo4yu7NEWimB5JqsduM/QHBD+oPhj4bqj7CcAUljD22y8wJ+6u3GGFl7tpXZtnCGF0csolrOltA
TtDNPU1ukzT455mZqr5MySCeiZ8iQgrDMGCZ1jLsVW3mGT7MMb0wqGFNlnf6BaHqbZT6XFYzD6A4
j2z/hzRKwkXPZKLdiJCCd+SDNbDdYaShgO7JglFM0T9FJ1Ra/TFtGZ6tWsylp6lI08fIz7uXjtKT
nqkdbnQ5Rw+FO7c7Mtvqayin6d4IOrovXILxjRFidFlV5cRwslfmUadt/RCGhdltkoq/tAeIdWQ4
XV6QVzbArq36qYkbtmLKr7+WVfQUMlw7C5uZFyJ1Aooce9nalsgP8BCZVzIo1MMQT2QphqEq5XU/
xeK+jOs3OZN7yzZiwkFuxOa89kcTUWoyR/irzTz0brNc588purcvfopPnB0MSTwaFRMiOZzZGQLN
98FgXIe8P7pqi0iRd8mQMG2APmyY7yM48pAOrmg9qHVqZr6bMHbHbzNVH1Zag/SjZjGG158e8TLI
k0sTYXYx65mR8bA4yVvfsLY2CpEjBLyEMGjM5u5iOy8WA3q+WNHlYkr3cKfnfjV/geweku5qeXw5
YE7V1nQz/ZxxVNjc+SMSvVTOt4bG8573Ktx39pBfyqVOcmbuK0bphChjCjuRAAFCh8qXPUxQHco0
tNYpbRnIrnIpZC23ObsOxXVSmu5ygsEZ1PUoY267tKi/Vt3oF7dWlrYOIUkezVj9adof0F4h44vR
+OF/Fd78bsBYGu+sAKqTh++Zv+Fg6OeunNT0OI8GwLaV0dHwdne92bK+QGYsbakIu2im8YpL0vj+
roqW6Hnn9xz6/1eIoY0FGLCbOZoIIpD1I+qs6emn8c+f7E2sf9UK0D6YLH9c38W2h1jBXYQRP+9N
VD2Nae5Y401ktO7GCGwYvjbax6k4Gj4IvOjVLpz9kNonJ3N3hmiID7G2eKevVc/OrCLhcDD2AT5e
Ior2f/3hFp3Cz9Pwz8/GPgefoAQKYQMi/fmzFdZQw5a3xxulmhupqBVxEg5/t3n8k38IJFCBd5HR
u/z1AoCVnWh6h/EmsUEP8y/PyHelrH5fUP1nJPm3I0nf5J77i5FknidllbT/OpX8/EP/cL5KjKok
gfoWXlXorQsm9h/OV+s313Q9BC9Quhd3KwNLZCxd/N//JWz+L1iNpIR6kp56mSb+IbdxvN8CT0of
wvgiwzHxy/5DbfTHI/NXSFmst/96CxECaksHWQ8sW8nE8FMX8dPyNPESxjdWG5+mGiomVLMKXjFw
uitVS0Y9erLERvRAiVRWsyjuQpcXlDn4Liy0lgby0FhFyEKgyr3TPEsRbombn8dVZ5rTPaQ9VN0W
MdrGfRakzXNdUlGvB9ilZJaFOQo2AmcGKuXCr1d5SLcCw4F8mxW+Fo+MGzJDlu3DfGRH1IlVmVaE
HOds2LaDlRIc44xVeGLliD1T+AZ7/lTL75+Axc4Pom00E5qzivGytWvtu7a7sRg02efARvzYBoV3
PSILwXvYA4q2jZ1sLV7HFHKk40GZSR5Umur7KTa7myayC0zo5CFs5VQZJPr6U+SuSteM6PZSdcld
BVszGmsmIpU+QBAJTrZqkiuO3T3wL4TopLcRsFDC1LTbmASjbiTdckMSR02CprSfc0ShcP2a/MGy
p0875muEqvDWrXSwAVPk3PUo249DpcUmtuy72JvZ6BGssjWIHCdszMjvHGnkNyS0XVyTmtbN8yYn
CkHG3z3SK/ZCIhBngpVdWUWRb4ivqS8Dtioue5xE15Sd4maMl0UZNUh/xm5Qo0+8gc9QfODvDXZk
kEIUdtnHMAhrL7YXfHdDaFMERoQIq1BYey3/FrvzcwCxd4Xvv1yr3D0NI0gNSb7JQ9q0Dta3YLpy
lBzvEhzB9yqLvyFNjd/cysOTHE1XjKYwnvTIC9gmC97kyrgfqql4yBvkuGWWtze2Q0pUt2j9wyC7
b/K0uzEwjyHpT9ovUJrCFSLG6UYnbbFRk4ve1uWTGhPeJnMIo8fZlwZWCB+J4jotKzrtMk3hHSoF
NCKuzRMrp/ecv/42Qp1+z/46Bws/hcFFJq66xzIzMAILMchBepxvBDaRdap4o2TmVO1noy8vps0d
Lb2+O0MzEVea9bVqHBw43PbXFQrUF+aAbrJlUQa7IQVnrkRG8pTjDGJTZ9m4p3CPdkbdX3lO0J7M
2LsehrbGEuiVOSJxgoP8dKLuKvOBJR/34GYydbHqQyDAqAmeDN4I8F8uCFPNXSivxLAEmdYlFEPE
5bHT3BpIryz0IlBgxIXaI9+WvvreKilRO1VP2oGPya76tYAIs8sSuyMTLLGvXMH0CWTnVa7fjQhV
Z2V1pN705rPoF0+2DsKDGgfjevTxwIW9ijapKV44DNtbWxXTzmAqTvxo5B410IYn/PbjekpBrhQh
q23M1zxWxklSsq3CxH7BT1lve1ngeZG1TeF7mrvk3BUd7p8OsDOMW4ATbMcX21rDFpVZbrEdidvZ
ZWM6rQWl0IXggvxe+W50HFIuM8IU50hY2nRfTPm8L7vM3ihe2PsZL8a1aIYTWWnjsdFEpW4YQI73
yBKeAHUaB6MGbcLQOi55wCqgEybsUPbsqH4t+uI7HY5OcR4r96Zo/G8si92t583BY0pViIy9xLrh
J+EdMTfJLZy6t1IopjU1HNAZ67anBrdbxUhuX9uGr2wWsdrgybWvCF+iBbddbmkzynH6iZz6Ls7v
NMcuIQOcd3nVVNVaksU1Q4mCqMb5PPTcg4me9GugJ1T+RWLWD3UD8NREpRX5ZXELjEcEqyGgLr2L
3BDmqqInYlsiKPZyd2DbOafVUWVDyNSdDBjAKGVw6VL5oSrmt5E9WbsRlBRDBd9KsGJ5tFXKKws0
5CIpSGhbIxJh2K8Sz9ghcZ53WDeLnY5rttoYoUa8mk9xrltLHDSr+xM5y3HPu8Wov2dGWuHQEGlP
0GVMU36bNX4FEbua/ENGgNZMlkrj3U+8sB8crFRylY3cekyqBvdrayXNKZ4LjU1odtxvHXd/sib/
Db+XZYRSrEZPyUudL07i0DKbU2Wb/qnW4eKMSEsMjTUxPYkT3cZ5nz/4RorXpSEDeh8Tvzhiphvj
F+WLdjvYojhYCIzfwIgRTlX4UOjgmHfiHDkNYCIpFOOweezD46DodEdnMewg5ITrx9H+UWaC0twR
9niNar69QwNSmxvpaZpnFu4KeqOL7nMlprl/NkOnfqsbM3nhnQwHaSz6a5CTxW1IuM+HSabVjKAi
dNj6Z8OzkeXzTWHKI1Ik1lSF4727ZeCyC0eh1696d8i3UUCj41bDseC0XbfUD3qDUnBZL4ZcRQZ1
sf/UI+Q+M5rK342U7JpT0dt4ojw8pvdhLbwn3iPBVrH32PWsOIm7l1KFazCdcXRskmn6ntHVCA6j
CDYpURh3k6TpgdkbG3dJ6rUKvV/RvJCXlN04OVoo7uJOyLUdFDPM+jp7F2hBkFqUD3mbkxRLJGZ4
ZGFVgMqNeVhVRfTEXBNOvEYu5GP/aVkobLUdmNfIfcYXd9Tjj9CP61dUyMMuIacOy33AXAlduzZO
yMaGu9LlvCG1ujG+C1O3t7opyWN1DL899FCgmoM0RvUaRBNSIT2H/VFZyCs3aZLWjE5Q4zxj/BSw
jiqnu5DYDQ7fmBw8X53KjzxzCS22bSIF1Auui08ON0g25ksYdKHYlolJfJo1GO6+z0VyCQOFLNDB
TVGysoAWjtmdpJWYga9rDWyYMlue9djVJ/LKPCJfBECrgdzk3OaGk7kCuwZfeluboGi9lPRiNyYR
bGW16t7q2w4foBucMYbDDJHAFjcTHtRjK7GvrYq8bF6yJl2UvxEGC/R9bfWVdHBVbjtB57lCMzj/
8CigrkOT7ZNjY82M4uALJqfirQKitSNpecg3HPHYuzWOcQPlV8aJyGLWPCbSlNfBLOTr4DY5tFmY
RjC9XUKMtaOdbxIix1UXWs5TACgVS2/hTIKRD6tP/JbVIfIn/mM295l/SBFeX/wsrIf1hOjrbQhI
Jlelq17pzrt7N4B+u04n23zpZwrILSionnvJbPsVyHnrPajZK23DwouMEzyG8CvAyPILamyv3Tmo
mq76ttf0lWAsNnODt7qAOHlMo+zOnPvka13Km0gPRCgU+K98GB2k6K1L3QX3ogtMwotFtImCgjWk
C/L/1supDX3IFHs0XKQQ45US3wJJLBkTXBU9lUJL1nLFyHDZAj2j11YLWIRU9uim7ex5OyLJOdpp
jvRauN1mVk5OHIzZny02gF7fFD9iGARkFPae/OGljJ6JwUTDBKyg+RKhSvjmIXPZDRWp2it+TVKB
sa3217E9kYtCmQVjOnQZ6SRNlIpVlAn8y1DtyhXNJ+AbI845WpzxumJt9JyHU/7IgCzemwm52I0V
9ueGnQ5T2AyzatYUwToyqREhT52AVhntrkTod/CTAN5BaUfZ19aXFsr6cGQLECcuzGqlbG/LVnS+
ygxLnUbkH2e+YX62Aed9D+ekI3UBcFih6mEXBU55rPPI2djZ/KyQ4cLzsa3mLWJBc+fUNcsxM2mO
n63ff7rkv+mSbQz29Kf/vku+fmt0/la+/9wl//GH/uiSpYt0B2iN55nCNB262n92yRJ0FD5YWlSs
J7xs/r94h0Qtadu8RAN6RjamKHT+2STL3xDLOZb0XLSpi9vl/9Qk/9IiY4PwcAXwsiYt1/bEL6Mc
ElXSBlAhIr/IQlAaDqIkTSLSXwprGoAxuu76p8vzJ4Ot5W/40+yI74sXgZmOa/PJyQX/xYuA0RxC
zezpAybH5t5EnsHifvy7CdX/CpPhKy2jCdwOPC32pyr5p86/c1tzqF2EN5rZ6H60p/qevEgypChQ
tqYxkhfYNuNG1KlxaVnbfvnrL8n84399TRxHNoIoEon5zoHN///TB+h7jeFeSxA2uZdPOLwpCHMZ
mweU6iTj2XFzmtIJkims3cLChOeETGwVFm0oUpgrKt9lkA0MUV+3I3EBq8jCVe7PY8a+IeOvzcnV
4rWYG6SxTipFoElu8cLs9LX+qDscPU7qZ5uZLTaee3dYh5ItbuG5NdlnWIpCKFg4WyKLhopML4JK
PGbBB7OerEePSfdNM2bWo412/q5zIAmgflFvfkFtjUd40B8YwucdXePwlPel3rfpVGJ0M/J1EyY+
oEcwkOc4NKvXGCTQixWZ/MFxSoIzUC+6Vc8LL8Egi24ztMqsjlyqskBZiSYK2qQQzn5xHrQrU7b2
FiaF/agrAs8ZT8S3bj3D8RcBzUke2YwAZNLcQ3JkvDFI0lV5kfurlsTEa/jV5LOZxbhBuNmcyP2t
79uiQ6Tck7vooQw40l/xcfB6P6VmMTzV6ew98OvYsORNe8uKnExnJgnfdYWDJZIW99BY6i9xF1Yv
ZLzxy6BmMA/eGPAMjU14croSmiZ+mQOIG/0x9kp/MRv+iDab9tmrfP8cThGRM1FnPfb53D7/nh1X
VcG5gMHRbQKQNOlKFCMdvMe6ZJXludq2KsyhOgz2tqptykMvDoDkswxJ7ar5Loil5+VlsTKIgCNF
B2OCql2Kvv4+tTzOvtHpvZf0+bHy+XG1VCPsRBhHQNzLpiQIocVu3AKUALKdbRAcT/g8wuwSjVa2
86glb5gmYT8LouEH8gFzBV0jg6ljmhwaVvWaTPXwBJlmvg7qgb8VZcpeFcS4WxPfOBgNLO7Z8rAb
NfiDyBzwjfBdPHI8V10QF+shy7gVYaAOP6ws0Xud2AI7Nr9EOARwLko4UeiwaH5z3NofI6iBNwlB
HQlBmKYIfwy0mVUchhfPDOvvLDvn63KM9ReguEgPKh6GvKmznUFi7zuWdusxEWBS4yifd7RJ+Zqt
vQl+ZLnUyy2aszn6oRu+/UwpiJRt5pcQXqX3wuL+bzBTvJC4GpJMnb2MRouKJGmK28j/MCGcD6vE
KDwWFmFhH+PWfTVtXX/FO9A/RTb35so2sG/bJmghIdAVhnL4QROgbtD1c1NOCNunmB/Kk0aHQUKo
W1U44haci3vbs3N/LJNWvfSuxxKyE9ytMpt3qHWqV6dwNXlRhvsw+RqGmZH6CIShg74BVwO7mzio
roMmyDafX86PeQhacBGXCYwrdXGC6Wv0dfusWiO7aPbmPgtQro/VWeFpytNi7Y0mCLvKxvs3kcWz
d1nwf1cgXxccSQYDUMes0NCxBOfU1NLZejaNQQdu1ref/SygVnoZqnLsvidNL14Sskuz6DA4cykg
Es5GuUVuOmI0r8fQPY2R04sL21O9qsWkv1i+JgfBA7e1soj62dRYdXfch6jTsDSQRlghiiHvp7zp
qwBLBXfYSRjZXWe2xj2u+ovh9jeCXenOj6V7PzdYO1w5OTck7zyQ/n5TGLWzIfQhOkQEqBwLO/vS
usLaEpTQb3uhvyXQABBe9+9ZbLOOKaPvRAzGbNA8sMGgps5oE8DIucO0bsOowxvY1tsoaVEv1CGJ
PYgDsDYGGyZTcp1LwDyRipIbMQt9bQRq0GuEgieATycjI4UYjzL7PoU+5ShsEy2TMUF7M5nQFglp
D/Qv+QfEVgYSjlsSd9wSswMu8aJLmWztwgiu0jhS162XjggWeWBrwMtXMOaBuiAnOc6aH9K2BvMI
TXcgQYwsAkX41RbZHb2FQ3s8lFa6R2Oh1rZRkP+H6PTQR9aDU4TBDjB4e8bU7uRbm2vPeG0cvbVb
B8YMPZLfcBVBnTjYKpE7zyJTBODwuceDTYCP2R+jEXQydQFWeDdEQ6fDFqPH2O8jkpAY1tYJ6U0x
rzlK9m5LlHZ9cRhgr6wua0Fa9zgxMMqCpvOnV39JkRydbALrEcFvybPsBf5kJUFReRov4gBKQHoA
gLF5YNkYhEOF6NT3VGc+tn62CEfF+UpzySHC9C1T9P6K5+pa5K26GmdEYIxP4IpNqt2ghuSpardR
hECsrLgDdWe5J+U105d5dFIg/bRJflsexnzjDEZ1shpvflMMgI+2LuZHhZYmouUJ8Am6wbEgL+su
yZx5M4R9fcoKhXXCzgtud+Jj8jHKti0i8XvZCuhXobYQlzYjii8CrmpjKLYGDmMUYwQD4cpLv5L5
TDdpauASoUbBEcAEq+O8IgWsuIecwrs8McdjkgByWuEk2ERGFDzlfmTt84Q7Hh1BfPSHKVzUVDB0
UWgi5RqNS4Ge4saqZ33Cnkn6snDhK25rj3ZMRPVNHM7yHEyd7WEEHKEtojCAoiji7BojkHXEVCch
oMXknwJbdF56tigY+1y0M4gT8vYq1hFwwRSbyA9VLNN8IUsPaUVqDkgXMfCpwmj2vZW7L4hISC2B
95SeRRe13wsn9cxrqxUDziGrtCL3JRhM8zDGGRNUsypb9KvkGO1k7A7fqtSq1l0+LnWBqu9JcAV0
XA+okP2hQCU65Sy7Q8idktuviI+NMzTnoG4rgD1T2+YrpqBIeokubNdpUrm32kbiS+yS+mYzAMOj
pAhd5bdhwriUSGkKMDXPrfkAtLxkWRO6HM6qe2dgOqo1TmDS5Mys5YWjOIU/yjwnU04b4UVlcnkG
MsoEiZk33ETuYkeNk2Jdx8q9nRGTXYxKKb5u4iCMy5LM30QgZtcFRR6kZm9S3ya2w2obu/xIFsEb
iI2pCn8vvurEth6hJLTvKpWpv7EZ3VInFwshY1rE/JSh3sOEfhcSIgVjubUHLJwp+uWjI73ynDcz
8kwT8GpRjRzGTQpepVA2cRCx2/JyD4rKuJCh2z8lNtPGqKDSYGOkbuAOLp8iqL86xmIDDOt6OZSZ
aX50RIytkoA4nWMAOuOOY7B8d5RXAZGOPExrlIkn2Ep4AIuGj6Nxn+4XC/sT2j9+O6s2fFjzRaP3
S7DYlTmkfP+ebMQo4l1eUWy9qBYNc6uX8jdArCO7KT/aLV/BiYT16BeT/vDJqN6zdqm2JZywlZWM
mLUAPiB9qBhJHDN8+r+bZf6tddL6sx6CHSk7THaibFl/6SEaO8iqJZ/1gLW6PoUBhyHl8JITntbN
fb5UNLNT+5uBH+a11YQU463mYved+3cNza9yBFqY3z8JNGJIRyx7f+lnKqx3TMG6gyCLCKvR3Lu3
0oOJHREgeNKCgjCGu7vtIszlMqqAkLeuc5i76hU/CDdm6dSn1hk06Zmq/tr3QtwOiT19Gam4f1/p
//sLR3P8S49peb7l2I4HPxmBwi8fFslahsfbaQ9GgoCQcZD3oAmDW5vgTG9RFjJCRXhF+TBwx2fQ
Xzcm76lTVk7VW6qom6WgCPrrlvBXIyxXENqzDSqaD7VwJn5pfCMGu3YATP/AaLp21hCgw03r9/UZ
Hcqwb3ChbTia5612HF48YU8FlSqaV2yFPKZiyC6oVeqTszjy8MVX7yrJ5b3vRWqLd4PsYgPbHusi
uC5//cndP7kRJaQZhhc01Q6Bq798dLcnKD7XY3OYYD+vtUxUuq2LQO8qjbhHYenfBLEjPwYbCmKC
6mtnWPabn6rnsQTOkwBg3xouq8leFdX10NjiZcAweJ3MTnZlmoXzagsCX69JsS6HK6i4/jH0LCLn
BEHU+F70vuAoOYD2dG9NK1bbZiqoVxdkBgXkvMP4oq9ETDXPrG3cVMsJY4veuAxR4z2AD9QfBQAt
F3OuYM7otJyxnvCoe8cqP/Y9B1iMaZJG2ifKTTADBIiJpIAZYFRwEn/W6lM51/cwGZczJVjK9oyC
PigQWgkz8R4ELtktWkcFsNTyzxiNqEEtRg4RTKwnqF1owQLXzl8bp8+8U5fPcjjX4RhxkRKWVsbU
dmAjogw7Sq+cMGfv6aS906xduzNacE04N+ynKhQWK84l1Fl6cx4dsyXwOZyX/yGkoA8X+aFFGDTB
fj5sTSruKwIYAFfnGAV4G1PTg/CCNIW/nm8cIS7dThzC+CEnSnk5Wewn0fSvaafNA903Ryyrn2cz
pdW0S4uEB9CszRoOHnCIhsbNj4X6plOQmE3SJfuexc/GzEbuSBJiu00MzuGpS/JXyTZ4PQN8e/HH
nMCgBsc6TSXXLshGJJPzzMXnpWNcGtblR4sXB6GvJH+GGQGzBC50UNRcv3qDfle9CW1RG9oEeq54
bLOd0/nNHZ2of9asebFL0PR7eYmZn8UYlijLOZrQnF67pbcroWityWwYxrWY82lAFjH2bO2iAv42
gJQUozMcrETeF07TP5lgnbZ2aVdvyMaTvSnosJRF97xBiMcboEPo+syufqQXydVNJxOkaqHgNOnC
EvWb39EZhQIdBF6MmWekNfvSWkFg9zdQFervqBS5KgUOHyC5LVRBfA5lzDuxVjVTOXvklTMFyys0
LjguXQ2mhfCB+utI9vHZGhmztComB9ZSzSnREpU9WS/7hhfonlwDF7okcEfcs7T3o072/jIBCnza
zSJjPiQT2mQ8W/OHz1M6bxN/Vi+kntwNk1Tfup6A79F0o1urFPDgR8RwFgnO65LQuPvPTz0Bl7VW
flJxY1T58hs4I0aG5VGdlvPdZNuP6JzXlFtP/W5qCuLbMdqhtxsSJiNL85pMJg18PIn6nmwffpkq
pRT5fBdjFynDZdajrzJyiMgVb0bmOo7HpVqGEhXJL1czRM3raWC69nkbsrClkIjK2jxMn6yIiImH
0+r6/nPiUzrcPsUo87VnMTmpC7pg5MTJgWVUQRCf55/7EDnP53jAiADadKKms2XgyKVfBnn4dvUu
Q6i8RnH70fizvp553Mr1pCOKkXFiFuZHTK9MNWUX0OQTtPo4C+hTKMn6Sk53dT8wnMPGPeMRM/Pj
NPONTC8gcD6aeQSrYGQEF8KxZLQD3Ur1Br6GlFuQTalFCE3BExNNhXtrZ577QMEDvLr1hva5Q9Vc
coZl9dfZEQzK3G6sv0cpExeCfPSX0uAxD+0mPxrLcMUBxLsggSF1fE5qyAoxVz6lRrMu58X8XdgM
e2rQaVvH4h//Ob/5fElOGbPbsiKa2TCNH6a5pJGGEhv2Oi8olohMy3a/35ro8HdKMBoqKyu8mFZe
nlVlgwCBV3P2ofh+rSxmaEjGman1S608Fk58Owg6LXYqHYe7QZBzlQfVK8Zm4COYmUi/45ytRjQ5
6HLq5rtJvtB6zLLe2ra0T9uWNI9Dl/JML/dz3SzHMGGuLUD8nIlkkEhq3qzhj/MS1VcJDtxHQPNo
++t0eQvQoL1aPreEmPv2va/D6i22wuhW9oqxUbPcP4hnD7Q6DCM9vg6Lufz4Wd76ARPSiDDRSzEO
TJEEr0lPWvbj57vB6hgB934U30qOfOZODFHZhopbGRkur4ox8M91QBlSa1BQY4M5IEB6uvYqKmFB
Owy8PiV5Bc8p6Fd+yIAB8VGTi3Wenb4k35Aitlh+AzaK0KFQmimAohXF+WhxmoloeNIjZbJCwHs2
q9x+hJzHYcs59rVqfVKXvRz92SK3/hwJDh1DS99W4Yn0K/bAE+Vny2mi1rQ5ZEv5IKbqihSHvqPZ
geOW7DvguQdSH3kotDlUr8jQGFCPzIydJKRV6CicHY88cZvhMtaZzyjb5ZidEHjsmRzpKzJjome6
eg001i6WfqKdmEI1znTXMLT5gpJnPhhsOjU0yIGLaXK8xQPPEflhvLW8QdHjOdxrhhleJix3r3Y+
FcDihVufRujzEB35qGCm7W2DiRIkB9YowMr4PpDebh2Cemi7GJnwTDZMp8tO6msZWNYjC7f+hyTA
dQ/cM18RksuDy+qf8hIMwDfAGpQcNQG9RwwlNDEKjpYty9dhcLlqM76pIyhjHpUh4xp04JE3Je7C
r1QlbCJ74jZ4KZtVQN3Su8nNaOCSwdFMOVFVIRWkhsAw9Pzg2s/m68xmpP75Xz8fTL0kla0Mq2++
u1i1LoqXypEUm+lusgHmIJYnXHCseKATqspIuhwyA/E2tyg4ZnLJXNgmygP774wSQm2bffRirrxt
3NLAfg6KZatehU1nyvaaVJ6ppiVT9tzvGSTwjcejzNPx0PviZW4ilsnLJgZhAyhn+KkkR1W9f+pC
gkc+y9X/rCr/ZlVp8fb+y1XlsRrffl5T/vEH/lhTBuZvliulJXyxJM78U8jr/YabCk0/w1wWap+A
vn8IeZ1FyGv5BLv5gcefY9X3h5BXmL/RJyykFETBgk2l93/ZUQrnl3WeGTi8gRymxHRRtMPO0vD9
tE3TRdcNDDP9k1kX05UBaB+Iqp1dJsfN3uFWz0fSP4Ukb9xFTpN9Kms+NTafcptQtsYdEgREOCgv
hjvhdOFTNiO9vKoXvU7cYVU/LkuwcB2WvQOp/VPdY4Vo+6ZcPmnenvd9ozhqG11wKsapn78Pi05o
qHv/KZ7IbyLQbxESdZ+ionLRFyGXOcaL4ggPYL5NP2VIxGchSSoXdRJlev6jRLAU5SiXUo6Z5y6p
xQXNFcImyujwo1vUTpExXAO0ZNyNDjB9YV5WvwmYXM9TRISJrVvQxo6DdCqIXNZ4zSTvFA7xYjNp
p72DNzhdz7KxgByDevqQhcEUvEwx28mhiG4Gww6P3qdsK6JzQCVdOeIMvC9LwQTMFoXniB9vVlF5
yD1ywsj1jl8s7RBozmTY37eL9JrRDmAHbcXxbe/2SKz6KjokYx4RgRj4Jxc56d6sJuVs5qLwHoo4
mpP9XMa5XGmoKxMCS7vnFQ5iADaDqIJ3bZm895kuSuz5+YBGNGigiodZferDLGW8YHlUxlVFbHI9
BVcL5OVT3A2pJlD+jdBVkJC1IvsLa8b6QDhddcgMs/0WG6Hf8eaH1cJb3VMPdT52J0v6SLnsiYsT
5ESsG6rMby28aRRCFGO3AMMqYn5dOXzNexLFvV50PvrnilI/nvU0YV+SwQl6R9htomJMt3lbNrf4
eNGmEKAA2sdjli/GCV8/ZK7u1KXUNysvnqI7v1Mf7FN1fzC7uQbA7zvVB9NeMnKccc7HFQ1B971s
HM84gJ/Kn8J+So+w0urtHOjUOcLIGN6UFfh33tigzkEQtAPt3hAIw7BhZ1UBy9EpscbbuWuj9Kk2
s3Aa7mci/QhltmY0utCzh+RCQxHfwQugu3rn14U/RJ/UJFxbGEOY9s7QuHSV3JieLMKbqMVPXlgV
/h/RDbi+RthX2rLJ8eGfQTo3KSrzg2inaDtScfPyt6yhPIQlIQ1GhVQKUbK3HgJbntAQUikWWcHj
TdMLF3ANKJJQzhK1jAgw+bemYtTJEmpHapReGZLpUwKJjSbdYSmYWVd2F2ChMy0JzFpcsJUccvqW
86wIR2D7irjSLPWBbS7XvZ8mrNKDACBc+g13oKBVuDGQo3ubtu2dNTpLTKzp3J3soim2Saol0QvB
eO4JjNmMADL2EDN6uLHMjq68tu5PWEaLi6ZLKldJ5ZF4mZbASoL2fo55MLMq/SBI+AuzyZWX+9m7
T3GzST36mSpJ20eDOcQNOCkg3CUToGRyrQcmmpxaPoZG4kZRsJoAbklaxwyUjgQyocfEndhnd7hY
nwjkyalReLCNyjmkXXTxMHJvC2BLa/DIqMISE1r31Obwy2YP7zUlMVe7Gh/B/8UbE1nzUVZi3tq5
h1neTu2LpxaJXT5nWy0a9whsodh6IGWmVSTa/toNMnNbI2Q4a4x4zyRziq+yIIYjzug5JhXHJ9l3
8lFKt79SI0oIDqmWM+V/2DuT7biNrUu/Sq2awyvQBAIY1CT7TDLZkxI1wSJpC30PBJqnrw+0XCXR
98pX//hOJHvZJDKRkYE45+z9baT67JWxDIw3MY9ECkVpOF+LlFID9F1yAyk5+4MJr3coIXYeesMn
TNo0/HEbtuG4CzhmrLtC5OsBOuAaJ2N99X7iVE2+qLCsF6qoiSkHadBjkM9YX+tuC1ZB4FzjptwO
xAZs6ZoUnN/DjLtt0WtpOMn6/ltM6Cb3nM5DzYfQjWu4XsVlTDf8Omk9fHkCRh0JsvM+7yyxFR7o
q8RR/a5pvfwzsnXvJupChI8hH//nBMSMRQftSqZjcW3qPkZxGooH8CHZ13Zyumdlhs69qsfiFsFA
uJ2Qqe+yComaZqR3RFdO0kmWGtBTPI6uazuK+/vYsUFhcBZ7IcVxolNUD4hKasKKzKo9jIY0r9tW
pkTR1j3fqmG6D83c9QCZmPFVp0k0EH6gL1uJc0tEMlmTNJRiDvXYMjMKfb9NDjE4M3AcPWKKVHsK
ma8dEvrCjBVcVjSfRAZuPk+THIdWFjxGGI0j2v2y/cLoPibg1tDxpaXT9tBapD+g7x1f865P1zSr
5gdb28wWg0Q1BIzHHRGwdfsIbcC6nNHG0RQtyXBnpJyw3uroTrq9eY8kxNrNZVJtiLZHqk+EffSp
qqv2xp5diLZtGZAVuez2PNHHlyjF3G5HTCdXvWuO6OVtjKqw7okA7YnGarrbjly75DpsbLPrPova
XUwqk4vkQXyeDOToB8AdTfwJumRQdOuOqTNPolR4yfVcRliUCyAF295cppa2HvNtJcb5d6/T7jZI
pwJAXcwWHFFUamJil0FoNPX7QeQPwwg2Lk6HcMsiDY58lNmmL4rs1q6mDt8LwVA0HTZM1OI/BVj/
PR//0/nYRQb5Xed74Vd/41IvgOz/878vXor2pf3hhPznj/x1QnZ+kx7QH8nIzHF8y+SU+heES1i/
CQhcHHcxndED4oD61ykZU9p39jZ8b4RVWAwBiIr8JZo0Zssfxxycin0b3aBtIhH0LNf9gN2qg87L
knB0L3JGjUzwaS7QYTARf5NL1xpVV0OgQrk9kBdgl8FVWUw8ghspDAwxc8eqvM+gpBg5LjMXw+vW
gN3oBAcvYEWve1vT6iIwZaalHTHPULu8wZIxXHUijRm6T5bidEAoK0gA0PLEJ15qp27f0nC47ZxY
oYm3DDpmkat2GdQWvFU1SQvWPN0b3gwWb+7oTKxroCAoZhec0rxHyEo+RzEy2F0nrUA7rJo2bg9Z
zaTkBnRWet/Ugf/cZrMNW4WH7pJSwEjvwi2aKNhiJvts2Ch+ucTkztsRqGa8p0lAFq49FfnWLmPv
Oq0LlxQeBULbL4cvuNp54shO7coeBR0SYmAJtMoA15R2ZNAzLY1qn845hTx4ly9ui4jOam2rXBLu
/LfS996ycbryRJNgSUnJQuaP4Kx7176OZSwOBKub2y6x/fVoAxxeaZtpYZ/QR1mLaRKbbqAHseIQ
7iPG60u2RCdwp9VgSn0ARpvf9GjYn2AXIoUmaHGPGXG69VtrOvFgrAEXMkkz0DEjOouyJP6d9SBv
E+RWIH9Ky7iG8IFPT7oQPcvRJEW6Kx4iYqP3s9eXNzxi1VpjVuc87HXWGbWg9cmAwe2Q9GfZ17Rg
+o1PTwMtOMYpHZszHGOJCjzunX5rWgXjnWU3HECb7ewBkHjmJCPQiqCevxhTXu28ODP2uNRnWlfW
/CZI0kAVZVb3s5iCq96oy8vSCPt878zGdD32s6tNSBva6UAfrv76GwuTo6MzKcAY8dexQGXOxEuj
dWlOCUPcoTjlQTtk5UaRo5j4O4yJd7jcsd+vNLKCgaC2CAfM2387Dv8Rr5+inz3n34ujL8D+92/p
9OOe+v5Df1mIIRHSKwM0tDQJFgH0tx3V83+TNCPYZhXhLAvL///tqGijGS/4pmAgCRXZFOzD/3+H
pQvCvihN3MVwAn6p72B+1Cp7WNwxIpPBa8PA/puK2HbtiL5+EJ60yYlnDYVR3Q5mOLPGi24f19R7
WrwSjjgeqxrMDoYtz7/Tpe4OeEP13q7Nei8grYg/n+H/dsItrQ8dEVTFvDmeRMJyLccU1oeR7NgS
VJhanntUGoLItc9B/NqbXfZ6NknJiLIv74mQN5xt3AQErdoYBysNCIaCKfjdKwrztjWlVzfbalK5
+jRXRniFWQ35LFBx8zmPsNk0+J1pc3MYN0hMl7Cmr3NQHa2BlqQzvMOQBvPGEQgqo42ZDQ6OnhKa
Y/MYTTrk6GRAlF/7MqvxJrYZmiTV2vkKAaZ/8ho69AQPJNux8R/Y3aOmR2Tk2Tez6faPflkhrWnq
XK/YwbOQeV5Sv+Ywc+8gwZMzph2yaVAQlZTiHkASkxh3EntOALWydIf0GnIs01N4HDVc9yEc8GEE
T2MQGvsmnpsTyT/mvu/t9i0WUXPNHHfcuEl7AYTiVAGbelBFPAKOGKe9avsOsk2kT6OhjU2sZnbc
DP/2Ve3Y02URRjuDHAVqmN4s7wzHfxZ20q4MUuRLdElZtMg+CboUvRzORlgatxh5cJGqaGq3Q6zH
y1DN96IPs+tm6mOIen4BWmVwzXDnpYbzSqoe6rYqalejhIDGk5mh6Z3w0upOA4Zao7LNb6SeFeQx
G8HqmbKmtR+TEC/MMgUjLKneUuhahOBlw8MkxAhoGxvJ6FZyD7yi2FWqi9I14jSCW2hhLIRo8zDa
QYX22mdiPgvQWqIqj/QhhrVZh+4td72+gMbX7BJSH04h/PiTjy7jFJkiCzdBIbLPkNjbh1JR+NaD
yaAu7Q3aLW084+K2xktbC/V7qCIXeVpXb+HAw5CzdLfOJt1srbjsQD1G2tkhIsRDVqVV9JKy7Fe2
1YzrjpVGUmA43AkFJgJMBQmdQ9tvGeH5ewcxxRanQbFMT23eUGeDsM/JXBSzxQAxjljSxD8HO4Yz
7bSesfZ9lvySNZovnqWe328l87cXKyQDN0+m6Q+yB4NzjZN0441jc8DUSu+e2ZL7zJOYZItARebR
0m7SbMrBnog27JY5Bk9gso2UbEkZtupcWWuqUTR4eEWmTRZm4bwiaNl4kGOLX98xsu7oj4154VcS
Y+3IfTxqiDJMXon/uwypkS8wiXL3HIh0a0cvvTANZnGyZLJCiOa84aYa4PggNAVyUqEyywAOwaOp
07OUSQDe2wcYx1SLbxdKXVxPnDf0nprbRl3a+cOtKvA3kcxUuscUH5UfDfOr0vO4DYbWOfpugkvW
hd+2qUzIe+yEw7OOaNatKs9ldJiHc2Fu0rhJsUMBPZtwETfqSxEov98wpoNEWQKh0lc2CscjpOkB
FSvtbWxUmqi/y6mkubNiwKGPZeiWEvceuQrrhNYXwIDSbVY6Dq3rNnOGW7fRJsVlEWmOpEWbXRPx
UO0HJisoQUtdGtTlJtbxip7Hlct2cJEz/Y9xkWf5Eweh+i7uiT8nGc/C3lcP9SX5qGW7UXYtrmMv
KR8UR6hsY/axsxEl/91ljQIIM6fopGfZnAcrisi1GtLHKgcajVDBpFjucWlXA1V7VbL5yjZN35IQ
pjO9vBiHNM0594a45Mz4DDFixh6OrPHOslFCbJUA7QcVqnGbnSNy/48Gnddpys3hGQIfxujJ1Hdm
p0mXKIEGIpmDX9SX0UFYCbO3ro6ci8jXyU4NurmXdjknq8B0o1tTWtanEmHjnSKE1zy0TRvewGCp
mP1MHVmxhH62X0rw5syqsePKfTMl2TZw+/Qlqv2asG1sQecOrB3UKviREQZGD9pDSiVOUExnpBup
sVIzrO/0V/Z3/843omFXK1BvZONyiRBh/iVWZ3uXTGRTN6k1butB4n83IKwlKg0+Y+c1+YNFxz7P
lzy18e5NSDfRdcyRsQYXZ9HOkrW6RN4JJFtNVpSuRGvCKRwH6mlN3+OiI1Th/WMDjB9d5FQTtP1s
3qQ21baN3LfEFsNm8ByCr+vRfoox+R8TioUb345Mrpq/WXWLhByEtn09GtVlErD1zzK7DCcvwFhB
CozCUOpKY8S7khsbTwDQrSonuZokfGCHwoEfmEfrmnwCPtMh9oYrSCDEq0JPIFV4gk7R8EfsCeNL
MqT1bWPZ4wXDSeLKGZwXz0hr9Zu2EcWCSVabBuvyfjmXvJK3Vb6xSqW9xkQZs3UkSnvbKQqiSyw6
OlrxOG0ubK8m6lLaETF5RJgqZ0vWHZCNIW98ezc1RgxQau7Fk5t0XYGGt05fUaogNZ584E00+kIr
gL9pwJnvsi4HVBqpgVragypQIT8y1tCwmmcoy+kTRTEfF/g+J9HXBuD0u0m49+kYyH2S5LD9ECOo
eV0QLHAmldwFCMXB6zpIC+fIEav8MpVBt+t6I9+UneDzAvk4lXxZkuKLLeuc3xnr3y2zSHGsoLDh
IdrkJHS35mXLdsa3qJ2IWZxBDK44d1mY+z2IYSulrPSFAddza5juRk7mkpCa+NUp8SA40WT3CNS0
4V9Ea1T+Q7E1iIe/GyLgKOWCSXFcgCnjOztlsQGHq2ZBqvRtexf6Aw9rQE5nKLPRZiz5il3GTNTk
xkcg3AIJjOEWyNwBYgUbdBPQSH4D2lC/en5d0ReaDf+kHFxeHDAlDGXAFD5dwIUJ0yx4GO+dFOMv
0JjunR+D8A/yxmjMigI/SZCRmbMEGPdOnmneKTQcTxoUSQubRmOZcfZYZgFBvNNrBGsAQfcCtdFJ
w5MAl2lRH9D1OuMGM00EpA2bHOSHzPbuUU45m/Kdl+Ms6BwP4wuCe38BKJZulpybaErHNVt7fpUU
3viEbLW+M5kaf6kDLwHcGVJNo0XGZm4Gi+dY1cW+bpHwrY0wF/YSCMcjo1ZRv4/zyrwh7CbKT0Ro
+LBJFBDlAh3gOhOhOFZekol1UWpj1dq9K7Aw1ZHdXbjeZDEI+m9Z9x+Vdb7l0b/692XdZdkTfvNS
/DhN/vOn/qrrvN9ocFm+z2z4ff6LdvlbZec7ix8WA6jyXDS677Lmb70y2/6NSsZCZO0xb/atBdj0
rbKz+IU+lSMzaDAGHI1+qXdmf6jsTJMvONNkJt5Uiorx448D5Xhqhr6MzeYoWbhEhSaGeSeiej57
Oq52ZZ144DIrojhaQwUP5HIB38yLgGTCGE0Mz39GzWTRlMIt9qmz6Ba1ST62x3n9wauILEThAPqm
FJ2/NqNkRDpHcFPSEGw0Iil7cizmEdUSEMNaD5hZOeAWC0tpFKxMv7BLNsO+y435wD7k3vdFP/4D
Xu1D85A7gAbZciS3YTHKfsSrJRzWKFQJduGoOd4w2PX3nFn8tdV1y/vidX+3RG7+dPj+r6LPb0rw
KGQTUcpX3/l+369HuxJHLk1ShY/zxztuITgbwzStjoNBnM8YZq/LqGoJ2vrW4P63xTGL5OOVkCsz
r4XeT2vB/qD+nun1zzzdMzQB1H4W2zcnSQCvgO/je/Chzn6KkuDul9+eAoZGv4DFhFR6efvfKRQS
gV8g5/R57F32w5WxwJ0wkCq56UcJQf7Xr4bjjG4zaYYuwLQfrxb63hAXeYLEUgwyPRdNPu+g5THe
7TP/4efXMj9Q1JZPzld8Wz1lA1JDIPLjxUawuxERB/GxjsaMuWhELY/QNV9ieU1m9uQbXPeU85cD
CTkHCGZdtY1bFFg/fx1/X0BSCAKwsJku5H314WOF46amvOfEWJNZy4O2ndqNGwbBg++C6PmHi/19
DUlhLqdhjwx1h8b+j++5oVC2u8ZNgJ7M823pNS0JrHyDQXekERzemBmnKnwCXX79TSrXNCmUXVpi
4sO+lIbJEIdulRyLodYcyvk0B7sfhlURQ7j+pWs5BFEyAl/6aHy8pvho/XdiYzB15MfHmHp+U4+o
cFeVaKaLcBrsx59f68N++34tiYWOfD2FPNr88OEleUeNwtkNr+E8mJuS08Ipi21tbn5+nY9tseU9
SYYrvssmw3K1fvzcejdrG7ccY1DhOAE5zVBPrJypYGSp7UUhG+fdamw6iOQzDaRgS6UV/YPT48Pa
Wd4rQgs2usUxAwTgw9qhOEvjWna8Bt0y7zA16bCL/v8c2FN+KkOPcta1p3/Yz99v4Xcb7HJZiy0I
2ileIQBOH5aOxgxVzoEC5AoI7BMZv/nJtZ0JQ3ER7Ru7KsBDGeUIRmkaQ7UOhn7Sx8Etxt/RIaGc
rZAMndKgCA7hMhIKQAqdgjkxbn/+Cf2r1yn5YBh5cDqAhvHh9qSSOHK0j8aBuDj3dcI526x1nVFm
wUwcXOYdlGArIpMV6L9ySM8gn0HB2kUQHPu0dC78zg+OIzaTK99wWyylOioTnN++0vufv9a/r1oP
RgWuF3qt1IofX6rwiVaGwBSD0BdTuk4XjSu1S9ttf36dD1sbHx0YTD4yqhCPPz8+G2PD4qYYbYyC
j5RCP55RrhdpKREpO/L+59f6uJ2/Xww/mfWeZQaR7sP9n7xWts6YsJ2XTboJvUBvmOT3a5LYUoQV
SyzgSOSG2Y/qGUVwuKek6f7hxppCLt/EH5erZzO9JF2XQwEv58NTJWsqw+KbERxUj7gZrajFZtr5
o10dQ7TVt0zxxKtcAh7j+D2bq4qSkH9OG5CUuZAX78Y/H9DGDXoGIg7bOqmadU18DuEMaT6fs6hF
qQcZ+W7O7OCrHvvsyZsyqBAZcN+VX+MNQnaRou/x5IVuBBsuUgnrTmLQuUd0Lw54383LCEZRvyHq
xyAFY5hvpzCw+1VGw+kahW/3kgWTeJ0NjnHMXCmS/bEI8BsZsjoVeY34pEDKd5gBv7W0SiPSxmzV
LGeEEhgaqmHLeYnAj71xuLIfB5R89Wpc6BxrlM7O10x3Dpptck0iiM1JdA5tvtm4EMKN2ej4tY/Y
vMs2lF/pLHsWOR8cGynHBME72EbCHqa96+wHR3AYKtTY/u4p3CxFUqtnrx4a7w59EOuNb3+Y7nCX
cnkogQYIyJa9U7S9ep7hPm/G1A/PavnZlkL3HE4S3H+NDxKNFtO9B7+0pzPPmeyprqfh+v32Bi6J
slYRidsKUxu5b7PKoiPZZa59suD+nVNQUcQskKpLp/l9twJAeNF0MzuUZ44GXvGUFVmKkSy1d9ts
H2OoxXnpxXhrhYgeSBdwPvWNIETHCkVxs5DCFkEOv2eI4ugMjyzctLWKXxvhk0sUNM0UAkZenNIM
8uV9Etr2I/6YxloZFvc2J271NcP4hb6/dF5oMxn4cmRLXGUQ5/OtHGh0rbu0GW+ErsfrGHNeBDHD
jL9kbsfWRFAU0EkBvNBe1mG+cFy9HsHWwkXo8CqPJgcYMy9xrumMtQQGZT6Hw4TRNqD0mlZdq0l4
lQaDo4Xrt+kjXK3rhDdAFzjBhE4EO+wtQfDdSzTg0wIUyOqVSwhjEyBHPfSErVy5sjQeXMRyfI4h
bIHQyJJT6mVbf6ZRx6x/vC6NrN6BOTSBupL4U7fYJLFXNYTaRfFReE1xwfDEWaOWjDeu1eKstov5
1NfCPaAjDh7CTm1Lh/5g7RbpeeJqa3ha6jqf1T6NZ+b7i0BexIn97Hl87chmQQk6IbBMeygLxjjT
dLSstckAf+ePgFRBsgGU565aT/j1r+OwmE6J6e+iCCUjWtSSLBKbaYvRIyLPh8W8w9vKUq9ZA/zP
wMItCVqtw9hLOs8NM6dzmMfXzQgggYn4uNGT5wAyseydrONHN3Bh57WVdZHBehF9is+mK4Z96udi
TXT8Iu8ULvNvZ8aHHN210fQK2ewFM067TYzc3hBBw5SBnhMeGO9zTTO/YMJfZWjiPZ5qfWV9gd1x
mrH4ggSOryIXpyJRDQ9aBxdlocLPHaqIbeRM4ynKcjZgZzkj5dZ05ca2fe7mtr4146w9GRrv6jy7
l6mqF7aHk8MU9Ulyqa2w/QNRZ3WYzBIKZRHoAARoaCcns3RKcxUYobrsZcYLKjMy5uj3WvOjnB0b
NtHCteg0IVHIM+trDkpOtBncZXCmCKLEwR4+0rIc7qdScn4oW0K9VpXG8IQl3V5YcmrnpASjJTng
sTFzCcqoF0NYwCn63ITiDlvZcKeGadrac99vl+cPQsSy0tE6rur8pu1oCiq+aVhbGKBZKyuFq9lM
nEVSj2FVWrjt2hUqZisqBlqSAehCFfrqUCWUPqgQUugCU7HzZ0Gva9C0dJvKyq8xOz2pbCaYiUHb
lVPPMGVDnNPwYvDtJDtmmkggK/wrRZLKGwH5b+eqPsRAFQ4Xdj9uOnz5p2ToBTHNJPZ8sZORDAZZ
wFyE9dwYx8JvohP6Ozyc1gA8cdY5CzPh7ECJkBm3GZCPbT41RAogBRSYDp97p/C+ds6IitUtMARZ
uVSfxmH2572QsUEQwICcuOw5jxGld6jm2b8ajdqFA8ykyi7Lam10tTpQQfvESptWt8KO2PxRQRTb
VkMynerOPqvcEWc/aEDZOr55SR+54AizAELA5txmQY29BOyUTfGfRA5tisZ8MGICkkxgHJCilH8/
SpToPITRQ0MGcd7GWbS3qjPoGtRFu/FKYgc8lyWA0hWDThDK/QCjGV5QRxoSeMjHdGrLG1I07VUe
mMkxSGpricyNNzZgjFoH5l5LycL2i7NL+2Ad5L51E9aZPNDdty/9MFywWKQEBrI2N7k3lPtMzNUO
bpL30i+sQzaaGu8PQ76115UNfAoSP7AAFTiyioHRUIiH6akQAF564ZXXYiaPBG1V6a4qEkaL7ZQa
pbOKE53ts7RQzzJ1aeKUdXiBjtIrMcouxirDnwD0YG1E1d+jb4KvtCIql5E682ye6Y4/YJYrtbyi
YkcthFSGAsAsT5k5kTuqu+o8JHl2U7myu/bacTzYdRuRRO17h3ycm+PgEYWF0MC7KEHGnjGEeXtM
WvlrWjA92RJOWH9yUPjvXDdJv/oyh1VeKUaysJjpJSVZ87Q4cvBHjdumLhkf+HKGsdIGs34RjCQG
NoGWeEboSSkPV9Gt66ggXiGZ+wvSfuK1KJnGyz7eprn1NgCiQd9TBajqcVJtizBcbE99+arMQp/m
MWHa4fMMpAE77yeJjprBW3djCt2+Jk3Knk3IaE4Klt+kYbfWDmk18rHD+araNzwnHtFGTjFGXyNj
qomjaTN8nU5XUCZ1xtfajYrzKCvrKh5k/wiEWb86Tew9h70PsrMoyCyEBj17NL4lngxFZnuRFwfD
daYT81YA6bmryWRH7yrSnBA1T2fmKqmXySVkszWnKAQP1qQwXmHHt6FUYFvI4KAIpxsPTpGIszPE
GcLygWcGo6wJX2jfu7ig0zIiqDWpx4MZLNaBJq/6DRSmku1sIpTEsxOLLD4iyY/SH3mMmHSHWJd0
5ddhOxsPMfmqO+gOfG48FDCfVd0Je2z/VlEbLdORjODCnLvQePGXAOcxbFWOOOdIVRahiEy/D66w
g6dJWvaLYVUGCbH9cAktLnyQxZyQpsmvHZ3RfzSLWC/+seZLUDkxx0nhr5nAP3IwDrZd4MJtSOs7
134KmdkCjWZ7BfjBosqfhCzESnjGndKE7CaqmNfIEXdItAjzKNDfIk7PVyOHk41SEfkUBaQXjxob
WaxTrv0xfk0zKyrWBnUyEPau5FEZHpCqWbveHf6AVuzvqeWBGTE02KVYjdZp7p6sNicPNNbmKpf9
zgtJAUT6bGxUwHIWyWheTDInv8XElcIvjjCS7aFrpas8n7I92drjfe0SQmdhrzwnhf5qVIwZ6pk8
SVdr6xTT2N22dLNOMXDHgy9oD1ijxqFRNf2+Iuj+Ne0QqVPj89ThIHRy+tLZtn5c7/KhwwPRjcll
ao77lMCtlc2Ba01R7SLjG68HZEmgnEf3IBtymGDKwaKryb0n5Y0HRBncjGbLjDZLUMV17R9dg6e3
Msp5b7oxU/Da/9JMRr5rpsq96Cp6BzODj2RoCRwwXmLX2ZVBNHFO8a+KvD3Bqnoe8vm6J3kbefJj
1QRntlwaRoiqL9xm/prU4ZPp+3fKKvYVp2lA8KR9ihgVIczbleqIYpWiXWPSQ+VnmPKxXCI+RWm9
jr7JwcoI2eQj65i5DWw6S+ySvkKBoAb09e5brn2Axjld7ZWEzrYNh77/NNvz20iSjJv0iE7Ijx7W
kz+FnwQiPZJrGi89od/Bdg/TC6K9vTfnra7jz6MeoQ930aWsH4Wne4RBtY/lML5XdhjB1/NTctN1
/9mwGm87EpVz0NQwl33fAGMlEpGv+SRO0o7VZ7clfTrOa5eYvoj89bh2aY8OyVJOKD8acT+aHKHR
KCzhzu58CUvbaHZRPt6RRe//jsMFVLJRZTR0MJO2nthb2hrsC6bfxHqu8GGON5nVLL/PqtPkBSOW
O9C4QCt2DLEG+IzfU8a/dDWdhOQdoih2uJux/6Schw7K7pVxhbkeVG5rlAlMcZ+mqdsOlJwE2a6b
3gqevTANvraByxeQqzJikGggGo4iFFIbyyspi0KWfb8p2V7oMy0zjansg+c+pEAIDNzRIITlRRLP
41XNM+7JqwMoY4Qlrq2YsJ1uql1xlRgy1ttuSXzOe8W2NLSJvSbvleqE5Fn9RzJbw3XiTpBpTcz6
ZtikpyglbDvMDZrcoaPMO7OV3daVDZUIE1jxSqyjK89dpJeS1++w6Eayaj/VhebokBmu2Fem3Rw5
2/OriW4ztlFJgc54FomdMjHICybEX1xIB5u44fiHf766kc28TnERHfHAJ0hsyuZopS0P0tYGvhhJ
LOyog8/k99EjWCY179fTlWNsJ5QjkEVsZjYEKu4FeeSf3/8XUkCtO+FS9pcq8fdKyvkAGrh6ARZJ
DTY2Fl0Czx6uh5ljj0GxyaxnBivjp9xMBMOSDNuu3r03iomZZYwyggjpU/rGWR5XBNjEkb83YL6c
8ogwcNILir0LPORTGXe8gTjhN7KPzKjy+vFGxpn5Oe8Fn3qRCl7zMDbHRhbjTTpy3p0JlTrMaQ+A
o5qA4Y2C9+UQVfJQScq+WkcV8eJTUu85qlHb932mmo1OgyElXo2uCM1LNoPepDoRaMFLR8v6mAYi
z1n/YjYu/RK6Is0/YBdpQkfRmy/8pmnxeWV+R0sG7Tk443Audx0keucyqztxJRGEXJQJ6Lp2ljSv
gjk9va87yIzAUPDTc/wnkIHYjvk26lrMPpogNl5fhNfRYHhMU4Qy6zbrl3uS9UzZTP6Vz2q8KhW5
8S5NyrVDeuYZEkmxL5dWXNsX81kRSXCNUc7blCXMGNdhBXSO4Hf7evmFWeLeh5ZvbP1IQ6wh+n3T
KTglY6HE51zwIygQmqMqlv9adtwt0x1ZsLCQprPmF20RePmSyDpDfI7IISVWqSMhOW5Z95HB8Zrc
dqjT740nQtGCr7Pp0FQCPLC3Z34pORblC63EAm5zYenHzkKH7ZuwkzTomRdYLCOxChFfHSPiK+zY
PbPJAVJpUJnlS6paRGH1aNirqdWZQDWQBeYdxQHvsEAiuoSnhSknYLQLe7+IrUvqluZT5y+3N4eD
depLbpNuS+tuSLuEkxYv3GrT6Pd8zqsXUO5ceuxbfSK+LTh2tFwJ2sDZ/zLDKg8FHbmu5uf8hjA9
Nt/XXrYgCEwiP6uueisEkEmfYd6+1TBQRcen03UBX/aRb2DQTz4di8Lfd43utmHpTmebFvi5ynXw
3AxoWdezO5sXID7M68J2g5PMbF55R+UjNwXb4V7YkuYHY1FvI5dVMGB5uJSVpKWAW4PIVQ9x32rw
e1aJmsVrKJIKF5hnkBYRVXyny0YGm5LqFAUg+6PvcKdCKOgPMwXBVxVUvGG/W9ZgI4AtEMwXnBCZ
gfLw7AnGgFpoa56i7INAov/wXOpk8gLN8XNLat+XUXtMoVoO5A2t1CrcRhwreDICzbo0W11cRUPX
P8Ri8H6vtBN8jcsR9bAkEQL2B08mWKT1bpJqwseL5fGo/Tp4TlwJhKht8CJuVEmDG/ZpXE5/tp//
6wj6B0eQhWXnp0KH80vbvrxFPaewrv1exP7tJ7+JHVz/N8QPTO14LtiMtn3mCN/EDurdI29LySAR
uLa0cSD9ZQyy3jne+IVwFDneewf8m9jBMX+z8NSTegYtDG6H+CUZ+8fpgscVGPHZiOi52N9mYr49
uWBEjQoIffY1Ao61N7wyWBRnwy9OFJcrWULQPlIuE3j7w/Qtw/jq0NzkShYpWUREf6kwwq+QFPW/
pibgdpmKa9ARcJTFUHF5z9+N29FRBszvaHd1Q9qzv4jrViOSduv56efjkn9x85ZxmoNcxeVtfRSK
aJUB+2pm+moQMNIs/YrH5mvC3/+Ty0jm+YpP/G+fUQesuo3kWEFxG/yt72EXXiQM63SM/we3jrWK
lgY+AxqJ9/nc97euEuRXR7wjTRPtcqThSavJgppUJP/wppah7vcjHj4kdDwYt/iccLt9nEgqTY8a
MXF1iAYOHm4/3U3h+GQa01OleST+/A4u86K/XQw/CGoITucMQ39cEdQtJd/NsjoA52SjbvPmkHDU
JQozfmEWQnvAQXdC2HD360vRcx1bIqNRDlP7D4vebUp82/A+D8D6yvse/Q4NEyN9MhL+6efv8eM8
8v2GSoaEC4RP8K3+8T3OfdJPMRzGg9HXzYE247TFkxHc//wq/2rJu99dhS3r++/WkkmgDTDYB+zW
kmf9+KRznFX4J/5Ht+67K324dQM6jhKEPAsk66eNOyYvM/OI9X/w9XrX3/y4PHysmQQLMnZ2LDJh
fnxTsAakl5dVfqi0Rf610AZDpKobb2Ynn7Y+oPqN6TcmDgkpD6IZS8gFNok1tVOcdC3p+gwQu7be
GPbrBnT1m4qAQqkksJEAC3PXq/QrYwX7GM6mPleKHjFty9ZdWX5Zgwjlf0GYm28B41lrfIHyoMY6
v50a3/qUKqs8SrLWvugcpM+Qj/IQEKq8KieOTEPCek7V6IbrdkIYu6InDPOzhsZEsFqx7dOMmBpm
XvedkTgnEqSHtzpglzc7l9fumlwlccoLetM6WUeKnGTM/Bm+pRQpddzyegzLd17y4P+yd2a9cSNZ
Fv5FLDC4BElgMA+5L1JqsWzLfiHkjfsW3Pnr5wtVV48t1cioeW6g0XChu8xMJhlx495zvsOXzuhT
7qogqm8ia6k2DFAI9BvsMESZj7RoWjV2R88mhCXVmPCj04aqyGCWuy5Mvt1SsHAxk+jW4PwtDBEs
LnGUlFsgB/2a6aPYdZxN6AYGwj45BeClFCbVmWYkaqICQJAfML3ET2J9jOLBPU+RSD9HfpV/kCO8
9Ka160+NLKyPId+9XnkjNMG6cPqFzzSE+YoGWdCho521xkw6lJAko+Yf2pEJL8VscUc93H0OuTXn
OG3qG9mnP0zBb9qn0vqIHu/H1I7hu04u1XHUS2PctpWOtoMwqAA00eQIUPHepomc7lMmj0dW9G7N
uDbZD1FurygDEqhNVl9SPKItWDn4uy8RnWJOz1H5Aw28uDCi4Sb2uVvC8h7h2z4/9nkbMSQyQ/+K
AVG5zZAvfwz7mDOuQ8OnaOrowV8svlLkJdnnYKHyLRrSgEM3TuFfdMg/1tWiZL5P4GrX16If6mAj
43B4jMPaCLaWGFqfHjVjuZWEsXdlcFb66Bul+wAPufiB+L868R3nbQmnXPctmoPD6fxDhZz5waa5
na5dxYRirRwXIkgQx0O16ycwnAq0y4qAEX6CLpwyhjsICdBtR5lBx04GH9pG8do5nC3pBLPFLXPg
wwerBwLV8rGOP3SlEQ373i/Tp2BEW00RPFwTkUkKRhLQmm+HcLofVTA8LmrJ9m7dd+SXG8pKdmlt
u8t2Sf0M+g1+IPAaUya+LEHdfrMW3i3HAJW9yUe3fT+gTvtE0I979uacNRR0pLtSvWGfEEslWNRG
5i8i45dw4yj73ERWecI1VoIcba01DbMfGEsCki6YYPNB6OhExbwx5haCVwzw/xJh7cLTnwf71OAX
6m22Pjp34CZ9mHUuk/536aCYV8X1FH8v68A9lJmkFSZJvLxyRP9YtzPWwaLiOBP0PAgLk4ETKnLa
QNruanRQu0W+D1T0veuVt4lbku4a69BVA2qAOSFZTgJWDOkfshV6d3HPSwmefdoC3Ruuh04F2yjj
PcfsG3JA8bKPPkfqsxlMO4YpmiEy1d26GDPAE2C1SS7vch5qVkUYCzkxDCWZqTc2ReWuMXjrsx5v
34DIAbJqOm8XxepGn5TEUL3v1g7f2yrSp6Q1iPcmYP0pn1r/zh46camIl3hIsfSdpp4nKmNB/dwH
hA2Y+VxthpKv77ZAU1ZkqAY3XdmPX1tD0QCLWtac2Mn8OyEJtHbM/Ik5ElBAxfohY8O7WxKOchbD
/k2I4pyRnd37d2GVKXiZPSvZc6XFMKFhoFT0mxTF0bqw+mojRy5NyqA6JC2gIEuI8WvsljB28nIV
BSTc0xAAFpfkN3bdVbt4tH1+hKK+aRtdV5PYdc5FzcMEqw1HWyGcdUZE3CoJA5QcgCyQR7Lqok74
1GW++G6OrFaDfkZccxGXLOySC8Fh0W5AqMoaRyWxMozOvaSRu2uZ16yHSuEig0Ozx6pEHuUiq/cE
cAQ3ixeWjEU8tXaMdlz3/MJ4cUylDhG7wcNQR8TZyrJE2dUXd23P2mNErB5jwEufDWg6B4wGO5tR
LOzMIbnYoWV+CUTfnYETUo9W/Y2ftfmhleawT+Mq2BdBZFx3Krmx0fM9Gmna3sxT3F2H6fIxMe2R
wAeCW3ygQZi7hXtY0DcBYMXLURsqvM2zTx4Z5huQ5T+qKIzW9O/f8z5/UIPJrMCv6ApGBQMi065v
nJnUALZFREnS+QKsh0G/x6aHNAUAZRKjPSlZeVXJimMWPhEfpqAVtvCTEt+pawvptPVu4TfYcfZi
JiMn0ip8p8RTRUDjobBcR+3Bw64s4KUk/bYEJK4wk7KYpRzyiENjtlRogXamNZpkIPo10cIlyV8K
5UGzYA2t7aQAHU5LjG4toKBVXVjv28IqTmNjowD0OrOGyNprmHPbb3pRzFYOOHKqPHmeR4sWH5tP
rlj/Cm8M7xscjCNI3TQ29k4yFPEJ6wq4Edru4eCfCKKokLXI3sbhQy2uehIYA+X9aGfiDFc+LILv
tUs0BcGN3nHyvZp4njlQmm3ogu9pJ9b12fcyRoCd6rpbQncxuKROH+AG9aN029WxcmCN9zqJrxXt
Zz8zMzI4pvzdmNoTCTxCgmakuCYeoPbm4VTmabah7/nF8Xtm9CnI/Rnrr+Ma8c6CpLVh4RjuMCMa
Wk9iMI73MBYZjjXveU8te1WlyGB6zDsHq+k7KLLhUxa72dYbrWxrmTRX8ZHQI6WPdsGGg8IBJqi5
KR2rxx+W28uF1zX6GqHS71eZaA2grbRl09wwjpCVTH/nRQXrmyNZvsny65mWeji4RyfIXXJSY0Xw
5kjCkj+7v5MVPoPbfylGcTAgp0Z46wIpx6r+azHaLkvk9K2ZH5ghsN5YI5a6qKe/7SvqhI7S8jLb
BhM1a6GuyAJVnXnh3XNnF+Q5iOB3B7WXilWitunP6UwxOhQcdvW546cjoRdZ+NlYQg+qEB+Am51V
xpo6enhA8v4+nNnm3j5ivDoZBqYwORqikdUy0JeCx5Z+cxEB32R6QxFWhn3IBsV2XJZxdTZAtx3f
vp54dabRF/Rc0LpM9m37peixVBQ4jsxyFhRauCtWiWqTtAjzNqkqntDFBtsMMdWNdP3x9nnbQYkp
5D62RrEjIccAupW7T9XSDPupZV9/+/PZf/f50EdjwwBFQifpxfGknhLEe6hYDnFROKd+aIsflY1H
fTV2Y8uQFcXLtM1pY6erOBXdRVt1V2RqEgskKLQJHnqilClPvkUewGxx8myTmkCtfO7ds2MRu1Wq
VMHAbQO0CE1SrzoY8ocoZFW2Jw6uWwee2zvbMZ0n8CkETQT81x52hndH2hAbcDhP+QczSdLPz7ti
WZqBvx6XDBTZ2/filUCVpxHlvUSXLiUosVfmhp48J3av7NDJVA8V22rFvBU1o+08NoysDgZl4wop
pLVz6ckT1t2d3v4Ir87ZECSkbxERpe0jmAB+fR86CFDEvQKDDjhv7108+2ckWb9bBl51LLgKjQpL
2p5jed7L37xP+iGUZZUcpEPxLCMWrrKWqDLIfQBjlVU0+1MOD3S/h8e3v6ClOwW/rkCUKNhFfZwG
WKFeHoeRqDuDysf4gO8wCsG1VMGVEYbB56KnNGZ+7M43geEGOp/zQ0YEKjN0d2RYOIBb66qSkFLW
W4x9DXNtmxCImnISq+6B+ht8OiEr3xpS07ujEbYcXJ8//X/61b/rV+MLYWH4v41518lXkuyfyl9a
1X/+S3/58qw/iENkzf03cuXfrWoAsA5K98BFIY6Jgijx/21V+38I3kqLLA1U1zSS+RT/26qWgasV
3Bx0eWlAx/73f/1i1Wpf/PPPJjHxYieisyVs20H4j4cKp9hL7xYTLoh1eSvOJXCFDl0Xys3poFwa
BYzISgkeKZ6L6irNhDFS8mIbZgQaM2VvwSU8eQmyL0F2U6rLIzeVy6wIwYNGdI4sLeMlPIZ3C+0a
yYs/3enbP9+dnz/6iy0NuRIf2OfWmiwcyG5erOB+2yOjVAt+68ic7olON9YuZdrVPHgm6OaZk/Hb
F2Rj/vUl1m4aTErs2fT1tVvoxbZtJLldG4BWz3QlrxhaGuk6H9hb9qlDCBOxgY3RHIQySQQaMe9P
694ZPOcQSBaenRvFojriF6GhsAwed6WUIX0Uq4Ok55cJqW0VrsNbDa97yC3RLXsnLKtz2opQbenp
sEeILFSSnGJE7mt36slUAvbAvTbkMN2juuTchzP5qSvrqkV65XOpgHZEtFVeqA8dBLEDjZIGXQnJ
L0Jx3bV9vwvxmqMkJvNRCZuHYLTZepVNKTQ7RqC2S1eLi/LpY6y9KJlhiyYBID2aOigGYicnEi6O
rAcB+gTJrtfy3VpFzI8Rz9NtJEc+xmQl/rTFbl1/soYxW8CqW018A2GLT4Rb0D5S9MTTe0WI6JJw
6LYA8aexaM8WhBvrsmToHHcoRGT9aIFbj0+dann+IqQHtNM8d7hfVGk9GHZuTR8ZVSJlt62OO5e0
GOqICaum6qhqnwpzUCSXr0NpcOm8Hvhf6x7V6xaWAzv4tDSMew2TaHIdb0FHsVKlTnMCZpis06x0
n1CWhx/6mTPP0KO1gx2PIm3TJPIupsmEaKttuEkIqvkVpMOo6zEmR7I+OAsD/y330e7XbqLnrQlq
cHIhXfJk3s0LYNP1YLmWOAPxzePTon8ST9+coElII8dwXp2DxqC3kuQdqLdlGMbrGCH5neGbEOJo
kCFzjFBN4heErrBtkTbByScAkAOG9EZvU2HI3JJ+GMEXaoRO/5rmB3KFOlCsAWezIg3JnFjcnvjC
tHOv5zmSH4zBE5dxqPNbwBDRE5Da5MDhzvHXiVV6T2WUDR9rG6UYkR48svHIcH1ALOSv41TX9CCc
0Sdak3RJXEEM9MFA7NzdWRhvgAMMHo/NoDxu75gUUt0g93LtHaBRA1xo0Tc2rsfZ8ePFpmvgGGgl
CzS4q8SmSPgxp3Nff+KPRfoDI810nxQmLQ4J5HJNUrj71DL/79ecnMUDSa78PLA9G7kyIKtIstWW
nDaqV9WfuDO8XKgKeCmzuhrDXWuiVH5EoT/dU83zIhgg3KZDYtWW3GeQ4s8ueYX1KpxazvtDSs8y
Da0J3rXbHHoNKb6yy55b71U9V6FJli4rwdsWbAnj5b54gY7R6l3OG8zcLfWQLYthfDB6kEdXHTA1
dTtDwCXCkOPJ+H6BKxq8TyCUZPchKIHDVBiqoRlq28cF2cWwWuaCe8mZkns5mSNlZxBE3AhmUOoQ
5j7JuA6rSnyqGzzK6+cHOZsMfriKJDu1kYN+KTpFNAAYakJxWMwr6yHpDXJOmT7F8nHK/d66SUmV
b4jbEM9IjFGgsfcpHn0tvsFpEKXTwQsjlX5WQhG5s3J7YhltONDZR8UKIWKCLEG53FRFWYJJnSID
9reXRwYYokzwN5k8TidcJPzmXa7EJUW8OH30+7DJvrteaVn0oGb4QNsCu5p1U7D/LEANe1JzjmFp
oS9awa0xzWNs2fQIXKH7+0YSmQSnLiQ4JJF/KTE0PrpDH9LGFe+8IZpALRVV/57oW2NLThUuk6pu
13YfxUc7D8INjfkEYVgyjCthi9ndxNB3D3R+5EhAboo6hDY6R82dQwOgBLpTz3gTckTDde2bH1r0
tWu7MD8btHpWHbaLFdTSbpWAF/IPIrOiL3kbet+nyA4JtlTlTZfLK/xazbzNMFHdycqLPrv2UG4L
NqkNZZ99z9Ct/CycuNhZpUm7yVsK1FFIam6DCOGxV2ecTiy4WNdJHeXvrbSFHm62HaqmjhbAMAGT
UITQMHSqb4Z8Ka5cOhzbnqyWO5b1+nMa9PG7wclvR8+c0r1qWmfXzM2Ewq4q9wN6wndRK/P3Y+G0
0U51pQYgURXkWbOgZgyyHcJODE/NiCUy9+jeJINdPbDp1I+lW9TxJl3aEmShWX2MJZI+wdZDn0e6
fbnGHDBdajnZSO2GYhPBlv+RKPRCee84B2tJo91IJtHFjVrP2cRIaGfC8ygHNlpoRkO2qPZ+3sx6
ymVXRy+erF3kirs0rOq9OcX9RvEdH4kkofuEdkYeS85fw3YuvP7SdE74DhCY3Bvtku1cBINrIzUW
fzfPUl4MJGhnFuz5YJbljNFeBMcFfRbuFqXWneX066afUxJnWvkwJMPyzTTz9AxQbzmrUgX55u0K
5VUx53gePScdHECaGWfvX49RTVXY8DqQ0UxdTTul1G3d0WYTcgxawkQ5VmccIurw9lVfHN6oikC0
ugiCJZUuhlhdNf3UzHDCJfbi0Q1OMLbqT8CWWBjqzqLGePs6L47sz9fRBl/KZYuA9pdWbUynsm+D
KDw59MlZU03Fmq1znNwpZMH45xfTI19up0AZ8tKDL3iHjYgi8OTnDE8qnbfzrA8wkj7Yvn2p14Us
PRKioKjFTRTXLwfpDa6a2kBReLJRe17KntLbHYnLohdenVuPzts/vh72WngNAjOwgxP2199L+BWv
bV64WAri8MOfWxCOQXYMt9RTlTaZub1vX/PF0Zvfji+nrbYwQPjxXhbrM3itjjgB50RKEtWVR3ZR
QlnCWZUwMS35ctC32GujGPizSU97+scPKYNAl/ts4vm1ABv8+qWr0mnMKScHru8TdRhHomAmMVbn
t7/m61eBq3iCDERwQ9YrX3EeWmMZgmI4oWFXhzkh3sfz5981r/7uKhwofdfVuotX/RrZ4Z1wDb7L
s/JCJkyQiGz6fzwmLjQZ/NicdjhuvrhjWcN0GO2be7JCAqiQ3PJQDPPITB5Jh7h09TQsvznSvV6/
WNNZTfhahI9w2V9/JIwT4Tzm0jkRVSAfBW4CxrMDpUif0y8sUZpbyLUXHpG3f7bXK4uPP96mMWPa
gfXqjQho92Nxci3y6nm7Qxh2504imFlSUsnevtTffEUeDqRN1OCoV14ulh6IQC5VWKfnJD8Ic9V5
aZmQ5o5ugOsT3KSfmrcv+nff709QtunS4nspExvIebNjgKunXCJjKQtUE7npx3sOOr9905+7aD91
unjVCd4kl8BxnkGyr940PXY1WU+Y1raEMKWicFGM4mu8x8GooHuh3aG5SZk8jdR1zP7m9jI0ZB7v
aEI6HC4qBpak8n0T4PapOpeS+b+fyTr/zW15vfASxGh7Wi+Fgkm8lJqViTsmBP3yhBe0sCHjENul
ZcPtCuk0j1oaUNa//Uu8JNw+3x3ye2iKByAr/Jd9wCinXxKyx50M36DWnXyb80NHCjLhFIItE2G2
ft7TRFyaPm8+EV21iI2dBNN901pNvm+iftGWNFLgOjJD4n+8OTAcQDmJTs1mlXzuY/60meNZJ+nM
560vFp+i23TTzyJiWN/mdklUTWP+ro3z6tlEVKjfBlo5PKJAGX595xtsaBT983JCo+s8taRepqu5
KXlMJ91Pf/v2/93F6BsBVJUBS83LZxM1R2BGTTCfpojRelpmwRXpnZxyXLPmlPT2xV4t03wzH5iN
MG294z0DGX66lUVmiLoNzfkkQ5eDZZTAtsCoFXNKfPtClh5f/fLKIYdDLMmOwJeT9MV+vYe5HSeT
rL2RCkLF7a3JGa5fG37bZe9DjE7tuU4HOiFO5CB1GWMGf3nt2Ypest4GcT/ex+DisLyNHJaYNxJG
uXiMsE1D0sqi62XvzFx3P8YGD8R+ZHp125WEkxf/dCGW0MFgSQMrgVLxqhRKSjzWHrabk7Uwwh4Z
Gp1Jv0z2kTn/46qLS/EMOIwCaOm9GlARm2x1w0QkoDKlTcxeyvdvKsxPBk6SMz7J3/YPX9RA9PwB
a1u8+gwBECC//JXKpbBFo1znJJvJ+Q5oezgB/w8+PDdEpNfS1WmWHDfYNFm/Wemsl48I/DfGHqBq
uLIeeum8hF+K9ByNA1Ib3OmCTtKyMVNIwu0eZH9PLMg4hf4XAoAzZzNUzJsvQYQao7RVlBysbkbM
gcNzvjf7gi7ikul+TaM8fbDogTuvnpP1VCHblIR4kdx63WyU/E1j4h4CJElMqjMClu7ctEVmoB+v
HDY2JtZOifo04LxrV5ZsseGME62xNmR+fM5oHCHhaIbI2/gRU+hrchQytcEOVdyNdBsuSnYGnstE
3lazMJZ95YF5pYtdLivTayzzira0Wa5bz+0DHIKqvuoyXBio3eqF0OK5WThAL8kJ37RYE5Tp9uBO
RdwE5apvErej920OY/VkL6lWVeeCbCWigkUuvoHxyGiKGynvSzDVuhk6kyR8O8wTf/ZwgVVHWdGi
RDUUhPFBDhmnorJZ+F+XxvtX8YlBiM5LkOu6pql51+Iyd+cfdMvx72VYvji4z2oKsmPkG9N9PS1F
fItQKa+usqgZursW/U+xQVHE212Jos7uqwVFy0b1nWh2TISn+8xEahxJWWX36BDabzCP+RYjgpPl
O8k8vXOtGqFbUWPOz0wkLP8iX919cok2X94RceUwqrVS52rgbg50NHp6cwlmnGkna3KLN/RB6Fx1
S0wj3C9m3OnoF/kbAbOFiMJGuNfNlPbGu6lKuHSTLexaeEBB8q3i3G5BtY6D292LxMDYmvG4xLec
V7F1iNkbcd4bqP6GQUFH2fQd9NOlLomWlRZLuLtEPEElBjeEn96YeFcOFndS4AiDBUcxkbB1qVRO
T8snWGnZTzln2BXjWbqMCAAm9SBKV+Xk87o8YGWMvPpiJIq94bkOoGfP00fQLa2GWDKFO4GgIvqa
kLLJb+i2VdOPoFvCW3/Bm/hnC87Nez6MHU/iwUkt9ykJY3Iy2r5Fl/3nayW1as/UaZSjZ6f+U4n7
TNGcn8WDmETMFJRdsQEMiLZiraTLU9T4Uuvdcpf7arW6Zw7xvP+COHkkcAlt5O2foxnodU+ha+tC
InKo7YB/IjQVqe7EKtrzqzrl+APbhQ788/bnyZ4mY0zvyrtyPeYRK8BzU4qxLjPbM1IjXtOiNpg0
5LPDjQVbDcEiDawouWvLhg8iTHonuzq32vtyEc30GY6RbQw0etwsu/erYCK2asrFg0zT0ln3Kkzm
777BJGOLXtxy7mZR0wWOZ2pjm/dv9Ar2Y8YA+DZj2hU8Kw7THJShTmd7HynMM8KLyBKqGOLmuKgM
WMshuo01S7iLfVa1dOvn3EZIQAdt8WlJIHg7FaY50WqjQ975NMiWfkjHP3f8/8xJfzsnZVf5qWZ5
lfRznbSt/k9dJ7+OSp//vb9GpQw9TQpBrcrQ3hnJX/kXwlQQiqnNPBYV3V/sUv74r5moTZQmhw1M
1RZtFOm5/j+ZiUr/xcGACgRRMTh0iio7wInCB/l5s0xIOXEzGCVHyMBYHSP8tyQh8zLi3ENS2mEG
7RoXoSxTOi3DIjHYWQ2VVdIDrub3JAAhAGX2QJJ9lUmC2QKh4/UyPRtQCXG1GJ0psepMQcZv06Rf
zmHizf22hIqztRn9XQcekCEtfQ5XM+b27DLE5fDdS332xybBPqliG3teSmF4z0DIW6sU6o8/jixD
Oty7tuN571FTn0DI8N6DnSuv+Ji423As1k92gEOUvhQJuGhxjzNtSkE0omPgq8jnOurVO4FkEXww
6HuxmgHteN+GyI7kbgw8w/pgDmGUbIs+mvC0I2x3P8VmgOZQByl38bnqbLb81YiKerxtLA9Hshf5
Y3Qh3SD2d1U2i+gekJKksoQWAQ4ENLG/s9qhMze4bW33KBz9/4xEHHiPk8pq/LtAkFaRkREVLOdY
AT6CUQmWa/RB/SAiJsAhIWRchtilmDlHXwq8lDeDN1eAYRcQ9BAtm3olosZ/XHrg6dtSjMSUwfvY
93LZdPyT3vNJ8E2b4eL5qdmuyQO0DzmVFQJXnAxjiLxb5Xc0cfM9OYXwmQBzI6Pf1WoAdjNwxj6r
AgK709SwOjKLBwb+AfqfpFobcxDeDXKe3me1mz2aGl3qQTZb2wzcYHJk7nejnNJ7anek/8HUbOBu
QGIiKP3YkcPyKYVrvyL/HDWVp8pjAvXm5ITIrITI74kiyu6GiQY8HTaAXugl94YY5amtyJ4IZjI2
1KCwvQftF1eHghdZ7G0m206OWQSUyRy74sxJvd22jNPWDGLz99WAa7gxRLyPpir4KiMy3lYqVOnt
wBDvKRqEK9ZIAsxLMPtLvOpSYZxK2vioOM3SvFNtPe/HBp+YbeUPqVFbn6SM8PBbTvZVY7s/SJ+X
iumqQxJe6ByjjJQESuTiqOzxexiCnVlQl28DoKPzaoij7kktgKAWNjIRj84qq8fz4MTuTY5OdmcP
C7pHOKXVQbEFHhn7yeuw8sSnCTzFRXglqXDWiLs3zYhGdzDK9sxpH1rm+jf26JJZahc2JLN5ujAv
Ww5FVLt36BPFBXl/+tiUcfqJXzTfT1Nvn/tqyQ/kyBHZtTj51xrVL5m2KvJOibKXW7CUw1XR0dZh
LiaGVVj73v2cdmxxhmGzrNhTcu3Pyr4DpCRRn/FKHPJJhcaq9pPkVMrIvun9vr0alJ18pHgjG9ue
R/O6zoYEq3/WPPToJt8liaxPzGYBqU9J8Kly5hRBr+zOnVvhwp56Lz2Zi7fAWCtiwktIIzzWOBr2
3WJGnAYCfwfnwf3hDuizOcrMH6eUcPUogLeU1cWxc8NrBp7lBoOEieuXQa4oo6MV1OfZNed1GNjE
hTj9t74cKU6yMj+YnLFXJWkMG4Efd6+S0ttZsTmBY5PNlzp0+7MJxYmoMnSwsnTGu7RyG9RX/nyo
VG/f0QycH6FGL1/RLQx33JDwBoYVtAtvFtrVUGx4TzrAXVN6GNGc7IHuSPwwfZW9rxPKOn523hYD
o2/gZfU3m+S0/eIX4Pmn0LS3k5wcYGaqu/XgG1jrgep1nVqA/GE2Wj8WKyaKBex9z6OMhJaEuod6
yoZrfEW39dAFF6uyokcYUPl+IWJkN9kzhQ+B6Oa1TDJYUDjWLwZcsbt5GsDJinZGN1JpL0E+3eRN
D/Nd8KLSlI6Q+zoB1R18m+mYUPyTipOW4CKlBlPY5XXfdCskpSw1yOJRfFDqWI0j3sm5cK21iUFz
3TZy/srEfcKXbfiQmfo2TQ9we5svmfTIk0nBgIAV3IZNZX1OmTQcc4I+9g1A+gehUuD6XuddOPEx
F+w5jK4gFzXv2xL2yeR62s5eG0911ZvsaGK8zxOgTSveHu+qHMf5Gxy7dF5zNMFiUbrjCdz8sA9b
MVzwQAAgzC095WuaDyPWgdtJI4xmhwLTTqb4jp2t/iQ178jvSu/HzBEjX0nCc/UI+9uYTakOrA+I
wqx3I2Lu80wm0wZ3cLc2iJHL1oGGLfkig7tktjnpvOjRie6AIIIKfTGoDGOnIcgXeFOFa/zoPxOd
XA13Kh1OPW0wNB/9qJRy61RR8cWOIn9fajRUryFRg1+iaZ4AR8UQpLC9I4yfLfY3suO6/NI5Jo4j
SCXXmeZP9X5bnZrKQJbfUd2mTuZextxDWDKU/UcflxdGEA2zap/BVq1mXNVR618RTjB/N+0+77UZ
he0aO1t0JjDZeIhjV35COsrS80zQqp5pWizaNfpzDdnqTHBbXlbal8QMS5YlzG3QB2cwTBrR5T3T
ujiIQO4CzYD6hzTlNSJ4/ynTiC8zsZ+Ye1VkJpXuO1+TwIQ52VdjFzgsg7N1y5EZ/ElYXusfkHmf
LfZL1yPlL5MNuXjWNf6H9BhZKClVXBJ0F1n2e0+zySZNKWuayt0bz+gyeoJbOhAWQ+IEwEdl1wiA
NOvMjZyvXawAoImuJpV7HIJ3woXdU9L/BK2pxAPOPfBpBeSK2+wZqmYNE3w1TVqjWVStR9O+8p8x
bFIT2RpTgKaQ0ynoLH/LKbP5jksEhJsxQ3MjB8k7oOSq161mvZXh3N7WS17fZnPdHNC8WgdCz8v1
ojlx4zMyLhTK+0gtYD1MdgDsnAOx98MvjP5ToYlzYVY/AtYDppsGdwQntSnfz+yoOzStznoG16Vd
iqlA0+zkM9iOUQGpYbpv8DWpVYEZWVPwLHB4bsX2Nmd+xKMJz7TQ1LxQ8/MgQRTn/hmqN/rKSzf2
M2xvYhG+2FHfgOBUUNhUcYMSBzxfqEl97HflbtD0PvRDMzFawjtYVe7fPNNf3Gfgn4b8MuUGA9jA
A+yBNsPMz2AEeoKsq6ObR2LNk40c4JknqBzNFvTMivJ1aNEpGNl4LxVRWONCHrs0Z1QMWTPyntCe
5OEIvG8UvvEW+aq1z0yWFcaGFNNgb4Eddpp7OBBo9d7Mqvy9Y1EDOjC8nLUbNs1NnXXBeckk1Urk
hkfTq4mDAT0BYDGr2MFwX4RHhL5q2SCiSE9pp5OYkkEkPSVmUB2KZ3Kj/S+OY0YPHayj3fhX4QDq
kbOhAoURN3eI5Oxrx1HzBbCq2ARZgg43agBGlqQaRhT+j4v0z6kjHyKNl+zhTDJREHxL51Rknvic
0HpcwbvK100o6Sl5BTOtZbBA23mAWMbY3jQaaVnby5OK5y8ore98Db0EmSI3uQZhtk1irisNxzRt
A1MThqBJgzOh1RRbokjf87PYux4vwTpoSXqyc4obI09uBich7wUap9BYzkkDOskCyDeZhnbWGt+Z
apBnXmDTARtcr+gTlKdIAz/L3t/FGgEKoeQmnoGC2s98UH8CFUr8gtoJJqzrRYNEwwyk6KLhohWU
UU/jRhcNHp1pou4h0dRrQqb2gcaTThpUWmtkacnj92S03hbVXviAAlEeavyCJ9cCdhpr7OmgAaiL
RqEaLVBU8GEILtpuWdNPh5bqELqHpzW6lJqlGmTpfOOafLkU0GqydAXnhJroejriv0Piv2zhItS1
XPSy+Io96XM+/PVgGIfOnCe9nxzTouVYZ0xeeFIg8Yib6WEZOWbZfK2ppQgi7s3sN6OZF8MLrRK2
oJtbeiJrAxR4cfElKZWclzo5iqlSX5dUlVcE08TYw4Ls/qfT+d9oa1+MLvSlbFACNs09030tSUia
JJVIM7lUbTUAGwWUqFU5R9X3t6/zypijL0QLPuDQjxRayhcT36yaiTnPvOgI93DeMTp0jrKfrG1e
Jt1tozIGNEMQmwk/evFUa98Mq0pE8lUY68N1GPPp3v5Ir39iBoLMo/AHaL2C9+LsD3bUjztOGfQs
4fcgm5v3dqoVrE4e0KE3o1h9xTrJ7yzg7jxf+z/9o9/3j/ST8ZbOHkcZo4QXzSP9L/3VPAr+wNwV
IAX+NdY0cP/wdLDNs1D+r9aRY/6B5UfwMuE55H3Sf89frST5B8oiiwaBIDKFAZ7zT1pJmLlYEX4a
zTHsYe/iJUKlgZQIm9uvK4YSEsd+E6HldU0SFfE1yqEjOCy05lUtneGTGRUe0lu3uoezXV4AzOKW
8pGwrsugT7fCS8x3aZct81ZZU3YDzzoF7WGgLQw8tZ+CxD7h0oXcSI5Os3F9Jsq8F4EDahbJNAwE
Nz4P+VhdmVEgvFVl5Vd47bJbr7L9fWEG8T70QoLTMqpYyHZGuGlZyvZLEqtjRnfpum8p0xdoKQY6
SCY2q2L0Le3Qlx+T3qr6tYdDc81KGK3tuMejalhAAssqvK+eI1pJvZiOPYTHbKmevCz3r5cMCO5K
TX5HDcBAZBzktMvCSd6M4eQzSpEBoVNQusyjdjgeMmUZX0d29x+ezqgimsw/wpdQ36OJnPt1XNTi
NonrHnu7re6d1oEfnHkmsxO2hmING/R7albmOnWR39a4RXH3omq+RGYZndt6Mb5yzMZag3OV7v/S
lMc5aR4Hui/36aiVvrH/P+ydyXbjRpd1X6VWzeGFvhnUhGArUZREMdXkBEvZIdAjAj2e/t9g+nM5
0/7t8twDj5wUSRCIuHHvOfv0H0Tdtk9B0I7FKtdm9WmRUL8qjRUq7BwbrjCGzI5UxIDpvV+ir2BK
tjKhHR6EE2Qe8XOGepeMhzo6H8MLS73JlS7zT2Aj230wJ+3W4Bj2eda7/Jjo6l6bY+cmU219o6J5
vq2jvA9Lx2u23ug35lq5yYRFfOpMxY8aZ69BEkiBVl12/LVCa+ilWfntZBALrqrC5YuOARE5RtQd
jcTR9qmjix02z/yCOEq8ZG3CBk1r0DJX01hV0Fyd1Fgjj9BBf8PmQzPLDXiQyu7uOjuYm7CrdAuo
h4G5QcyLniue6JcNDVg20sKp6BCUD9+S1OyoOcZFP0BMKhF2qSgfEqTgK1tO3jFWFcjjecJZrPzi
rgaqcTQ1y+AgSaymRmUxedOKMjh+htFhuhyLYvuTHAcbGjkq252Xk1oO8KPYzzUY+zWWCwD9fmmc
EMIGj3FEMOgAm7EWEJAJyl27yjkBhO0/l56VHfTFBzGkmibWfdNNO7sU4+08ty7hAUFbfgiqNHrV
CsBlN5E0ZbohLNb4IgdA/SuhD925J0wz2vRTZry19GvLMC5l92h0pfyomOyFQU2oaQZSrOeg1E7n
BmGtv7etbIC07FOSJubUrILCohkB5Q+nVxcZ1rPV6+JWYq/41NH3LFe0QwHDeYp+Ux2X/sfU0707
gngnndZeFlzmPqsgWadehO1X5H2+5jxZbX1RFu/MsYIPdJ4/afpQr91aWcAq3OmrU6uJs4ZhVOUm
8qPyNY27xghzlbYeP1ap3loPOvxq8tL64EdVuy60noK7pYF+FOS1r+tWPdIADeijJDzPwCok1mZl
b3yGrHi3acTOfdesR7tO1rYg43UeWnmTVYZ34+gNFgZLpD7Xge5N1XUsa8qimw0LWd/15MqeTWzw
uyrRiTrWgjay8U0q/c3MBEgLmxW1h7wxhUFZJCkH3Do/xJMlT5kdMcwlIaE9Q/S1ubBekb7AVpDT
ShqtNbCiRd0hisfSD31tqD/SJUYza6Oa2GMyj8EX6FNzbzdK+1w5HmiIxkh7DsAgSmG9xMEqtcwA
YAQovC1pl/Ijlvfhq8zF8DbZpXFncYIrNphJfTC3zqSiMIgsSUEdRNnaN+sCUMgQoU7XIBMYev0U
Z029ppYbbpWrEiwTmVy7pXdj11MLmKGk5SzIgepj0jZTApYZ+NpyN+rFhdN6t2sUpX9CYdPjvUEg
jQh/KsOg7d0Nysf5y4xAvtj0hivXldXR662WAHlkYOn9qIOp6G7tXLoladRqqJOXWYvzcj9xKsj0
V3/KOKqvhGI00b523dSk99FIj9IMUvfeSDEoEMGgzm6R62fX8OIHlsWR80A2H6jlnx27LM8Sscy5
M5rIXBFOED0PSEFfLQa9wPNpyt4IBujPPiQNFqmBx8rHT7vw4YsHLGB0Z2IYxTTIbbQJRRNW/Wxu
UkfFLNtseeFYTMmpM4NuK31PchhuCuIRA52P62YaGFiSIFcNsgMedaZIK0M1LjGOfPx5bM07qH8R
vom5jZ5sX7mHNMmGCwZRhryij8RXa9ame4ApXQHhU1YoC6boRGZ2/TRzjx9ivvjnOpFgBCbl7LDU
ddsxkvNHkPcjOARJrlxs5NM2tSeCJI2WCI6WDICsdViPusSYb8129g7EZ1RwQNIHXJ54FqRp3UcV
mTQssll0JobiULmpeafGKq7CcrYXlEIH7h1bym65nhdVLZTLdKY1bmveLpVKu88yQhg2pjk4j3kw
iy9Ri3snGTVs2UqOOPkcvZ1uJpqqj2ZGCl4wBcGhN7rmWUVV8UCDv9/zPLnTCj2OgtnsBQU/UYyD
YZ4mfd3C4YR8YQXycbD0gilLagUhhhljI5xE36cyt8ElE9cye8F4aNgYmUObw6kM/M96lQSfjcYy
KxJ7HfmadLn4qA9Rdmgqrd4hl9J8ju8sNdx+gk3azqFAWrrukTmeZg9RUA0fa88j36E13DezSvx7
cyp58sSyaKKjNpPdPAzwapQyzeqpnIJXTEsYR3rhixqDgOyMUC99+NU4IIK3RIuyJ7RDjXxwFVPN
veVhuVrNrktQRZEaUj+abpuwjwVGqZP5QG5HHbLxc+UrdEtPinyYMbD8aWsJghrqwPVCgcslCok4
eJwNs0pvW4IFCsDLmnh1astJ3k2XRzzEn6Q7GzWAhsaa5I5ydu8MY+T8vqti+ETdDbesCQnY60sa
FO8ymt+ofceXLNPKz2k/kuDRdt6FfLH6BgfYRZbetCksWRw82dSh18GT8Krx7ObzGwvgNzsR72nr
vpEJ1H3CKUAFYSsH+57TvXmBlu5dz88fpJFvBrvQjvw4KCngADIUaOU3a3Z6Oja1zOiyS8vH2NEl
QA1oCDxazpBNYdfZgngbRazAxXc7slZnExQtwQvYXzA9F9rq3yPU/yVDFM/84h/+/x+hTl8/qfcm
e//hCPX9Rb8eoTgqgcZgzL4c/3/1I/86f2cu/wtARgABPtRX1L2/TeFtEkR15I0+HAWEbT84lfV/
cnQihvSnoxNNcB05IJg/fRGD/wzJgIStscqK/mgVc9ALjg08wG62smyZTuUR16A9MZlCNC5o6C5L
NaG3w8VZ1u9mWcnzwmdRL/n4d2pZ6WnFusfxuvy3y05gXjcF01LaFhlY92ove4a6bh9ks3Rb4LTJ
yVx2l+y60SBZMzc1quQQfq51apcdCSWQ3Oq9X7Dl6eVDu+xcwXUTwyebPatpGG4W901HCB77HQMv
nKO60BB8IY0558IvzspsGYKyVzbYVnd0YuMHVzrzmW1ZnRcr2JY2MxtV1I4bbbDam6wO5hB7XhZC
mxs3trDpdCUMZi9dko7vnldIUEoVMcz2jDQI5EfzgCZdvMgi60DZV2m9tuLe3AbCM548R4qzM7rp
ptftPl5pejkeFYq7IzHPH+jHIbcxcP4otHVoBcECzZey7bJQN8ZP2TiqZmX1WYNatE+OMiHXZUWQ
efMRx/IgVpLf8EOepcXJH3qx1Vox36hiUWGJycKE2pNBgBIJLlIK6fPBDJp0r+Xx/ZClxKmnI/E7
wknDBs/AXh+qgTjXsjuWGjETwiiwDraYIp+mZcfNqINDYmbMex942B4qR3nnSX042k057Wk/We/o
JaqbNDDaJ3AU+Rgi0s02YINbIMTC9A9FzekGFZO+lYanrXFQlY/wv6yndrLbN8wD+beJNuXF7DvS
mbKxvC8aRzuBv8dURrHBtaIapXUUPMjGL14tlfRbOszluqSxjdIgQz6rO9pGs9TIIaJp7hlzoCQc
2zEEMQRvLOXGYebFkP6zZaUcnWg/syxrs4UZdsxFtrHdUjyWTa/TCAiItZ0iMs8Kveq3PurtFcX4
e2/2/u3VSoQXtT7ZyojDrtRJgDZnvLBNPG5HA9zkpteC9FjP6NvyuPb3OpyTr2kZpw96Tcs6yeL5
PmP6Qr6OE2mffZoGYNPjhrAGObg50eSIK2/LxPVoAQlxQ1ocyYFFlK4XMdZrYhT6CzEB49ENMp3A
paa7SzwY0pzXZP+otHh+k3ltOjSt6/GWBN/4EjAqu/dRhCi/jnd973FYxK3IQUCYm8yxWgYu/ZwV
3JOlx7lQolkTGIbXLqFGGYVJqQ2wdt3oYKVpdDAD2M6g2Zt85Uvg5ph15QiwTkXFM8tI/TCVDPnL
WOobTjbOJiG74s4TBj135v1smZxrNrTn5X0RF/G9Era5dqVrfcw5QiI31dT40kQCgNPod9MTVYJF
nlSZa/DxDLF3XFIdu5nNfQW3f4jCXpNOvy0RTOChxZISag4owJPGhOeZoBfGiZ5bRXVoSxmxkiTM
wOai+pJDb/FXnVuMd9bsFaQ4ZE6SYYfutee4b6DMpNiSopDwiBG7gJFSdaZA6rYjRQRALL8eH81c
N14UYVldGNfkKMht7la0pe4MulcjyhkrLmi+bskTiIsgjIfJpRsDsLbRn6JmMif3Q+wVdXtul0bP
vlocQuUNkSCNNoetnxZjvbZ7MxueVDrG/mebKAXCSAR0ycH5UKC3k97Gr7EubbWua9Mvk1fXRoZ2
xlCKjYvN7d9W6t+1Uhd9+V/XAcN/7d+LmsGJolv/9VpcHL78z39flem/9VO9a4uUNdEGG8V2/x+8
tvmL4zDeoTW+eMIwEP5vJUD5AEkJTRqWyatY77emqm3+ArOEf27hTcUoqlv/pDL4eThBU54/tPiZ
uOV9SpIfW6q25o4IuLwZg6uDcGp20fO48fPvLsqfTED4ir/v2wJr5k3wByAF5Hv+wafVknhf4+CZ
98z5iYf0mhmrd++FaFz+LoyUMu0Pb2VzWTyHpGX9D+6sCg6sJBJx3hPgghU8X3j/Jv5v2Mr0GrGN
7AtDIXSfHXsVgPXb/PU3/cPl9FFV2stxjPxl/AE/jZXMnPnV4JrMusvhYhbeC0GPfzO5Wv7E75rg
CzwcREtAwjyVHEaEnzw+SmlTp0eG3DvGcAHt8NwERhV2WFRX+iy5S38ra//kl8NE9ce3o4OPbRF3
x+JG+4n2BgiQaX/QNHtEZfIGPZkB/S8gYjdzWIzz3v5gXymBMFsWYqBVpcWKPFwoAcWVKkjllJD5
FLPJ0ZvKDjjhIRAS3h5INuCFTMh6C6XQlAae8QJ2oaKoPJhpYX0y02HHetwiKVnoK6rVzecJVM6i
/OuKNcc06yRkF6wtkVnrTp/G5ymN1DFx4yFeWVRZkEbI8ru4zNlfksmr6AwqtFBx5dw7bZmdXQfB
c28r0iJiZqBdXxorlmuiFgAccpYnsKzv5vnAhnLXpVq/tYrim+3l5yqxP7uz/9jSDg4H2y9uan38
GKOj4i1Sd6M5/M3CSud1Vs9yl8mFO1saa6dJh69KBPLgpeK+Bm6/TkC0b2yTJFEqMvc0jpSiyAai
GzO2nj3NiG5SkQDWaryaw3uP0UALQN6SQjcZaYoGVMaXlsyQsPMpI4M+hrNAy20cIvLMkzzapDjz
78rGCTuBH5iYreHWQSyabQalkYPF1hQHCCLTbtwm8EQu0sOuKTiehKaPCaCG3qKDNDIiY1uOSrkf
7NLTXkTWq/uyMvg7PiabS2Vk/W2ukm6P3pQKWik8H3hrxW1USHVX5RzGzVJmW/oC3CKFpDFTEVKS
DqVBw5eopT7J9We7ymDA9XIMNZGY3VuX6JJ6Sye7B2BIfEmEBMCZLKGQCFLWgsBKzsvJAgsAyHmM
IqEe67lUD4VqjlEwWW8oOdqL3VnZXpJOcmeMlrsvSu4FGgLJtmvLcVcW1pvIlDNx6ulicm6tEbZY
EjzqDCJ2ENvU3Rxr1cOCijXpa98h36wlzehc36oBOE/lOtSZyAap7kcn2anA7m5RnUCnn4X7kDBp
iCILi1fUegZ6rxjBGFHsvOxl7GNY0pFc43x5JB32Q0rMEsqmFFxmUfa3jPTJvRE9RsqOlgekFWNn
WrSC6HPm+6lo7YNTN/J2qvTFCRE71X1BwKzJHY1JEDJLrD9akZzeiWkihZaH5tjHqXbbxq4JPS8Q
azenbFqnBb4EJEDeWuqSdyOQpeJ5QVkZViZ+0qgWWP00n1SnrC3DiGSzHQH2w+0IIJM+SDeELnLk
HaV0xLNPM4JcAg5NUcfJwMmCleXmw81sCuO4NHS20QJWrqoq5dyQlGvXE+9Msl4Cg+lc3Lb6OaEb
vzd766PH76r5efyUVTrNRo8rbSXzTWszL+ujTK1mW2vX0dBna+kDQ3Hn9E4jtewxZSCzxnjzBT5J
4zNgILLSj+L+QJ5otzE0/XGcum1LA3CfakgKiQ9ecsX4s3Hkyg94PDyac82grWsA0FsGdNY7ATag
zUXtbppxC9XaujhOHRA2laEgLr2+eei02qIFpfuHpBisnW4IjhpLvS1Et7gj7Xo+RXnWouyM6ulD
Zfj5kQVpRooQoMUwnTdVMc0wA19bDcwJQiAUjLd0cYz9cifYAJhP6gw+4xhPV14Y5Yk83UPemx+y
Aj2pGRmMTZDegC7WaM0zhYwyzb+Lo+xrxNiKDmqzIQnZfu90u/6UdlZ/X3NcD2BZ8+yxJLikAnPM
wOScH8CVqz3dqGxdDfPwWnFSXlENLWQB5FpTSGhwicARnfW3gGPKi4Gt9cJsyX7E6eUiogmM0MiL
tFlVpOIwXxKkbKFt4jlxxy+Ef9FTlSURxQ35niivnh1oxfspQJnHYS3vQsMe7RALsbPJfSy73ewR
2GSRN0PzdCbEuvG1PeoDN5TS++wZFk3sHgbzWkZOevBT37vkzWjs8AUVTH3tKfT6CSNeZpvLbFTs
UZIDKB07MjuZxNy7iQHHUovjj76zAVg67fJJcPl7eFoGK9ca14TPyXvKLxbEntDRDYSnWpuZT7Z0
Ny5Gu5cWbwCROvC0XeXOLw2xSeC+hmRFxrc6dUbdbrMi5c5jFLRnWAx1F67Xms3zW5kRUxUh1tii
um4O7I/DoU8t1ozvgN3WuOJ2zQW9e93q/y3y/7bIx7L6u6roD36b09fhv26+qubr9GOFf33Zr+0+
knICHbMMEyrrP029/1T5DlU+CxrZMvTefm+6ISjHYoCDm3Qp5zxiy34r8i2fUJ4lJoP/g41HBwzw
E4jwr8CEnAx+quICHbmhAx/R96HK8Djw/39nnzYl1DWrc9Q+6DUEq6Wy6HRgS81uIdoRVKAr2T/F
DuFqlZ6I7tAnZfsoaq0vdllqoAdWqidhCuUi1LqoA6ja4VQx65F0rRhu8iPqW323qGVhjEuWGCYi
wOQNZHmoDqLLaJbOK4/9O3myYcyfuvQ8n09tVs2PjQouDKTB/5UcCFaVm0fNgphioEv9dNcNi8+G
B9k4Ny5a2LZu9dcArBXUMS0xz2VJIl2jSOaqSED4LlQbXLIBbccbT3Blm7WhGcY5In1gU4AL+9aY
irCrurJQ2PUFGmRoY8wkEXNj5ekBvc0DiXyzTUzi9UJdSRLKE5/4/RMclA2vHoyeTgjSS39HvR5U
YVp0hzlL7dCzEIrT8x/QFZi0Jsj1KYIieOnTWcZhmfv66zUx3a3JAXPMAFMEI0WigBpiszRo0bOB
82hVpkhKm6QlKyxhxkhXJlDOClGDSbnTcMBRqU8NTFCB9tZ1FhLjFgjayu0s46j8JtB3g0OS+5Tl
HnkbcWe8KgJtyBce0UOza4jx3q9z7dsshiAcLRndZGIUXzQWy1NNC2N3/XzN8qm4s9W0IqtFEWvX
8mOUxUzEmMugcaurrtx1HZFjlV/P1I9cZKa07QbC4mJTahOTbYv5uFh1bZYNR/yaQkBPI4dxT5NJ
WVvhAKsjZ24pN9Jo1ghrrrKb2a4OvbLZJdu0Z6kkzOy1xjjlbo16Is2SW4XzZFtwL/g1SX1d06x5
9wTtZuMkDLYd5wkEYP6soBg+wdicXmUtmqNfWsElBcuwFciJ3TWFqHXDzDe+jSTKjXRajJAwFMnV
5sf2EbQzPGqp3vuKL5nOtBsJJm7KHa4P7DKObAcah627GtOaMVA5TDvfboJdnpvWt8G18NxGqigq
OFwggtaxyTR0G6R6K05ZXvG3AsJqtm4FR9sMbQutKXAvRZDjpmWIfSZRmojGecgIzs6S9dzq0V3h
ghUFLjr4O6MNDKI9hPUMyTbbFT5OW2ZdAhrW2CaFv8sMvXlqK/vVafPuWDj6C0GFE8T0XtJPTrtZ
g1UGzayIo7mFVuC628SfoxBtWB0iu0THGvlIbxFqqvt5zquHxp1h72sW3jVChQl7tI2bLi6DlWFK
YosBfe5nz203JgzmG0wCWb7KsA2EQ+5YH0Z0ZCunmNBDA99sVgMSnpUNgSosTYg1GKcjwsxhCWzM
qrUpZ+Hwh93QaDtZW80dc1Em7L6V3dKXdB5aJzaZPPZ4G3Sv0ZHlwkZMV74WUCLg++3Ww6h7rz16
mrvIMOLPk0pTmjiwKyd++rleHHs4/QfAKhVhBVOKiTvUec37DHKUWigFvb2Pq0I+yUCvU9RVhth0
oreIZsnK+QO2C53epBSnnkMCgJ26AsfoTDtTeqQsYGGp2pWKayIYS5ic9arPW3tNqjD4+q5E4Dyw
UBggeQZ93bvudDtEdfVIkmbzEvD9LSzCZFUf6qLymrU7x+qmQ6/P+dddzMUDlfiqWBzPK112OCqF
V+HIL2sVKqKLL5DwdWYbOeY+UxXpbY/cbYLYucRhpKZLNIZbNyGpJONO6HEZDlMBJFyXG5VMJqow
6Z0qQnsuiJ2XPEVTzNtgGIlW9cq8ZUzrz+oB7z4T1CV5sgI6/sjolVWpcckovK4sMmujb6RIZzek
VjYLUZXM1+tTVLssWiNSh2c1FP7a1VCVIUCpMAzh3kTSVrnlboxZnmkAmzaPw2CeGZ/zRlgaxjVS
fz5J3mfz3aCD01wJQr/LE13g6dQoxLCEac6/Bmwq33C+06n+LZf+vlxakEe/NZH+tFy6+zomn6uf
yqXlZb+WS1BcFmUo5Awy8NylLfpbU9TQEZ8iyabqoSzyEKD+1hS1vGU8ikLAp5n1U71EKcXwgYkq
uD4dkeg/Mi07P7XxdKD+SxORfChmsDClfyqXZEoC6xCX6VGZXTK925VNR6O0vdbe6NjYWOysgXP/
tE8Y8xfaoTJF7aglhKHcA+rQd+gJpi8K5whDIr12wpHZwnw7kk3xlUONt2bGQ7q13JecwjMIB1k+
TPYTAv3Z7yCDdaZJ+k+Ow5Qne4rpdm6AmaYiuNcTrfUe+6rrDWtTu62qpyfrGm7mDrh933Dq58m0
nIgX3IGo9LK4SdBkhSRncCLvC2cC3RnPTjaKIzIJWftPwvTmakhDJLysWUZht3Tv0rIumkuDbN/Y
+Ez6cv0lkV47d7uy7n2TJA29KPVbOPMZMjRdfhZao7aerKcHx8xLtGjTkPJSd9Lmj3WJGebu3/PK
/0mcYBkuTdi/fgDfKN1/evyWF/3ntGL8QveOlO3/xZ7/NpMIfvGQctsuYkKYeD9w1J1f9OWhQLjA
MRqNAs/zr0JvNOA2kEyH3DNaxVdNwz84rvxhXHD1MWANob/K1ODnDrfRu7LX9Zj6D7JFEmZl7Nxb
COlO14jk312aP2lw/6GbznsxEsOcwCQXSsFP8w9OLWiUfaM8eCAuTjNp6ScaIsHzxBU4YrT+O1LS
TxJ2sj5Z7ZYIPx3DEqfCn1YWilHTA17L+xULRnrQazopKdvgqR0hyZVthJfPGgn/GRZe9V9/2Z9P
gbw5x0CYn0QJev6ySP5wCpSa3nAcok81q7b9UuQFK09u9P5xMubxDEM4eCYw6e++8p9cYoerZUGd
XJwDy23z+7Nn27SpGnwPC3phEAFOA+gLaHBIR8HChvnnNCpw8oCZ2F14R2YkgB1/fMNU10bGqCqg
jRNVt97iiJ84Pm0K34JjHvXu219f1qVd8ONIhgzcZRbDuI6LC5buxzecGkOf42js9101SgLT3AgO
z3xFn/uDDXhtQpV48kmYPXgom894w8vnsgYyFgo3m8nl8hrv3E4mSdiqd7p+hUW+OdIPHF8n0/+b
u8Dx/uTzojHBlsNkh7bFz2KgEh8ZsVltt3c8+OYXjdyo6LaJc9Q3cbXY62VsDDeUxFOOeq11jAvP
4HReoNZ7UwdHcJOwMRzwuznvsdUod0XaK/cSclQYYwvrbkwEQU+9bkLqBpNgnAqTnQhc0QLg68wG
0IemEvD5kwn/Fw2DcdKUB8Ovw/t4W2vTeL4C8aOEVt5qVn3lfPIpscnZVPPYb/xMmumtspzxAbYk
nuCEoKhgn5KM+QITMSB2SlHyHlREjiluwWYiBgVuszCMr9ylY0KfnjSYES8rEeuPYzkNx1IXYOsQ
6tMVoM8DsnBZCNRU8JyOPUAtDTf5Q5BJ5cPblvVbl5qAR5RuHb4Tqca+r9984NkPOg6cIgzkfCWH
p4ueQDnvviJb4TtAieRwMOsoLc4aOIiL0xJEmcwJoCh4vfSRp2B8A3nFHu7aBmiwKza9sxXflIMv
c7K8AYGFoiF6NtMMkFfnD4AeO67jlZ4UKXIPOpDV59mXwfMgCTJwmfWekxh1gwTNYG3hi0AyCkYN
aOI1n/D7vSoYn6JqocOKvCQbKUNSUmhXtsOXNae+bnbNANg61NSUiZvAi5LisGQ1FO3KpWfdbVps
pi+iH4Jnv2Y9XbdZB+e0wJvmrlBa2u9V40Pnimsefkn6YkCM6DP55WCH7TLhzqAPo4U2I5Zbhd4J
JUVdjQ/0GOBU9a7JJeXprt++Q9/jiu4MM7prcoAwrAORk0DTByDX52QgDmvlL/S16/W3xxa1a+fb
G5F53pr+OuozWQb66fpv2gi7QQHmjHVjFnuN7/oovLZfD3EQbDvZcAOL5fFwoVLX+6ZJo+jWYNxR
h30zdOtMjn5whsRnKLpU1FLdqqXbk55aZlS1s/KLzByfcG3qKia0eIz6bZ5C4YjQbVsYBBJDPwxG
65H9gXUIPFbTtIm2m/QuHdYyBtt0ruvSISa0YuSwKkXXRkdzDiaM/ubwpZ802SPIbubkYcAzOrw0
XH7mMQC9dg1HTuykuIBXmg/1q4JQvNKc3uE6N5faisRmXCwwURlM2wCPvxRyPDDxtbe1n1onx19m
Lf2wZ6I2MjqqxosLGeJK2ORn16aT7WQudDhhvDa6KdcMi9wV6APjXnNFex6EZKjV0mv82NpZYHN/
NfQE4iAZb3tP6/e2DyVg1en4p1d6NZ981cVfZMOySbPDuykT4Z5qvQwA/M/2dERRVKDrGpd4Jajl
CUXp3H4JGA6CXNYILV1zcwfAXNqxBHnVN7QnPC96tsqmLekH2h9aEZMfq+R7aXjpKWU6ae8lkmty
QbwF1a+uONcpc5ovghSSfsW6PJ7Z5riXTaD/BB9pEbv0DM8XOy3gbHoxz8UkmCMB5wGK5fT9eL5i
oRfqz6m2jfqNHG4C5/pseB8rNEqp47JgVmYGy0VPX1L8KHN4DfCI9AZOsEcWgV8HugDbQDQi22jF
LJuIhQSaRcPXiLfg3X0Hl/WsBy9zUxsfC6Vp82EWducfrEJhGw9BZ45bSxlonV3Tsj7Nce+4G1Vy
KA/q6DhodfyAs14cYj+4eELI57xV71MxLqt/YjwzGyJiEurJifER67xTG8kNgn3zY6dFzP3wacBQ
CQbviYljxummHw4E4Wn92hqkEQbC8G7tqFI+uahmeT925thtZ8zQhfDrdTU2KMn6QgxrBP0Ss0Vu
Oz3D86g8MWi2P+WGxb+v2bHUByJIzehT4A8JxE1ZR9V29iHhrTBtdXi6m0w7IrLsuHRFRGgiHaLX
yfOxBdklvnxh6euUr4QutKYpMplR81aNPrVI3Tr+0VriUzOj52eVAQkVCW4BFgs7jxVS1mY6TBDm
Tto4sS0UCB3WWu42X6DQB0fniiXN3JnNglbMeG5i3V/Ho7bcSrTH6PyJyjhxiGUtla7Jmp7iDXju
TT6N2xLK2gz8NGGeB6yDBczaeXWlXSdgWGIa7wvpe7SIp3LzOgHdb2as96oHjC16SCckWzXwER3X
PzKV1sLUr3jnlM0Ezx5e8gfSTniWnIER2jU7tlK8sRXN9vtM26sjfYJl0mNCqSAuxnwLuDiggtuh
9CE41oN9HLqOFn/ukIyhWq35UlokuNHWVNwR5izJj8nZH5vEYZ0urhS+SVYQ52gZe1QME+ea3feP
9R0TKEVKJRFpC4fSw4VxK3MwqSgBxoe2p/YtfGDxxpzjnqc36hJ30E2FjcDOjQFF6iqo3gaTnu69
6SxA1qSo+a5DvwARSxpY3tmWdd6wW7hMihH/iHjpRQ6+3nteGI82+PKsSWUIn2x6Au3qvLnCYGGd
FKY5cBIjzfK8S5fECiO+DJyRJ9ZNIiRsAFkN66JnPOWVpt/UndC+tUoGO9ENZLPymalyEo1oFnPE
SUKQB32EUAatcbHUEl8XL4l+W+XZkAPjMVmuqATNswJYybbe1T5EIPQLbfkULb9omlr8TFdeaE5Y
5EkzJKeG1px1QiMdMDIJs1En0p8NbUKRznWitHxyrUTrnrCD5m4dJoOIhX9mwBu4bFVonuEU+LGc
ku2UJVpsfEh9qmWiSYcWAIXhEIGkVyg4dTsCDUYSybolImo1uJO5K2iwDoh64FJnthInq2j7EODk
tOE/hAw2+QV5OteIPoQ8V4TdHbJeaK+jFiQ3Wos4pW8EW8/kF3tEChDRRvKI8m64znjddalHdCi9
4JbE1CiUhfUY+yzpEFQ7OJwxSM7ZKPC8jvJQ9Qiq4zY3ziVZLGg6WCRWKS1OKKlUJK1bZN9AXjpb
v68ivJxVgVdCklvJEziErArfSqywWj7dB6M9HLivKQw6qd8Hba3f06nu1z1KX7eZij0zYrmhNo6e
RrfDfsQmuqb1O2xG27639da+g4pVPvJrsy+XY37Dzlcg4sg0YCRWG/qFu4mD/K7LCAUiIXO614HD
fQDY2DHyN61T1cPIC4ngooAcSfYNcnQR/YNVGGcqv3KDvU3/hgjWubG+DwoKPGMYc0pvsCN/r6Xz
V0e6/CB2xyO8RY03iHXR6XlFoa316KbYgZvVBKuIFUQsehH2K1bDNq1uO2kCULFgut01Wc5NWghW
m8RV3JEz6eQRYt8cIPKUDSnTkAXp/tfHqOWU9KOwjT4Wtm4aC0wB/iBsA+aRBux49b5Ge0vR34+Q
XFXEnfjX7/OH0w8c6YVOD0tNX/jVPx0PIci2XVq1oPmw/eAP9TzjIrEm5kwA/x97Z7Ikt5Fu6Ve5
1nvIMA9t1hsAMeY8k9zAkkwK8+hwOICn7w/B0i2Rt1rq2tdCIk1iMiMjAMc/nPMdCPIu4S/Z+XIc
/vX3/R+tP9932+i6kINtm07x5y6RlryyinbujnNRuaR2EiJUi5kQIeVlnF+E9yyPJM1vTEJ0v38H
0P4fwki++7ZLdrnBeREslH/qwnEZMj0x3Pb4I7cMIIj5jLKfSLRLxBhSe858vRtoS7bK2yQhqgsv
b8B/RuZ/OzKHf/Cna+V/jsx52Gb/Fb0PbZU37z/P7S5f+sfczvmNNsv1mHBsuuHLbPwfKgPfZgC+
CYx1A6UmSBWuvj/Ynu5v7GuZwJDFYJl8GR/9H4AG6zf+KOmIBCsjVAkgWf8bczv0tb/cwoFhU6QE
nuOaPjN+7xcwtlfOfY0ZrziC/tlqg2BDIq4ipSo3pwGHxDh1ehv6upcRLGUu5F5TEBLF6q7Y9yNT
uSCc2ZPW5a512rTHvNIaagg7BkZ6qNM0fNQ5hRpOJvsEtYYIdqeyT6MtscAsJkK8irUS6gWDA0QR
l8zusWLLj+eJuggIwudm6z07feWGmwoYqyHqQ//ayFBD/ZhTBLReUdukrhvK1vS7g1l52bCjsNy+
5MJiLnGV3Js95T7Ldr6xYr3HU0X482M6kzpa58b8OBSmdUrKDbttdbMHIdlsyhaA6ND6ZzfwxIfw
dbIJm228cAlcBAG4hYvZxPyR5s0xUG5Z8mEXbI2zaaYg5A3LeN42F++eCa+5bTV5tKbMelkVFV5j
UcEJS6e0dGth3KbmlhkJ5yV5/RHghocRNrhHCS/wW67ioxhy3oEfoWSi4s5P+kuVOfDHLmdhTaf5
vqRbySJTXoBjKF6tqvhuukVIYZFkzDmk5eKUcYOZn9re0Pd+aUElL3R+dvKoqW6k0q1b185rktk8
6oWSCgu2lBEOKp9viiSfTlYLmZvgRr7mR6CNewkiqueamQfXNe/wjw+00lMKRozbVFdy+4QvFSMf
qRCfyOYmJk6BvzHiGc52HQOvK/MHJlz8CO1S8Ld0VCJ56IuKVgu8NG85vAJe4w/KNWsYzYk8jWjG
Qz/WuHW7TVT3xrIaVHNVr+zXJ7X+niVbFJ0+NYyKK/U4rsLZL5A67ahKGMqgECgevAlWD5S7Xos6
ozafGwqUz5desHVqLvRytmWypwTgb1oTk3/zIOC1ZdtFhE+K+EpkYainx4mrwRwEn2xgjWRbXlpE
hvsAx4kA4wENnYCLTzOpfZOJZVQI63v88OwtWVLfAicz1XMTYhnmA24ZQOM8DVIK97LoqK+bAiRX
VAaseXeM2rjeDG7L6xa7rX30sNactGKi6F6UxevOV0mtWgMZYdqRAjqnGeeKSQwJEZ0qKkX8odG0
TNt1wiSLSdlW1PvWyMzQAUzoG4K/bOz1nI7FJKqOuc9hmaZgd2mSByhpr5dL+FJDL6VAoLfd7PiO
us+JS1utLMlborbshEv6BE5YcgYyvG/7LfMKPOrWZ21UayvqKn8bkG2DxR9P/MstgeqCxivf6u1L
DdTrHBxss/rPq0cb0jsd4GtXusazDZHiVdtGi2FHk4xIpU/JpiYFFKRiS5bCikz6UGWOmhAi1/w4
Ooz1H0mZ/WWAhfeCC0wjKj4S5cT7cxnPXVq/BcK8GTKntUhTI8ZYtVVwvfYuH+F4iY5qOwPQSgWB
0o+kJzLrvrhQ/LVBLJynZFvGOgEUR8jmOvjfrRXtZ43GO9MGKHAlb4M1Y0Dcr2KR2S7gpsDiMaDg
CWlj5sfabFX2uIi5u4G5EhC02dMXLtzLZcDx7DclAYs1GeKMABFcnzDAk342wuvTcSE8j04neQfp
yx47LnQoLVnZfy71pD8G6JgPMDhI3dx2K+SXgzbwM4YcT4LICpt6miPSWvmB57LkitICLPNxZTIQ
TfR17c5p69EIWU1NfCc2uPxQ6Gt+kLZJ2zQpPqUq32JOckKVdgYpOBaqZJsLnCAGPtZBELyqY1on
vbExqPHkQpSlAwc1xpnAVBiXH9eLIVgNXKLPFCI2F+Jxb9zmW8BlzYpmQBfdbf72YKsVPaNql7Nd
bDWxiT7zIy2JIM8zh6sbiOcz4eOMBgDXFVd2J4ejNDZH6+Wat02bL9JHfubIhL5o8Wm6YHDzidAK
1G78nPr2GJmU0Y8PE8zsGYak4HyjD/RjJD7b9Rgs0Oi73g9eAd7yQf440ki1paCn5+NSchJGZ6fC
F9jse+wIw65D/nZvu9xdVVUi/5WKt9ei7rzccfXk26+qge4fzb0zZPvLyUpGG926yvz+1citpnlV
KfGHbw422Tyq7O2UMiaVH+xsdN6DLdWtkH39YGTSZJLQfIB9CU5D120Pg56c8nABcE1+Jo3xrVod
DjI8eNzBPqoxI5wzmMz08Uu2HDl+rFrFRiopIcK0xWFAvO0aXNWM7jJyCRKmUqAEguphLbBX6jkC
twgAY/rKo5ScjZGm7Ww3OndNuc3D2cfXQ5xxxDD7VCb2V6sf3I+2qV/b1BjOQTJLXYWLr2bqEGt4
pvQFdLw9iITbVM84SLsrnjH+PRZJPeHenSzwviiAesMYb9kMESwnqzSa/DR7yb2eCS0hH1/60dxp
ZttfC1hb0TB6ke5BSVahrI1aU8dxXE4ik92VVwTIqbfs3zaCifQG8Gbfoejfa+gN7zt7Covae0xM
HN5vC9MfbYtAhct9gjRTc6oW3OG2i5yJibMZd2wUY9M11ybyWN0Qxd7bRQSMqT4akAyyMLc7P9Ls
0tqXjTkFIfkje13O6uwUWVlG+CqXKUS4mC37xV0q7xhwWQ5RKiROU9PLgqvRstc7fx69sygCHnP5
jEN61jq0SMp4sY0J6KnuNnf5Wvpnz0y4eg06Xjfz213qFx29fTezXik9eTXMEw5RWl4rFJozv5Pl
XrwsXv1ChkJfXVe9sB/6MoPEPArlR/Y6BLTy1vS7YGvwNfORfgkFTnPlItv1jpfHPtqu/aIVOJyn
foqXeazZ/HVzFtk2bmpJyseNP2TFcsP75X4Uo9/sV4mTHBqhTjS0egkCCKklSPCDl6gvUzKTL1x4
X+FVLo+ZszA/rvCCWqWHAnZ0hgcBx47yp3F3zlzP3wppPmuQg0IDR/KNn2frA+h0J2o9We/JQrUP
STBhqwlye5f24rkPJCakwaUy2om6b2/IwOCIIlgmclTW7VLqhrOsB+PMUlM7OkErTmUg7evWAiDL
m9ag4OvRUrkIKOe+93dagMaj4MTC9laX91j8sQT5Z20tjTseArBH7KnZE4PinioIQQ9pa0VWYzVH
Ew3HAe8pNevSTUA/A3aEJR8YMYbaZ4G3LkbCHtyshfMg89qMoaPrjyVS1Ot2qcYXcza166XuKqBg
vsfXKWrXr+NU4TJJTBPPxtz0sCzH9lOxQScZdIJa4/pmAm4OjDA8ZWm3OoimiCevB2/X3kvP2WYt
ZX1SxBG+a2XNHGmb5BletcVPD2KveVw2cJWUHi7rKA96UmaRw44w4vBP4xX31yFJs/E0Nc5HR5jH
zoROz1hcr7bTyjgtxWC9J4MO9C1pxfyJmF5iKrWBSjDXm3gp9XI3YoR7TnpOFE7+od5hQWKFkpve
kWGNdagzvEHCxBHhqMpQ10AUcPp0liTwlYOEVruPR0d/JK+7MsCtVgOcKq9H3feYJwYmaqOo7ero
rWJKPzj8031WsEdhmdrFCZzjDm5sgi6nBWFwGN1M42AacvfoAyx/1XAN+Dz2CENDqWlk8dDBaiqy
fofMqCVQgvsit0b12rl+dVrh/YcB67s9ZK4VOeO2Xyi8fO9ian5R6exziZOMY2vnHH8cZKNSkiH7
DQVIes3K7hbFpXjT4E9d1YN/45YNM1KqgadamshxlXCHkOy/BLZCz4DxTbid1E91iUz2rPXGasoj
p1YAiMGSvWI3qlE5pTRuyV0yBopqFntgiI2q9T8nfcWhnhSF6haO7wXUOtpwthoHryBPwonMytb0
MBXAuNCiO7q0PvtZzVOX9GIA5H7uW+keWalTw/8a+O+YiJjO6k7N8nMawE7tHEkNml0yGRslKERc
Ylkkc+GuWs76Jo1YTGU8M88lQLsnFAIJ2B/DkW/z/06/w2auUNM3/9XI+r5FOi/+z//6dTpE6+zQ
2Js00KZHG/2LNgNrHjO3MS+OScuaPa5b5Olvq71K8cle0BLs7TqgGmlZAKJIViUP3z+NHP7FC9g4
jT/N33gFyOdsftlAjpb5y3xKZa7RruaYHp0ZfQCrQMHMVQZGYt4aKNNSis2kO+RWnqVXY5esDfoz
kdymDWNtX5fGLdY9qsq/flX/4m1BJYMSiLIdB+qv4pHGkgnKXDs9NhqlH/zwGRN9Tr42FRmJvMjL
qXxkvVIcaVPa/Z2yY5uK/XkmyZvBt3e3fyjBYU/+PDVrFq8E/L3ynixEabJG7hfcPgKmZMEHki0O
LCNL+dZz6SXaydjK78YGnn81sXww72x3QZ8a6oTsZMdx66C7Hlnh75d1vmq2vPK/frv+xYeI3MNg
jMqsj03zr+/XFKS5ZmGWOzbJhKeBba0Um8gEY+KAtoDYrK5udu4s+vfaLpfHfmRW0ZNM/Zy38/BY
N/3fBPcZ28zn57cQ0ZFlWww98bLzGP75LdQceF2SugHDAn4NaJts5kdGUq+CEY9ArL21v8okohLB
inXqJvqLRiGTOBjwnvNIiG7rwXhn//qtsv7VCyOylwRRn3nz/5iIeizuh3ros2PnplSoOK3ajROv
1ODNVEWWaJ66rPLt09Ju+5wZqWd5nmxzepT2RFzMReKg6yjJQ7zR1MXGSBt7yTRO7ZXyPd+0FlUC
3Rv8BrMelAbc2VqdMC0p2XjJG4Jsxo8fTSlewflRrtsUoFk6QgSTTQqBaWS+3+q493zLV2xWgdya
ANCODuiv3w7z17E46lkPb5BLqhUjxOBXcVhmaH2+sIs/WJnDGWi2KxIEX26tTgPU7vmi1UCNNGlP
jbntqec642UtBO48zYHLu5VawAsjZ9W2eHCb3/Jm8e/Z43DcXcZDlrlNmdVQMKUBkkUgXgsZr47A
mEzpLp0IVF2XTRpGgBjDG7dcWFf4NAQflx/2P5Pov59Eb8f6X2hHL5Po+L1sx1/n0NsX/mMOHTBR
Zvi83TMWDy3TYNnwjzn0BW61LRl0on/RVP6ZaYGwG+0o0mq2OzpCRM76P/Sjzm8kBjMw5st49nDS
/jtzaNv7edmx8Rc2pjgPUhPBqm1syvM/Sw4RQHbCnT3zekXWka6HXKTLiKnf1MN6ETcaqq9dV7Ov
DiefdKKQIfn6memZi+U9N46CHLTrhNe+W3qt3qfssTE4r+KmTZsj4EZ59nvlxUCs3atWNtoTIYNQ
EZoUV3XuU/XZtfs00XOwVIV6yiAZM7fR9W1YbwtnV4iFFm419iYjWUIppsSCLghwhtc9h5mTHss8
u3FRb5xx0eBs6JMHtfZ3s2jj7YwNbSi9x15gVfIRXJDB6J4NG5uvLIOYNfeHZFAby6ITUT0NRTRY
zXJDjg50YAKh6LgQa+P+6Cuh7SitjD1TqPXgbPkjTWoetMZp3oJlKnai2zxHlb0jReduKBd7x2lN
ZJA5Mgv1akYRDpxPq2aPb9QGnvGlt+kJ/OC4CJk/emge4towVoaoJka2dmGB3HXTMR2Lu2EJdKAG
5cpKNccCA3ovtPXO2mXYA5jvag6BV3ImCqwSZ7qxm8yg9qMufQz0Wu1GOMtBLY+dvZnsCUMJFzgK
kU0rGZuJzjlcYM7NlldCg/C8jNsPQd5BPEoriatFptHgaC57c/m1FhAk5hmEA8lQVx3agcgy5127
enstx5zlQDGO4ThrYc7DN+wd9xgkwXnEcR/5pQmVYU2018ViwEBL6ewEA9bQkvO8N23Yppgol5NJ
FfMM+BUumeFPMYxFKJyz4QAW1ugbZt0mnIocE8dnBS9dCLDMknaBUXzp5s6+6jX/xFCBvELH6mMJ
nzS0aGpYFno4g2lbKhhJZdE/t8J99ef1ujCVF6aTa++1hrYWgWp28Lr6fSWDuOhH+1C0ycDkWzU7
fNzauTeD7zZT23icAifmmthc06GruCT8IX2A24v/PcU9RPNTkUozMu4w1sgWlU62iHNCjml8WezV
wMQtrmat/Lou9rybEfjsihynhNMwNF3XBiJBxbUA2ayPvbQjCnK1JdS1ZY6YXvZxaQyfNDFC9/Dm
JEb1MUWCdNEDLnl715Iwt3cxa+4Tq3gZINXcoNqs95b/NQ2EThKx10dO52rPRFMCNsV2aMdeleeP
9VT6USNwnxUlYW6gr4dn0Gx+bHgA/1eU8rEQ6w2GxGrvQ4RF45W5+5XGJ3Yw9u6aGQTzaGo6sOVh
3ekws3Y87bJIOuSuZKMFPcAr3JNBGxvlqT8d2dgQ9DSZV7QmMtYYyr9IHN576SdWbDLeiNw0ULFD
qluoOy2FjlPoLyC6STfTDJc7t1/3Y9Z5USBXNiVr2TyVmrUQWCL1s8E4xAmpbTL2F1qZ7dzOV3j+
ajeSVVPiPCPVhJcqrz0oKfxB7bpBJ3UgQu+W4c/XHHc6qDi6wakHtyV5rMfeyvvZsclAB1QV8G/1
3+ckI0RdEWG98frCwh2fdBIbqIndsw8odQNcPrqIbHdseNpdBuY7XEmdj23EltA/gm9yrB5zVlps
B+4r4oJwnuXGYcm177W9LvtqWK+YjV3nij8vvOaAwGSbTzTN3ku1IUIF08XLplrIyB0ODTt/79tU
hanPFBkuxdHbUterEnOL8uUYsfJfdmbewvQmbSjSU3e4WUxvL2vzPeg3zQuRGrBJhfOUmFka1V6w
kwvBVNxqh9nuv0+CEZ23QqR1hgJ6Q2UY58Svyn1RmdOOHBv0E2PZxaAA/CN6sru2Mr+4rrguUrs4
CWd+9ZXwqB/dMaoWy4XWnjfPQTC9VaToxIi+v8MqVoArYLqotHo2DXnl2eNw2/nmOW/BxjhtW7HX
caEtDvdVhvAvsTI/IrHl92GQOsAYYkicVbYH24aclwBk2/VqrK7ZRA0Hex58ODxJcKzA6ggr+0KW
XPC82ASBVY1xtbqQByZz6fejXzHj8fmOzbo+MyzO70XpXhcGD6FZS2YMhsAbSM+q9oN0nFCvnadt
G4YAts+vll6c0gHEGkBcDQmOBICc8XjJ6t79XJXzJ5VIefQW76OVJuu1tMr20hzVYW5mbc/aiOFK
PQV3Y4VeOvWAG9r29sLVTdej+hnRG0c13PtibXd4IfZznyPMhnNzMjLtTQZdQZLe/GHlHSCNSsqT
P62koOb5AMMvcY+cv/k5YwJ+SDVOOaDlAHCAoqPGMq1DvlrOPmXctDdh2EcQtY1D6hVvasodSDL+
8zKKK4HWO2Te+ruldd65aqpkGzWtod25xp6kaQKQ7Fo/+x3rtNbmSb5yqu4hTpNs6C8wBr+iD2zG
FzsfEyg1DNyIQz7O7PSIEIJr7LfqFUVO7XErohEuCM3m6qv9O8SEARk/Xsamg5sMqaEjrGNvtvmE
v7PDQ/1iSfpHyDDLMgjAco5oOb1LmDadymFGmonzaNm4cYfP7UT4RnMerEl4QVS0qFQc7OUVgi1y
SLphHYb/WLN+oN3+rrxmeMOE4P9dXt+RmPWTvOPHF/yjrPb13xzmDTrVsedsYgxEI/+Ud/gGUDG4
b5bLUOLPZbXxG4ILkxmF4bn8gobjj7IaisQGfKWjs1DReZu76d+Qdxi/qjs8clwxuTib+wv7yK82
l0RpKcGpjnNCmdUlsVmsJSmZXXKGNztF1uJgWrYK4lKJMd+T/pmcfWzCn3kwzy9Og+7CdgvxpqPB
fkvRdu3+9E7+i/nVr5MiXp1Jd+HwAk3LdX+dMwQY1BNDBfapmOz23clsWK161lw3zhbZ2ufVcgg6
nWqia6FM/PX3Zjz2y5SDXCfwGjhaXfoa9yK/+XPHQYIOyhOZ91Dwk091n7DeUzIPbsoAH3Psdo53
DWWtcXmbXO9qtoP8xUB+8WVem/XDk4JNRbcu1jmtUrErXVkdxmqQ5Q5dqPvgUUUtEbGTzilR9Xht
dFa3p1a2ccbIzT5Wc04jcq/vMnPBjkAAIxRun+ErnAqcDlKuQC59ZKp9aI0uNXXhmp+hCUEyYqMd
MlXAJ4UKe4dCST7iTm9YVNgNO+vR8st9iho6A7mfsTvLbf1Ng0GEBcd7liT4VSxlep7Bnts1t4PN
fE7LtoHu0FrTcWHaEZXgVsOCwTy+VE9NfQhdKYu6jKTW2pyXTw1Jf0BL4dhdO6qg6BuW8c1XCQSQ
XMcZH4JQ2pI6HZ9xt1Uue5VVLmktwB4021QihLrYP25blAdU87kRF2mPE7bVXcalnj7EPtvInZLw
Y/cT3jp4n9xK+N38FAxB37uIDVlkPhuyzXbN6Cl52gJpUyzmzfg455Iyz7CUIBLANfQ9W+HED5tk
ROUSOi7r1R09pnUFG02nMElzU5Hhy9SfTbfNx1po9pE60NTINmQyrhznk1csPjx3t7kvm2EGx9+b
jMwd5kL2AAE+TPXZ2INdG/bDCOeAfBjtsJo+jojMnPaEioNTnqaYOzU44eSsH1ecOZhOWlmc18Iv
Yt8ZvXfMK91xrfV1F1TdeFxywkH2IxNepOUFAFJ0hlRp0UT3eoAeYlwlmk+wn2/gkyi2Ib3KeAgR
PZ59t5U+3RktbLMwb7z6O4MkrCSovi3aobypN6RZn4eYnB0rdL3BLWLuvSc8FphHJFA1dNVFUrvq
yRiAV3Rh7zXtFCUojtKomBOwez7c4I+mYO4FhngoDqbeqg/UBrWBX4K0kSwkqZ5loeiDIX+HFVcR
Ad8wYroTgvCoVa4WQTFWMX3a7F3B9eKY7fuK7laSpyrngbui18ZvTSKLKh6CsQcUBhgj341yaLRd
CxfvBrtSs+Bs9kZjJycmzk+LRarWEVoGAm4tabaVezPUaTxIDExf0Nfg0AaptkVLLk7DmlSV+hHQ
S8ajYGyuh0zlXdxTG7+LlunmNtLkUp/19oSspXw0PA7NFAqzEZZkkt0VqyQyVLZ9AFw44LsN28+2
ZLByCK4xFCtOkWyjR1u8jblbAPbNJ149jc967Fs4MoTYd2zqHMTxE/znMHAmNnmZ4kbeCfa8Wij1
WX7VCyrJG/LrHbKGE+Q0mKq69h3NBO0fa3tID9tRzhSA98lmpbkbiws+Rhsn3H3m+loJSyMfslTW
WorDnJhJRfSMbRvLuyMlu7SzP+U6v5TYpxhikJxJhRy2xqqmT006V7kA4OM07+Qg1Vw6wyqu2mF1
b3th8IpZAbXaXklWIhsXuDv0MKbvkFhhj3Lb3MQTZxQzW8iUMXvbcmPllOl3g1P1dYR8r3ViH4HD
iUTOkZCMaczq6xqPIbHAvAKuXejUJ2Qh/nRr91CVmeM7iYwbMXhfWLcpgDf5QB5Rla5gG1t87HrI
6tQfmMZ46nNraO1t5i4Bsblu0YaJr5O2zP5zVyrRfhXG+AJeyD1NLJOdDdOiHqRbWVWskf4wHXyU
FaDs/Jx4ZrNl8mM7RbI3AK7cZNaUsD7VoLJn1PPPJioGl1JQOt8ICCDWeLKMbN+qcleYLazgCq3+
tY1J7wq8e3YtvXUQIbVldZp7v3OAMw7GlaVVhDSzgQXyLBKIHjxnVn7kYIntoEcfjqPAMzE/Cjh5
6B7JDVlGr1kOjbJI/MGSXQwx53gaOaljE8fBgS9qS7xdnqP/mcv+feEYUFH8ReFYVu9IKX+eyW4G
8n/OZO3fUPJyXpggMDYGGePa/57JbrQN10Vdb17YGPyvP7TBG1Jj28xQuJjUe//UBeOhJmfNZR+5
fd2/VTgiV/q5OoLpYW25cQH1q4lG9VeX/cDwpZldoz/bowZR264YbEwjMNXRf3CoA9qTE6Qa6RcA
MEBdDK7UXlAWFSAwLlapmQMAQUtdB3ly0CS892e59NWVj4GwuB/J0fyC5cP77Kxuc85oWK9GVZhx
sFmLUBnm9RmCJUi9MpgYcBXNddH1GmLgrGs582W3HuqF/k+BtUrXzOz2NfKy4POEack/+nrG8mzs
F/fTpGZ0QIvpeAgq8owpG5SinQVHg3SglEzt92lLIZGXQJJ2aMt0320JcNds/rMx3WtVrdsbVinP
ZsQy7KbVLUHKuOb3sA3X7hZGDjuxbOYUArKzFHZyHAWiJOxAba9D3W1glvj0iWYSmE6Ms7ZObn2T
9BHFEJT3k3jWpZbs0BMn0JkBT5MHfzFLDP2bUpUgbbXMcoeaiqW9g5ygoWMto1oOq0bsmkQEEpLe
otW0p0wZ8Jr6K7nYMdR6e41Kd0oRIsAzMjPo8BBj27X4QK2yCIewAFKNHVBjoHHxBtlTejDLORlu
oZ1pJ12BZNULPwnXQLNCBXM3LETWnDJNmw6p05kMtyigQ0vomAHxdz4YlXL2btAt715XAKtFqxst
5ZKB+UIcRUpEeT0Aszu0wq5P6EPloWwmcr37pgVrMFXbRGAmpSUDOVs3bYxKOb1zzKCJpqyaYxei
emyP1CuFm7ZHsQbJw1Cr+i1ptJE0tKTywxXTzF1VuC9lW6cPFmqde5VN3gOT5OlzBm2LTHf4vEOX
zQ9cDy2SujbnyTgn95XZLm8Y5DQzwjhHqYMQKlZG7t0GQZm8ZmS4HefM1e40dtqMvgYt2E/eYF0n
blIdNJTKK7NJZu6vyP1wZCWV+9K7RvOE7LMkoTDJUnRJRW/NEfo2b45aVAKnhpkooW6jqHfkf40n
RYF+UFWZvmKitq6C1UO4YHSOekYHwBbC73DIM9seqt8NZVMIW96KzAstQ7MrWQGSlWQ69/Rz3mlQ
znMBHVYU0rZC25q9awPtcspzEo8eOC853SESN6+I2GmPtk0BPBYLn7WsxPBAxd68DmJuDlPidV8V
FnGjJ8QNh7R/5pOud4DX7GgRHZGGyN8fEldk54Zh1nMKOe2TRO5Yb/Qp81vRDvqVtjY8yvve8s6q
moO9XXTfQUonR9AQ/S6b2bqXiVc8BaUvP+luUb0tFFhvlhpzJ3J6v3zrwfjEiqcxRt5xOLBMN3eB
p8Z93rlXqi2YwPoMTFEGEVYVNM5ZzQI+a0MOYgfvNNDI6mLSsjpweWgD9Py+SYoZQm5HrUnAkMVV
zAY3I0WyCnOMZbGt9cuuVZLYrAT4Gu/LGHoAUaNU09mkCHVu9aCJaaTNVxvH2N2oDS/5OjwVneZ9
zE5LbBh8Z5Iq0GF6SF+6lZ3CUNhXNTLjawxoXUiHncRenp4CW3g3ixqwyLVSPK2VX8VIhNtvriT7
oFNre8+McP3as2rvQ0MjfiKoVXeVMsd8STPbidwe7BY7mH4BIhukN+wB5efRIcijRe2ItUGPEJSx
BCjm4SzzLn1n2Jh/rxSlspj6a1Mmaue4ao6zSVqfTCr7o6V5CJVmpZZrc4bLYZcu/dvIYJ07zs70
WwPx8n6gukKSpPvtQ1kIEgW70WCTvqk5J5EjOEdjj8w3I9xrPpobRaFV2765TJX1NI2J/7VUNVt3
mW9qW3+Tp8KFXh5tLUGohgjsXWLDuApcGHTUOZtZRG5y+9RoMA3T7kHfVYSde5umd0H8cuuhhFvC
VJJ1Z1hotxDEQW+uqXDDjkDfa40gqlvyrUD7KaeNRn3+1vPMezQYZ59SLRERfyn6pAKmK4K64ICa
bL7Wxo1X6HekO7SD83ur2R9515vXBhjhMVp6mnbswLse5QQ3uVbeKPYpN4FVlteZTngZTfW3DLc9
uTCUcPY8v7T68ERGBXspY8jIX6eDyFmC7HNGSwc9X4OH3hjaneaamcXyRoljqmW3VTmle0bJCUPz
wYDz5LAfQku1537/VrCzeexN3JIZheJz6kGxM7KhO6uCHciAQa+6cVoQ3Y5oppu20dMjIaULSo/a
HQ8wd9oHrtwaU2eg7nMUDx/9zEoEeKhR3RGU6r+mbmKfeYWwtVWH+cZhq8hI36nv60Rz9pW5tCeD
yJdIZ5IUL0LPr7Uh9UK3adrDKGcZ23IeP5vEpMeV3xIH7pVfRmF8LfquhFJnrtcTuABySoTK7m2/
Z+AtWvLJ68yMFmsWvxtk7uykscinQned3UU23aZMPsAS+PhOteSJyau4ZfgzHlTACm4R+XAHR9sy
dsUaAHQA4I6sdsi0k0LVmtsIEBv1ddDt6gvxmnKfAuv7qPEM75YV6APH3pfMr74PZS5OACA2dXAJ
v9rhdyR8B+EC1+ZIhoF+0hFTxFiazD1eceN67bTiW1D4BPhVmXaAx6lBUEyqh2KsLCSiRb7vxqI/
Qf/odhIU/9Gy2y3olMpLY5NzKM1susrrFkdnNbM6HA1Ni3WEk9HctdPO8kTzbXRUHvHan8GhG5Fc
MveoJguvtHOz2sAvGlytqHgDc98azrde7x4kQa1hw1qPbnE9cERr4WJpnwxypcIsY36fE7sbupXu
7kq9vfW64cHTcayLnkS5WrJcKNU2M3j0YSmfkfal+2Zgjwp30QzdvMEkQSSOWKt0n9jVjVVr2mMg
ZnWoXBkc7aVA52nVD1AZ79FFZnvIoETqtZi53GoBTyuNmESr6gCqoY3HlRAhO23ZN2QSNvRk4cPW
POtOGxEmc7Z7z1BM8uNagN8OHOM7ofNwPxeyDXIkqyFuIocHWZnxPLDkg0Ih8S2vF+SWGpdfK7Sj
O0/Ng6tNPg/jNdvgEUzkgk6e5howEaFArEzy1T/X4/JQ5c4XEnBf/tNL/X/x0ehk/rKXuv/eNGKp
pvcm/7mf+vGFf3gtbWJWcDGCQQM46PO7/+6nLnN6jn4IzZd5+zZq/kc/ZZu/8Z9cDD1/tGH/7Kkg
qxnM6RnDGyCGtvH5vzGMNy8UtD/r6nxvY017hm7aLAbcX6fxFd33Wnc6m3WvKZdYGi2TT6dS1q2Z
zG2wOX0Mi5YpH+q9Gt0+CM3/y96ZLMdtRFn0V/oHoEjMwLaAmlnFURSlDYKmRMzzmPj6PihZtkTb
UrvX9sYRlmiwUEDmy/fuPbdtmj0rGj3MuQZf6EWZUFw0GF1m+hHqA2UFibWnOfZSsYtejxZAUg5G
wjdi9t7VDGmEylNpWzS70vBnK0P8oOiASNZMTNH/s8dTRSE8nrfLjkjBJ5uDXPCozCgEb8c8vw80
Be+Egaty3bgCpirn3prA1oW0Ki7UVXVaAKwXFmt64bKWlg6jleUmxc2OKqCPil1sz/EXuM7hyziD
d534mSdTlknPqQ/8a3QhwaoXKixiSQKr+gUWWy7YWNSt2XFYULJxGXWnYQQvqy6g2UCwtKzKDvws
7WdGvnaYDOxr4Gkn1nCQVRbGFU6h1EpVAK10Qdo6DbeZpAAU6RBSxYH4635dQGFDAQAQV3O588YC
yR1nN7/pFnButyB0xQLTTZhaXEcXwi51XXHg/FzB7gDAm46RvdEYeXTekuRMTHIo1tK2KBwbIkUS
4qvFB5r73VVfGk+tGXb3Kgx9Z8sYBPqvhgEPC/8CBS6aXn+cslTbALRyttiZEujBcxCcEOwSIqIL
DoBlMZPbOrR3BGY5ydq6QAYW3EC7gAcMCAT2cJMvQIJ2JCnXCMWN0YPOR5wBuIASqf+4nAbeY6ya
roc2MT0X2oHSOp1nXgAIESgEfYEioG4OYJQkxa1JxXqCw/8BUJPlo8tOfbi2clMsiAXZA1uwFDPf
jfAXRKl2XkqK3V2wwBn6BdMQLMAGGn0Qyult5gZD9agXpR9cIA/uwntI3MDckPOVviLrfFEDV9mU
xoKJiBZiBA85XayFItHO8CQwoulrlfweP0UcjfTEvC152jwUIkeyNaJV7tSWDzPqacaEvJoXZkXE
3G1lLhyLsYVoEfawLdQeOk6Gy/QJPXO4rxYGhplV1Qk2h3uwcWb5CfCHdaNOA16qhZ8x1Dw3F6jG
tPA1Khq+qx7GkJ9c8BtMlujj0ee7kwudg9RiA1KHZeQSbocTZFO8YXgyLuMIdTbgeyTjhfYxfmV/
SAUs170GMWa8N5HAQAgx8dSoj6rBs7AWZhIfrUbYtziugujDZMyQM3o1yfRN4S7srwyfJNcf4jOR
SRpDvgpUbwZTa/AapAmk16ilYj4R61Ek+3GBoa4yOgMjTGwxG8W2wUox3A9xbIwg3y/DgPAyGUh1
MSQf07Rr5sInc7uwiZ8zW6qyynJnf2gZD/k8ZmH4MVfjEF1ppMZ8P0qZw8BATybWE1hl7DdqPC3i
jlHaxCCia3HWYEO6NNzJzjE+9mUxdi926qqpBagJ5vawyvquPNCjhyHHMCftdP5lEZVLur1JKyoS
4LUeipRkb0/UzFc9rWs4wuNOnL5OLv/rev6q62mD/v1Z1/MuKj9/+Z99mz0Xn38Ym3/9wW87tfpO
XfqabAIu3IGL5PT3zqcN6BRUH+Ide0FP0uD8c5/mJzA8LNpvpunf9T5JZcCKIS7zd/7zv9ij8bj8
2Pckq4tkN2GgSkOTirz1jQ61BljT5C6p9ApF9SqRUUlDgioeG5yLg0gzn8Z8GE7kp2KC6qunLDSX
VhkjoLLPWJXnKPUr2lvUr3mBfEo8QvkJOXNmdcJKNjr+TDN032CFgqaj2BuE1SPedvtcAcZeaZN6
k0Agenb1/GSNVM3KiCOX2X2HGYAJNWPXbOidFc3T11708Rk5FGNBu0KzWpTo0hRnxojDQDMW87F0
xY2ltqjJmvG5nMZpRQDCGmEReZ9d/NpmCfuzHso1ZrOzrU/bEV031vTi1U2LE4kJd8Fkkokc9xss
vKdezjdGIo+If+gpJgo20PiZKqL0y3p+MTkFZIP6UtrWUy3bDceVzGvySP8Q1MYubhxMMAJ9fdku
sbSKc1Y7/Skdsmcbe89GhOOdaNLTcgc6dkEaDdlrUi0GbLSnGz2T9ANzlKP9ojwaxuEh1Me7pUnt
OagK903mvlABuFs1MnZYX48p4T/7OcOPoIwtN0YIRjbxQVsMr1M6PVi0F8bKeIr09MBs67mpE1Dq
5hnkGD0Gy2jXBh9oNOLXspM3RsZ3JfVuU7sVsx5jiTtgkD8xpEK6Q9dIK7lRWtQA3THJ6aYMiNZx
6nYeULUS9w3rcags9zLKnzm3UhwtWOeOFdFbrlUZ/AWlnm/GVtx02rjto/moOigwlUEcK7tUPGaq
rzqo6LWpxqc0nY5UjebOKVHhJjGfsDTkIyG5nBE7K0Nypit+2nKhIWa8HMH2v2rM5EDT8bEx6oBV
e3rIhelPshi9ImrIYyrj52Kg9ZJp04tTzsdBC2MW8CY+p7X9FE/iN6fWr12yuzxrRIOsdbvZxDRd
T8PDXJs72BTIdRt9FyKQIkjXQXfaEXuEmuGI7z5aj6STeshidCiUPAnT3NH81XIdm754LEL1xaXd
t8qnhsFCmB3oqjzUTf9gTNlrLhKWdQibeIemBz1QI5K/uopeA5XzbCmMvOCDepf7rhYWPVvjqayL
ZIOhhHgMw+Z8yc/xOWnWo9QbdespthvJuY/HkS3iXNHS+kQKr+sR9CZ9WgjDrQ6fws+mMKC3Q4NN
MsTf1bYcDnVpDvs2t5z9NCgEIgFeXaPkyq8LpZIbuKTDIYeg6GlKpr90avtJDo11pTrYenhqyhjV
dUOvOfFd0ix8O53H58AuCYqiU49UIjHq4jEtgsd8osfuz0brxiuQGN4UBWejSD/R4xw8yIToddnu
Zj32q042a3pUEbAtgEaoQYEIHJyyI87Ers+ZEt0UpYEyTzEeS4XuD/ZgGie9+QxLtXkpClC2hZJE
68xCXm+TglLNrrXJOT779HOCG0TDJFgVPP5zor2UagmEtM7Rug/CsyZN3eg2R2l+i4X4yGNYM8Lw
J1RJkLbsfjtpPHQytZ9sxTr3Wj3ug6F5VcbmaFjp4btN52+URW9NYAs4iTMgR7bLLOwtOilOLAME
Z0pTe1BIzO7rDs7AdI7N+jQHqvULLRGb0g9+qeVqLhuaDnbeUJ3Lue+7qB7Ian1hSUDyIa+6T67Y
Qct0/MW0qH5xpbeKKa60qJZobHNcRSf2xtw22vakJ+RN7LQufUYEQAAvy3GijujfGa/TdMNvufn5
vfzRmUE05nJNMogsJGRw/O3lXn/36UK9cCOH1FzqMjNCtTg8wF/MPEU3dqNiZt7yeSGzHJuW1e3n
l/6L4etybXdBYHMQB3683I/vro31aJwR3hS7Nm90P6F9eyNRIi3LxTEpk3Qn3OllbCcUNuMwHJKh
5b11UU83kXyJSEYNi/nYh/jT0ArsXEhBHpHSa80ZjyOBF3gxOLwxUFjVZXIqrAbww3A35eGjMCPM
TJNx7h3QjFNZulvTLKuPIT0+z3BYHn7+Sf/mEdIJjdLw56jC1LQ3X6yWxS5QUQOvitZujFLcCHe+
Ieio/sUdXaSFb59VLgT6mmwpg0fpzR11R9WZ+EOeVRcME0epG0nDby1oTlBMu4mPXe3UhWp+mw3y
xu5EfosOOEYxFr7WA+vyUqqQSZLCm5mOoYLEyh37B8W1znozbCOH5d4Ed0nIVGTh/tSmp9DU5DYP
tWoB1sbHXjTtXZFOjxNMQPTFsXHAgpOjGO4AwhTxaxDjqijSjG9xcsrtpCSvQTk/OqAE546TxlTp
O3ycOxAUsRfm8wXXdERPnnlaP9/YEokTugl1Ay74U2PigLBVaqyff2F/s8Iwg19iYwHRY5x684XN
tA1rAz7Mbh7BcFBOTKxszESJuBr13c+vRYX9l+/MFOxT6Hxt13xr8200GWOXlwXG/uGOkMtDTtrS
Ly7xNysL8BLNQFeg0qN425sCw5t2mRCEYbhDRYrVRLRRML8sKz3Ca7ntEDWlmrFzFe08Bm60JlDm
wCD0Q5skvzmM05HnDA1K7UTfkXTNJuuyOlUyP9HweZ2tUV/DnU53mW7NQE51oBrwn66y2Fpju3rv
0GCh2e+Ee0Ni5oGqOa4gApKh6tbVRmu0aKW7tbbtJ3pWQotfTaZ6SETT0zClBNuGcgl+okBVOcKa
BN4WnMW9QXR3ZaFFa8xiX8Nk/tH8bfzNG8t3gemSwGlhGKb249JUaBUplDIvdmrGQWGI8tiLu54K
HtzBSUW9RZ6qmeBbcs45kkMvaBuxomlx3SU8y0EKH8Mq+s0YzOOqw8dNi0w8jUml+47gTJ0O1jmA
N+P1gXmO6AwyCmQlqrC8+mgRH4U2vsytWMV2fI/Plaqq5gM3yrRNI/EoKcRWVRBVWz0bEdGOd6Fp
LfJGnk+jYuFrrYHYW8VI/DzI3K1mzo9u1QxfVeX/eJP+5iVhz1j+oX/K6e3NPRrDGsPeOBS7ET4B
JQ4m3ZFfx4CzHVThL74R8pr/+p447MIsazDcnL+8k7WhS9pAfbFrSPtaqxbeOydIDgE7lavy/RCZ
wvRXckAaNJapJKECDDNoCBSAfRlYCAVJKkbgVa9d+n1kUTPuLaTzW5uqVwwGrjMXh1LkUu1PRan7
etW+5Ml8N2U0Xe1lM+YxC/X0ORiXKpV0sGQWp7onqXUqNY9ydU2ek7Pp+Eovx8vZmHQfbYfmuQvo
meGil1TjsKmCvltlcxftJ3hcl0NQUExYFEjfOxT9+BB3HCQdOr/eXHPUM+fxoelCWBqGC29sQIGm
3oB2AjpKtabavY8XWSJOwNWU818IVOCBrPphoxpNu15eo3Yyz6U9PljhcoAwU4X3CaZ7VlMtEel1
IiXB8RkBteuGvlGdmLxiXVBfueb0QjSFP8KbwEMcn2KdM4s7UYrjqn9KogHyl4GIujR3IAEPpOQe
5ryuidjiBe667MCheJsH7CxxOPBg8nZYY3dCI/cpasfikKomI2S41FojveVghD4i3o6kux4dKnvC
uZ60Jv7Vfmz9zetNrUMMJPRPnijxZp/EB5TU8HvyXWvLFyxtd0hMz9QX3DyT13qpvy5H7bIjzq1z
qfQu73wRdRs5tuOqTvgxGlp+2hXJ2sXl6QyNboNWDgFRaU6xdqde7jK1VTigpTjKQoStxKqGLzAA
3RPMlsifoZKvGUZhI2fO4M02kwKFNSbp5OOgU26JRq88hAy9N4VdyoiSyjrkYFhNx0jHoIaseiS2
un/oQMytMIHeNdhbsadlp6Hv7wwTlGyZWdMa4aTu1+N8hOkNI5B0r1xVMHWX8sVq52rTQCexOR1g
c7XOA5sIh8z+QbewulPNd/a3/fW/DtsvOmwQK1SetX/WFd6XPeTRv/q9f//BP/3eNLBUy6R4N8kE
Wuq8P7SFxjuKCdJd2L3sr0jSbz02TN0YT1ysES7V4dJ9+2b31t4ZzjIKs3SoA0IloeVftNm0xWPz
fUlDhgmDNcinlLucyCntf9w9XYHJKghq5Yj6eLh1TANCvtGY+zyb07Vd9a0v5kG70zML5W2JzUEd
pLt3VAcqe1qODzK18qPeEmoFe83hqRSDucIYXXjQx8i2topoDcLjLqRWNOhBrAJjsT0YYNH69GaE
7IZVLmT8z2h9pcIwZX9e1s58yTU2UlKwayPT7rui5rBRaWRjsaydjXFoH0ijhK5kEwooUQ1+FkoP
iUx/z3HkVa9Q8xG2eitd2d0lZIVv69E0ipWe9PldjFT8gNGY4G8bLeVqqvN0yxybmUFWTFeSCNR9
Hk75OsF5cTAYCm26tte9hMhVC3y8EOfGUrQJRJMM/GGaqnxlTzUnTSkKuZtFI9Y4TAKESbV5JRpn
R6LlXSVUGwuJq57yVD0WwZSzG6H0Ch1oZ2lEvjb8qWDTiSr3eGDKtVOogPrDlA4iokRUUY3Hl5Uf
Z2IgNrap2IecndMLyoD0B8OuNpMWMgicCl1Fp9XiJkmz+b42i9ofZfTookd7T9vS2k+GPXws1FJb
RTgC0C/oZXCuGqmJdVZGccNck7R3cRyKQJ/vyXFNySmLx9JRXkDCqhRFWF2UmelQm+C9KMp29rDh
QltTAPVBDjcT6Ch64ZzdEAIa/kGkdqsGPTwbDJPUHev9tLXzomCvAalzPeWYRRTOON0Kd2sedStn
bvWB1lNsXtlpQ+yhOsXpWklnugjYrHP4/L2RnhUZ65XCXjqRdrgtvxryyt/9eelXux7/o8W8V321
8tlB0VkY+xaTXzNfDH9uW8aL/6/pyiYZbzGn5NuiLh07vEbSR3LHBvuO6OetMVdNh3JCYgB5P4q+
FffKIC0shIqbZLmLwZsZq7YRnB8mghVSlPRiOo0xVJJ6gzOzIJI7E+oHyH3T7YjYKCc3swCIBjkB
enmqhJMfqyC8PaVvacsBFVEeo9QkQRz5OZImmOzTKVUFMrTCrT+bc1jPtHy14K5A0FIRV2DWuEXA
jj0GZpHmZyWRmurllRTX8zBaxKYAqQu8vo7oEAFdKRgxq9GuLPDAo1TUQw8rsMQwEeFsRlszfUjj
zEU1V1v6pzoyND8L8/C6hlV/bdWxs4ZKzMYXITrd8guI0yzaJfu7ZrpUZFgqZFHdWORmPWJvhtRl
1yqBFUhOmCqrrkoqbpIE+8gByedUtkIF1XY2ds9uMn3Yix0AINCBfOWYxpfTSieBJy558KLt7vrB
Lm4Q6odbG0dApA7mtZsM4UOQse1WGXHw2FzD+SvY6L8N8VcbIpoOdod/3hA/SBIAivD7aRNjpeVn
ft8LL4ATE7SIxdSILWeZ6XzbC1WV6Eo6hX9ueH9uhYJ+DBQpw4Z+Ak7qz71QvONEw8FfMCnCO8ix
5l/shW8O98IRTK6YN5HuZyCx1ZdC9LsWFzJwNTaDejz3+eewzfwo++27u3HzVV/yPaZs2Uq/U538
5QJv+nfNpGd5NXEBh/ztCDd17z7Hwzl2veh3SM8/nvcuh94froVRABMsRHEDHKz5tj8p1VbNTEAO
p8TMiGVCzqBQG1hyRWMR4OGnNplC5yXCudWJraggacxeyWE/Lg5CF0B6P5dfV8CwR1rq2lsQKGJL
A7D/EjtgDPKrvjFaxTgKCy5H1rpJ0Dw4RDKRAaCUwYOsu02ixeaBBDsGaXT1sCklQV10nsaUZuXo
DT1sbbAYCaFo190O/U1eR+l97Wrh0DCKKQa79PklGKjHTPYJEe21Q6NW8Xs5Zf0xC+qeamDAuI/l
IEbAf7TZeHxzsohAUhnYf1KwMeIwC7FIscc2yARNQ782FLuaj0nnRsr9CJ/TKNb6EKJvqLwuTbop
IKilidvt5cv/b9X45aqBN/e79+QvAP8PX9rufx7jJozfaMp01gh+8tuk2n5HiWwtVm0KVg6Cf9bR
jvbOwnvgwN+62LuZPP8xqxbvLNIqWBsYvrKELCvON5+O/Y4uOnkO9oJVgpDj/pvFw3L+ck7VF3ka
IEIUZawebycdoTTGrEjCiFmU3R9Lp8AdQW+qPeoQnv3M6Mp2lQK9v0PytZJ5SFZXPMU+5cC4SyNy
c9BZ9/am6dzmHh+pQvsgcx9jKK1bmIlsxnHvwvKezHpR5XQpvc7I3DPBtZtNn/QBxFPFGDEwOCY2
SSM1LX9wZeqbVT7talTCBbhLrMUybMhIc8L3atECBRpMoCuulcCeHB/VNqP5YgStfD+z5Xp8JLmJ
B0X4HT7G23As1UNXEihG26VdOEJKNnizEiDSAX19xY9A3EQNM2yrUrmNgypp/WhKxl2jw2adR1ms
plYXH8AmDMdEF/IhqCRpek0b3WC4ZNzlzssnh8LSrrXcgryJlGZj2bj3yKiW+X0YmXB/9AmlV8sf
26JWj64avy/T0lwq6eHkGHLjEBXuKTWCphAvJEKl2Oju0yqxb4JS1W8D2gzTCt+joeLV7vnEmaPM
vtsHLvO2AcRpNagrC5eUz++c+nrbGZ5RuohXFSBGwaR/6NO02qnYmGxyt7ZqH11DVRk65nMof32b
EoUZ92gQTRfOxhVmhKWjUlgUttbcrYK827njQrdoZcJ4L57VtTKwQjFE0knnaQuT78PsrxBg77pE
fIwTHEs9n2WdBt1jUEhxwD77HkuPQeaZKD4hSZQHFeINkC6OZvTa1yFjQvQ8YXjXGniTfJbT7ASg
lglkAWiEu5xH9op4dOs67FvrJtWVAIkWR4OgCbRbwF3J2gwtzkNz9aXTECfQgputdVDH4c1MWN5h
IiKwSSwAuI46XWW070BTW2gMCyW4VfXuKWzLwsNOne4jqwnC49iJbLidXJIyn0FqtZ/EWPevcTKo
t1ZemUe6JPp9atEMxdzaX+GorC2vG3Ju2VjlzanXxKcR8v9ZYUS81kbxhYTQT7QyS2hdnHP2Q2L0
qwz6zjX0ZbX180Y6H2FL9w+zQuReQhbP2qqDjHZd3vf5Thi9mWwCi/rXy4px/BSFcyl81OxxtW6V
Go5TmjTIN/mW16YNDjmmBSUIkZ6ZqItIXFW1a8NAUWVwO1TazWiqH+fW/Sga4kiF7q4bW+SYra24
cj3Djupmy2hM24pQsz7AG3+AC/pFYPfAM2tn1bqhzb0zs4EeZ5ThSSHgYxn8WxpjItYO/g/QAvQ2
OrdgZBzLHfeTWuQtD7MRTV4ftqN2at12DrdOwNTZ6wmlyWOl6u+aTtr8Su0mUfrgZuDUtmrqFGUd
RGi/Haxp0wt3Kw2dwClYpPWthms+3/WBysGGM0FyRHGGlyxuyZRf4cI2Ty2onLWtl9E+ygN1XVfd
yIQbRbwKK/eD0eTSXHXzkQBrZRfiT9ymDqGoAZmHGzOAlO0KOW4Kg9IA2Uf6NJm69POkHo9ObG8M
jrp0zqXaM+ky0lXaAE5G75qCTk0H8FpR7hFcaoB/yetDkuochPq+2mLvZt6g5uFpHEy4tn2yAHrI
KNybndOcJtEpENn9qM8YgKWhTxwoWNIYQft6UvR8k1RHS05PSDpAIDSttp/mYF6b/K1jZorypGY6
bn3TUCYO5xy9SBGDTWXvMfg5rFRNfau7jf5AVxyTPGQpPzJpSKLKm+U2ICYMJlWWph/nhW1sTPZ4
NA11SXQdPhEwhudp6PE3Uik3G81EIDnNwzmbQ/mKDAXbDvlrGyB3SG3tuGKUH7QvRmDVvmVHnNIi
a/Fba6LfB7nMvBJO2VWc9Z+W+QVC5mzYFXM98pYC1pxXXTWOOLXyuHvRCnabtW3Y7ZWR0+4YQvU+
RN6N6SgnqFwsKqPCSbaZreSraCYrpXKAl7HBItdFOKMW5FBqTYHjQmKaDAiv2VsjEDPLdsTR6jBN
Uu47m7YSGjZr1SXP3Y7Xk5bdBdbMXLAN7e1YuTiog0VPFct+gVI7xiqvWHvRP2W+q2v1vmZ+wNgq
TGtfTPpNo5aeUk4a5Ghe0VNUhfE5FhN2JljvHroe1zc5Wx+IqggwxNfHKc9rCGREs5plMzG0rIAo
g0O46nSdJBGK3X0zu7/Rm833oYnfxkWR3Kfjb3kOak2oErhBz3aDRWjvNG2468dMZ3TjnAc1uOva
Qj/rOUA9px/MWyRL+abBAhXK5K4XrXI7RskNmhfngGCIgC6RnUM7nzcT7lq2xhjfEADl1gKb1zbo
rtywWJkDaK7GmOR7mLNASXru612NrtMCV9FJQKgw1Eu00jPdIu0i5eyELtF1Er6ByNMqnFmso8Ct
5vs8Fq7yNF6kobFtOzMzD+a4xHUu6lG8kRmgOAAOqtzVanifpnDZ0JbOlDLkmhnnAcIcj5WpMtdN
YEhzOG/yL/LCtqBBUl9rpaZEYDua+YNe9dOHvBTTgYg09dgvpIxakgMMQcxGK6bKdDgIKx1Z+rOC
ezBEcDYW4oaas2I6WFqf5cLjoJ5LiEN2ex20KbwOZ+4ZvIq89VForJnTjuifFr6H1itYVBCpt9Kp
NzSdEMJckCB5wfKa1jo3iHn5tIlEGD7SuqsY4HG6aKqU3r+bM52KL9gRgZZqNZY9I0x2N8aCpVHp
x6bq82jNOaKC1qjJ3nVW7FxiY8LsRsAgIychxBUb7kxO94Fg6wJbjdMO/V5EkvNKlCp75UJMEYFg
dsD8zL1WASl2XtnNdbxJzRpNnuPORC7oParuBcUC2Q4dEWLg5NaJmvqO1ABOTK4lY69Eh7lt42Da
gMi1dvOF9FKnMCqRtDU2iPQFBpNxhPaDBRCTX1gxSMrkEzIlYICtudU7ROFAGBfAjAOwYFWncYAw
Hf4MGElQNAr8z7U+KfRcpUUwDRVQDcobMekeZb74gDkw8cIKjTcK7gV4U13gN23aCSJiu+6JxXte
69wkNJDqbwZOLV5sU+QrvlFgDVkqJJYAJFjrkWw5uWp6U/M6ptCVZ1gRMq66dVC5pRHpyGZ0wn9b
YRSE5DMuTB+CEcD7FAR43bYX6E9rFtnWQEGyBpyhA+Fd8ECkh8vPMGvguVFzv6d9Zx8DIwIpRIfN
JmWC0swPQjV0TwjxCBmR9lOHSeSDXGANVgi2IVsADtpkij0qgJlOLK3Xj3plDKNHLFazi3WbdQA8
4ylLpPyiKUHogXpTn1lP40M8KpjXoOA/DQNSQECPuQ0QrY5BBHYCOmDYAWaURaffYUbRF+snXigI
2uvUiN2tO+X92pyG4Tjbw3iWLRLNlr7oKinGyUvAKK5Ken7PsqapiACyNDZqXHbWqlIrpGjMWHEp
kMmpB13NtBs6ozYI+zMn8emqgtp+dlDM3VcjiASP9TxBaKm2D24hsqdQFdB8sG+5CBbD4IAAQhxA
WNUbm+f1SKvAutXnbvRGUZV7YjW5wAzaGw1RtZZYL6j98a2ZAEI8cCJRytKcF5sRrNOWkLFiPwlq
8crNxge41fpGEc26q2r8JWETMRnOh3Ni29qRRWJglBvxstiDRsHCyqenTewBZqrWaZ5YqGnVnCbq
IOtVmbe86w0w8SqmRgEdUFNAddlLlFrmvMM4PK7jurdehw5SDk3VCB5r5k4nWEOTvhkbo9z8d/7/
v1jKGClrNLr+uWv4vnuOfmgZfv2BP1qGkI9NgRZcQNXg3E/X7o+W4TI+Q31n0ld0YcTQb/vWM9Te
Le1F9SJb//O8j7KY5hUzLqAceO//zXn/IsP5ocHGGV9niV4IIDQP3iZh0h2DWSDhHrkEds2p54yV
lBsoTWTY5Ya+Tyd89N4QEoDTmkb7WZUy3k4xc1pZF82uwTvOdJhw9oS4h/Ul9i6S0ryBTtwKnQHL
BJMHxSRjhmHe5bllBCMjEkkIiNe7A9L991EwueyU4DkRloYjtKGVyALl2s2NIT8wy2haRhKYiB3m
YTaw8d2IwG8a9qGNzSbYB/haE/S/Tj3cc+AVxr1SlLaGAjrSiFdJRvii3EtaZg55ZZ7gsqQKVfTU
wlwLlzn5zHCtyQ1i7MYsPgd5Hm1rW5t1b8QO8lDkWvQwd6W+40Mh3kVv/xtVe0yf0GgwpudRcjuV
5rmbcNrPZkxsRxn0z66K+7RpCa1axcsLbgmoo25Jo4/SeZptrTgkIahJBhRzCtQALTNpNUfNnvNC
Xbis0zkK00HZw15d8qpoAMp7hXPELHzy75LFBFtRSWwplqIeK6oou3pHNm6gMrPJ04Et9A6zbdyc
KqjRtE1WOULBfNj/tyL8n1YEAilow/3zivD4hQTwovthUfj6M996geo78hAwgtLa++oi/WNRsHVQ
PoZNU8/4Oh3nSt8WBZNFgS8KNQnmlbdDdRvhMC1EuD3IPllK/v+DBBYkCJSuzW/IRXDQLIOG7wYJ
mL36mfwVHAEOsqU8ihwOLEghv7snfzNNoN/5/TQB+42KfpRQNAdFF3di+fPvrhL0cNX0Mgx2fVKA
QKNAdlbOFJSfim6YbnILYloGXJDYk7n7VbbH8n395eJwOZDccdtsbvaPF4+sjJRN8rB3oeGWDKOb
dmQOrnJdU6R3Cf7V55C1yaXnFet+O8v4y6QwbVxbjaX7WaNCR+kJpesGBMx6rdTkiZfRdesk2BKS
DL4t6nU6MGE4n/rWDu5yKxv9n9/Av/0QNos3A1U2Bc16cwdFQ4GYd7O7I0lIW08GhL9cIaYvtkf5
vsZe5wVqSmKkQpI1cOSp+ji62GEIVyWRqovd6caigLopW8cBkkbECqTHeTM4KfgwdEh0IUf1IY97
hEjFjPhfycm4+Pln+EvTmYfAoYHNtMdB6/NWrdyStdNLe3QpP0mOb/DFrqahkdulhvv5lZbh1Hf7
3eVxYxNGWU/nwsTV/eM3boJwYBXnSgOUeBToJB12llMfmk6vb4WJ1Ozn11ueoLfXc+nbw9AyeMje
xhBoalsUcEi4Xhg3t6woLadz0IQ/v8rf3D9jGfpREKCsZzf/8VO5DctFNioOQsUxRt+SvFa6G+/S
1nn4+YUuGURvPo+pMam0efGoYt4uCkmI2HfkGdyhhyZGym6ZYbs8M1Lyxclch4WoRlikgTGld3Ig
qLeioeobCW2FqEc8n5tmfdtIC0+pNZgtpf3CcRkA/OzCBSQLoFpuY57N90MI/srTZ2FgYklGSFVG
yEWmytDw6IJmaDWr/TBac7z7+YfUL2LrHz4l7n3UwFitIbkSRLmMQL9flAAZ0qdqpt0I3WOVkwuz
J0O35dzbpJsybcFR6OXrlDUKLWpQMDy8yS7LF6q2WnWbtGpgeafxSP5ogQzOKvBpk+d9Nl1p0OfN
8w8IEXD/jtq9il+H9jOBYV4D9ulBE6m7iQBBQimLpvdRWGh+EcZyC0hMRRXwieUs3VmdadLu1tBA
xiUVmOVGVCeBttZDK96BJpK0N+J8TQWkblu9dB6AtCT7RCFSpVBrlCkYrF8iZFlejrd9b1TzcF0R
Wlavhtk2rvA5Z5QUgFCqQTOYYla9Z/VWSdySCikrhWv2SJcIOSdN1CKXyrXpVvKzBAOGZDvq1mRE
6FszMJKW3gNThDmtME7bswHsTRcPCLLyD2RDpK+VGpV0p4UrJaLVCLLPWC6FI/GRTzZ4Wt/OtWZn
um62T2QyXc21a11b9Bj9zokLd6Xn8Xjdo6v6DZ41YZ91u1YmIi6jIP2ipIpzUtCEAPqIUbfYzYEK
lN8aDh1sK3exWhXnMqiIQ52wB69CqLYrBQQ9UIKr5X76ZZYgR0H4jxmGhoWa6x/NCBIBtiixD8l2
vjKY/bxXshTEpErb56z2CjAhuag7BPuLl+SjvsVT5uz72dCfG6hWNxyt22LfUYritGyJjjI2gOh4
IoYMP2Kt688letRNGmnEuFb/y96ZLbeNZGn4VeYFUIHEjlsuIinS2q2yfIOQLRv7lon96edLqmqm
JLvt6bnu6Igqu9oyCCKRec5//mVixl5blfxYEamxrnMcT0gkzNCt1/F+nPuLJLFvrYjemr1tOHQE
lK5mg/xtVCvWiy155tITze0siw9p5CboF4ccl7ai3/QR3XdSYpAqTfOysUBGzNhxSA6c4nvGgB+i
2PucTLO5T7rOvIvEMm8z6f2J//2zBfFpM0qVrY3MCx87xgAAVVKc/KkfcanLw1U9LNO6JCd61Wet
Af3FJNqZ5DS2qJ7wvfJsFVNPRyOIw12ONdh6NoLoySB5kg8zRRe4nzvrJLeJNSS4bWBxDaSucAyR
bBAHHkToMSWhLPasnVTKOLpLXTOmIpVDTu78DMZk4g+qfHhGsxvgnWVlzTWjEZ4Q1AKIc7NwDgme
BHthp+ber3ldPINUj5xMDYvsB6YzEPoSJh4r6NPRejKz6qscnPhTRpzBi+er+ZM9yPGyDILhkA8h
eTJEWpwwv8GvtMujNXLd4dAL3i9jzrGWKuY5tldm5itB2HXoL+1GtB4BlWZc4rm/TB+dwawubNNK
DgD7zdYpaqYDMyT70IZeK7y2OqUTY9jKBPUjsgUvw6onj4CurL3E4DrfeHU/7wwvULjJm/lFlA0z
EIEc6ytzjotNpE2woRyYODRbyIvxLdqkMSeHWLA1BndvtuYwWlvuWF76Hry+kajADdYWM6w9U/25
hKNzbfGiXs2p2fYbpnmIqEy8g75haT1uwsJc9owE5dfEJ8YQs1b/8WyGW7m+eDBM6ouibpLrHJXV
Ohoo+eoabJ00DIx5MTOAzt1DptlOAKt3Rey0n7LMzje5uYyb1KAuNNxm3hW5sA+j0wLW4c31WHeq
OLQgwS+LkZhEHxA4mklusm0ov7yixiEY0ep+nu3myk6W6NJXML8JtAbqJ+UoRw9WNdtQDtw59ozX
OmSGqYhNqmi3WFuHHKHrxW8iBuDOws9YYYFzr+fpUAGbT0JYu7kbho5bMjydFQLtDvQsz9wtFE/3
WrAxrJdKpbums5a9SST7OvT76JJaxV03kReSRVTIy4Fpw0rYyfydGnh4TIko3Nq1xXQISxv8+VyH
Ua1ZtjtsCt1jh7XC3cwFiL8ja4AYcZ+Yb3dO3M9EHmJLhb6tu2P0wa8g+N9Jk0xJ6Sfikxm45BsQ
euEPbb1TmQVETL1oH93JxJ2MTUHgG3KF6ZNz0STtRH4jHghDkeE9a0cJicn9g4i0u2HXMUrKR2Ds
1LyRURUO2F/Hw042w5zs+Pr9/CsjwTY50RC3A6sZ1gxBoKC1AIbmRkLGxxEkKnH9YkSgCCEKLCe5
mkZrKpf/NKz/p2gCNDPUhf+6X92kRNukX7v/qr//FySpvvzy1hzp9ef/7l29P0ITsklARW3jjKTJ
Kn8BWj6MFKGVbKYNb+5NUAFpBMikQ6zTtQMslT7l+d+4VvAHbRhcccgs1F1wZP6d3vWsBPpnBUeE
govrAo2y49oeENfbCg4T71wQKGTu86lel/H3Ijaupzk6ZIGOFqz2jJAuFVHOYdR/Ermxymz1m74s
1K3E+4+gUwjo8EPdnr1rNWpXj00DuoyaTegqcj7NYXNSuMxV5Inl2CaZHVtniDkCxI3oQ4MRy85H
srkdrSdnoGRKNhXJIx/MhdSpGpUPk9HGF1et1qE67rASqL1JvNQb71dnQl5U4yhZoZPPP2fU5fqX
M2c5RgAf1VLvUubrpH3NLl5pQEVgYLjStuZQ4clv4hvP8FbZ9sbMexzxqscZwEiyJvbIO1d4OmBv
Zx/jnkwpeOe3TqfwWsEfNQ0MXIMy0q46W21VfnKM/rZIqh7irB6zhN2tFz4J26ALxtKJQ3pbZoLJ
D+aDnr8usUYyk2Tb1wWdd7km8OCO4BlsRoktz/EwHbrmcw/lf8cA+CZWPuLk6suCUKnL8nWLo8XO
w9hyxRbEzlhVX8vJMbEDwuF/NsevlRNvYq9XJ3g+GF0QjNB4iosteNHZ13GZxa/93n/4cb/jx/GW
0fv+693lp9S41x/6e0tx/7BIz4AvpzXiek/5ny0lsP/wfMb2DjEnum3XrLm/4DA7/AO0C6kzmLjn
0ZoiN/97SyGjkHcfeSMHpvXvbim++EHqzOVt8DAP+rkLWVf3+v/oCoOBdG2GRwJAbK6IiBrqgLI5
dDnT55b4KpslH32eK5hrOIiSBE8hFa8dnP+PBOb2V3ZN4h7lhX3h+pGI4NS4wU2is+WlTpmvK+Ld
VmB+hzbqHiJK/GA99+2zaTfgxxsJ9/Cjkkb1aJHfcdOUI0XsYBnyxY0qGHUJqIIzT+5zZeIjvZ4s
5T7bDS3lSkMTj51XG9/yyZ8+Uk2X07eQMBU/u0yVM14ltb+VKBEJw8iOkGOaYOcNUfWA0A6rlFVs
9OjWOyB4SsDaeDAcFzXoklTDtgnoGHy64pUqtQWFD6ftSsiJeIU8CaCCFAHpZ8BjfC1Yyu/RTcc4
b4t+jSW2BvrB/rZRMGLzLFrTWZGR9MUpl+pINYqVVbA4yFSd/JPMEGC6InLoIam3isgeH3Gon+9K
pvi0r0rrzpqyucHP1vThkyTOgRGB8URNSH+ALP0jVPsE/0ecNElIGlr/kYkhA0Xfm0gSXuSCY9WU
RaRDR6HWp9OqdtZ1m9rkLhswWB5kGzjPPUMFdMXFSJJN7AQnzj/xMI22/pappOJVwnT4IczBgVez
NRKZStA5hnGNy1/f2QVQh2QoecVGi0WuzyaqVjZEpHIbAE1ZqyAJyUI1ZFvlF2PV10eICvjXnn9Z
wCHEoK4Be1yhAeXPzUnJz0A3ysmSrwD2YE+UqG66MnrMnIA8Wrf3AviMjnbwghMmNvHkho9BnZP2
gGAqfKRbxQFNBnDyWJqOeLCEy22U/YAm0q9Ri+ACbh9srNifm6lo1c6BfsRgY1LLMazQ4kACFSAQ
sWBOlCEtYV6vvxSr1WPLLl8gERjBzAcYMfaNt/jp8e2WQ9Q8YfmMOW0cDVjDurO0ySwhKNbZBH7t
WVfRUIzRhepwOzp0zUAibFxn3Qt0DZxwMXJGfjHpvzahVS52RZZ17RqvT6SdK8+AD71yAp3VMUHk
hjcNcEnYgYWSaC1HnQa0tCDLjgdOOtHKD6tFAS/j22esHaPhJiJIejcBGXmn8xU9v4dxMRgedX4h
WJvtAKCzzsY4ehxlTpC47bgxgaCjNSw7umDn2aTJD9ZOPNVHz4S/1lo0gWSlTBJOQuY6t3HGyCy3
0bAciNRGCRt5vW2vWwvbm1VsF9zWTFt5Ihfc+9PpcNJ+PH/KgBFUvC9m4sbWVEB8WPIOWWVQ48VV
KGGdQkdQ2LgrVPL9Okd/vNx3uJeAXRX6kaL80t9JNpvqqiMzExtkVR9nWfP7cNahw0EYK5wHapC9
vMZHEFoJSKkPNZgGPiOj1ykhEV2k5KN/XxaXFZl5hl5TwsKGOHaNoNzV/cBw0Bfl1K+TJp9IAc67
cdOF9D4KAf+dOSJGHrK5ecLoBV2aCVUlYJ1W5L1QRUJmCoA7Gpez3LWMdlgpCzFRX1axvYZr62sv
3uiYhXP4yMP0Eog0vrjDage5TSFV89Q5vYouCLqZsIQOCVgdg/JiQW4AVSh2AQY69TUzcA9C6Mpr
UYTFdB94Rrn2LcnCtuQouRm+gJMHCMndlXlt4yjrknbfEftib9ywwpuar4zh5gSOuB9F6H9toeji
I1jVgb1l3okNtaVyskHizDnYlf5+Z2x3HiXUpZPXt6Tg+FY5Xo/CdbaY5ltAVR2GBvjbiHBVgu8f
7Em73BdBkqxxIolvK9FUd8VQezgF5AR/rHywoo9hrfNK6dW/OX5pX0ZYcu2zIRAvheuf/S4m/4Lg
gezUSi/9ZrfT+IBlz3wgDxzzdeYVaxRkH/Hhko8Ah2pT4eFQrwq4m7tZGFhSTUZxEiBl/LepujCD
ct5Wsbl8S+eYbE2bdIEj5om+Dq32Z0hvS2Q/YZaujh1RTi1eSr4ABcOUi0mku3HJ2aYpnTq6yhQC
+MmNWxSJULFcN0yc7RKAh62muZ0vq24KrkC47wQCkAm/QoGKMA8GJU7FmeUJtJYcGB4xioECupzJ
oJoWipNOjXYCqmg1SHYTyKPVmUcqquqTHY/YFnVnnunQp/apySvT+hg1dv1IwJS8L0bnJnGH9m7W
odxjrAQQmPDvKxgguAcCsV23mukKmwTIJE7MT7E1TkcHQuwSw4ztNUcWrnstd+5Y1SHvB3qu/SAJ
o8rtcT81IUNn+LZKxTVu2U3ibgtNxx01MXeO2s68VUldwzD0ETVqCq/KbElAMGE2zZZgrIq0xSgZ
P0fNVBZrceYBm2dOMLRv+MGGcIotHXy9Diaze7CqPHhKLeSyHIXQi3tNNC7Bqg6DRyjberSzzxPH
+5Gohf6q0zxlGbQfGkZf3UqMU+ORSRF1J+Ut2WZg4nE/Y/pwnKdM3ObC674TJyU/z2dm9HRmSRNA
CmMad8f8EBd5tW5a+QnmUXSbJCLa5JpsTSk4nYYOD9UCOd3ge/KyV7ZxLWXnbdWZsT0TOIXzw3Rq
lxSFgTtbt1naDU9BCk87LhPvJmxC9xrgEVPw/MwLR6bVXPlGlH8wo9aqYMqaxi2RVe7Gd/pxy9fl
rwbHmy4bVVafGW85awx5PkZ9Y17mpnzsNE090YR1BXNdEOWaQRY/GbPrfBrHGH67n89yLSIltpGR
JEcVgw/ZIJsfel/ugx48OfctjEtMAXbn183knMakc7hDmGBW4hAFFDdWj2RoNq48TcA3YeKXY4Ad
UyH+jDKH/N7Cg0hvgQCCTwPsTUUBLRlav7Iah5ADMKPYDqNlA0iGyc1ZC4AkGy6SZTX2bRA73k0Q
yu6+lk7PQV9hKEXeG06qy0SSJUKDWubuqunjj54WIVTkaWyEFibEIKZkjJXlfZphmL/KtITBIh4Z
C64iw2DOnAiS6jy3Xc0qSW4wWbMv4FbPD6aWRcwKgQR0YDYosjU+sAMN+3TCH3/TleGt3ZmIK6o+
4beW0xztcmnvEhdy1HrWkgzcOlFnJFqo0WvJRpp6oESRdyCkDP/+nPGQeRZ5uGX/mPQJaCwpcwy0
SReJpyH+ODRhu/LVhFK7Vfalp9UjE2z1lRMm8Jt7j+dAxBhCk7LEGmkd+D1uTbPWogxnWUqjFSr4
FHI6Fjh0kFZWFrtmxKu+CbnxgYiH+yir/Qs1tVEGeov+JchUusFunVyUKFqZkxR3SUR+MeoCQoiX
OSbeyoGaTscLk3LS7KzxTNTiZ6YP/pm+5bPfvGSa08UcBXbXmeiVaM5X4/vtPpQhPLAzI0xzw/BU
Apg+E8YYP3nbVLPIsmpIoboH/YexEdYmmlGRIFoeyFOGgZZrLtoC2c/+yPmGN1OFt9iwxtG4vMm6
1F6r3K3v8MSLvbuCoBYtyAnlCqMRyoJqdL7kwjLjixDrfV4gk1ow90R+TfDVfTwU0wnNi9rOfR7C
6FNBdKsoAz5YmN+y8852/MkvB5JYFpvJUOSETzFEwbslwqiGOVty0eb9jGDCda/aCpUBKHxrbPra
7S/tuuiOk2jnXVCl041wO/WQjOVlO7bHJlimDYq79rokPOcreXgAsV0rL9HSRjsZB48UauMFeC/y
EencgocXBZTkPMfhGXuu4pLUIQwI03DBoX50ZJOBkFV1hkWet9z1ttl8mfIS1j9bXjEQQ4dy266g
9Fd2tJzyXhrl13mY1I0Rzsu1wewQg88mdfsvQdcw7ZqrHNVC2juRtcM92zYO8PJ3bWL7d7Uo/mzs
YkqOVdH60cmuzOduDJsPE8pn4BXWwiEfUzimOJflZC5miX8XAnuZf6Ylv5IjbtBVdFM3ROK4UH8k
vlVuM/65JE69dmwZxP4NZlntDaffoSs5QcffDEzfD9XxNXWhbxDrBF3Fcd4zEMiw7mc0+3LvS+kc
RptO1E0T62GZffUSSvFbusD7eTdKNwBEsD0bqyRKBc3r+EcnXiTI1V1T1fsKK/1Tl1C6Kzbm59zo
yCbGOfUrvuaOc4VRW483KmSNiEw/EkVKhKRZwc7Hi71lkOLI61IO4qo0IOpeSkuEj/C3w+2Q1xSA
zlJFlG2lp17M2LRDGnqnW+4tz4igo045dFmkGk9dk7nP2DeO3b2Cy6xwFRNiVOvKg3T3eaGfyLVb
IA1bHLk2tX5ML0J2CqwK34aNUczqhSVTfQ+Wobq3CW3Q6W2KPw9TonkyS2I9TjG9kaH3TpMGi0nC
7YLhtroIiahTuyCu5X7mD0qC8Brh7WQiMGFRIqifzr1w6bXi6h/wzc0rkPlPGbBGO97Cm77r4QmC
QBe7Rf+9lV5Ohcwo06z3LiMlOs00ozfo8QWIX/H6fykC/hFH5UK45VMGYDJivV9dgaSDQ/hS74uE
AS/gRImHTdXyfHj3nGeVBvTWcT3RhCycsk+/vs0frw5bJAhD3PWBp0N8St4stQbGnQ+1u97LrLEe
vBGfpLRN5ztRFXJfk0qGtWvn0wQYY0nb9uuLi/cOVCHcJMcy8YMUWNT/cO9j5iK1iSTZVAiGydke
0TF/8PPWeqgyRdsMs4qbH5wZR9gYd8OVKauexq+K/QJS0yQezh/oP/Dmb+HNwOHZ/Gt4889nlWAa
gGr0Ld/v/GN/k4AFQxNYJUwEX110oJX8TQK2nD80sPjXJOVvqh+kYRMVv95fedUQwv8Ptum4f6CH
FzaDFMvH04ZP929Q/d7up4wXWd6vomOBpQGv2dtFvtRLi59+792WQ1Eua87X/pYAO5j309iqz//4
Yn6ycbx9o84Xw79Nm42GSJ1/2Lxjd9LJD51zmxi0/pVTWw9zN4SP2Jnpl0lvebHpO8/hkMn9/+PS
eCxAxNbOQ+9f5tTIxdTVwrldQtCyKiRxbTvMoz9tKf/Egx1M7CrKlEBuKJLBSH59+bfnpL5z5jdA
1AEDMB7c+8tbdhpXTLjt24IkJ0o0gxplbXY9R09a68tNGu759TWtt1vIXxdlqTgQyUkAf89Aqxri
buMmtG5ddBKYDQX2AUkyqCZU0vCx6aBoOSk5ruzdPUdJ0vXdiwc2uiuIiAKNYni/a0Dtpr0icina
LgubrhdYbHmRO5jiOGh14yZdanAO1QgO4KmowLF+fR+acvW/x83rbZyBd8YDQhPW3y7RYAzsfvIT
6xbEkrXSYzaKfQKYXKDY5XCxro9Tzuz/11dlePDjVXFlZIDAi8G/314VINHPJleK24w87YeKOGCY
4VXy3cym9nYWy3TnOo24QucILDwnoNC/vv6PL6ZPoaO5kRjYM49/V+gQHVvl8LjRFRvedJfqF2Ym
yfgmHn57nr87a87fMLmhvFn6wGP08G4TiGa/q0yzF7dIdaY7ODhg0GROAW1Htq1eptxxngd8Mng7
TVDmxh95WYzMh/ufJ8ZvHvfPbhzbfHZLqPlojt7duIX7RtgiMLvtISK0SI6joj5ZXWkOpE/nv+NP
/uwl0Wxq3kv+51NYvn3OTFLN1LAH61aqjgHxnIATn5Hb3jfrY0nA3sEewEjbNmWVh8VCyTjAkVpj
O4Tbj8iW+mh4w3QXg+9iWGVawO6wgbaiY1aTJAOUDLI8ectcHObHyxAjpuLi12vlbM3w7hXxLZ4f
TFDXRu/w7hXJijjqgzkUt1GUMcfAUUESbMi6mbqyeZISs+IiYHKB02kIww9fdvKnKN3UHLb7Zi4p
H9Lcgfi3jEshNyIy1Usgzenu15/zJ7ugD3WUeoq68UdPF2Oy+oG4N3HrYnoLTK8BcvRdzZMwI4HE
Wf6uUrXeLybyTFjVnLkQ502I8e++mLKLrczMZ3U7guwdGY+4z1HIpCwi4Bpqmknun7Q9AO8ojajs
CSRJqtU4zuF9SnB5Q6c3dy92PbDSTXYA0+AlSG3GP45eE+evSHFqeESQYK2ocCg4zhCeTwauLAfL
54YWhMC/sSd9rbD/+bw97oTnDKjtWHAp3s8jlyAPfUrR+Lbmp9bwL1FcZr6RXbeEG3T7akhQ9WX+
kOHn4MINWqcDmaEXYcL4gVk4GqP1DAK5tjJr2MIl8y+GJTa6PfxdosoqEc/2yohcwCXTJv0R1GI0
PjZGGXcb069rcuxjWEZrpqbAOKZl8mZkauwRviYeWY6ZDiQMmuqWFNLkGKgyO0E0q6+GDCx4E5AP
16/wpjc+CQSCJMvPxVczV2JTUAeQfECWacPnG5KXGddI77Kbk2qTdpzfl8xcSySedtbctCZaekzs
CXJcObVCxe6Tqw3E5hvNY18V2bixI9+/D7GzhQmG4toDTgMMQQwTywUeQgiIB8Ut+IJNpgzA+FWX
7xeSBCymbL2DtVeLmdshojs5WXFPud0M0aUJbfh+HgcmmT6QvbzFpVnAm3S7yiVOy8qTdUk8fHPj
x2Uh11PoJNEmyJBV4eLAsZuzRnxQEmSZ9RxuW2wyYxTcOC34uIXx6WrXfVahQ5mA8FlcUQLqcW/D
26zSmR+jtS6STWQjNMBMnaHmBD7nn4Lcz3tOZpGIoGEw3UP8uoTqns0foCy3J7ixgbiIscBKYJOk
E/LXOE1QRIfdV9i2HvMOaH4AkYR9h3YZX0nLkReSsACkYvSqprl8Eiog9mIg+jagDvgyd3VN+8do
kADo6ALdVP25DJX7qbYNnMu8JnlhoUzf4j7K9Ng4rjZmz+OBotsRDBQ3Lt6g/rBmYZ2pojjTTgEE
VgMpb929OK3prSdkVc2D4QZpjp1fwDTlsqpwz33wh4jEVBYAcR7+pvTLQDvrzThte9jnYkFn8W8B
iRN/WTSohkhIRzZmj8z2XITNJyMB+Obj5lklN0wayuDCMHXxQwbuXQ0+BBVN522YMbx7dnvDeW6D
kemOYgY8A1lFxcfJUDyxOWKuW0Iu7NeDH+qRmZ6epTOrEpcs+EhYQSB1WSNEaZ5CqXiyHnxLPBv0
RNM0ZbAZw5HlVcVM7lU+sGWnTnzbo2/v1svsOc8RExMyA03qVUJz2Y3KkbCFaAkfgRHViwLxOQBt
svE47EO+U6LIk4RGAF4mjCLL0uavn1s94KXjqI+UddFjj+HDJp/L+phXufXQ4lTPH6oLcJVuYH9m
OwPMLJywjDdCdPyXeNHs0yGl8HmdJELvY7YYYNzzLC1O6hUxlPwJQIjsqq9athj66uAUt2V4Cv16
usMSgkP9lcmp90hquOAUQd49noeLUR0oLAv0V3meSStcK3sKDj4tow3GZzASEaxQdlqr3k3nm/Zc
i+SFBwDCkI4Bawyo04PD4C1LZXgexQ+EPm3PpIE+pd2wi8zCmRblC+mxWrygq0f8udxnAZ89XfFK
cqU8GdRLWrMYcB5WL4hSAGcYYUMvyAf3+Rwsi8JSvTQFpy02C+0TmahUv1Oq5rtzobDkbTVfTlnh
PVsT9T2egTzalg8zWUH2whiA0ViK3OJQt4Z5RQCmsfbqyLxSssjrE8uIZwfkTvFetxw8CqxHRXwi
MzMpwusaub0r8uYp6nU4zZzDCdlGVkiVTjwg1kg1mSOHVkk++cDPDJpsOzNKMSQQ07nA6XWpki+M
11+bH1ufyWilYY5jpuZgdGrkbbbySSFzPoyEnRGu5zrPiY/eY8exwweErg2qFRjVmG2bUkRfyAfh
4tX5FRKID5ieI5CkDOLk6TZyvA2cUb0UoeIZNYTyWh2/DWPBAVw5LntbrVuVPCmhJc8QCtgG7IPH
k76qFD4l3E59tBnI32GygaGEkRR8WqZ4cs9YUVx1enkiohdXZpxxMuWk68htNlCuOky++w/NSO7t
vkzIZ8Hau2LVIvlgYAvgxYeJXBYwBqUaihNB+DgNqf+Q5cgith1x8juIjKyRMyJFBjHfKeap3P95
EyBpgJg2HHaCdZGn4cmbQf1a8hiOjacvX47QBc6sgqITzVMmUHAwMZN7yv0Wjyubp5paKtgUHOR8
DyMlaFil0SORcdPNNMfeswzINsgJWSi3VroYuLm6vPFSKj7JeSU6TOTUcUzZAlxBjb59JZI4cRur
m3CKrPEQ1PoBZS3pLxdWHbX7UgJ/pt0yhauOdlSRgkPyPOM5XIRW1hiX91jwQSrKMugdTPix5c5o
Q5wpEFCFgJ1XtjWLYcU+j6PSnIaaUNHwordMDm/Od8hJRI2stAODrCFfnxveZTSapwV0+YFseesh
Zes2VyMt7QNSCPFQa7vFbaertIVMxuK1Yjwfm/NisqKawoChEpxZHG6Dt7WFXCPrLWQPfU8no781
mMhTiFpAFMsG3Q0vvcddYBLhPDc9pikEFoFaM6DktVpmmwBte7EvelXASHBVzHZEcmy6tojqIKBG
SddeJSx5Em7QFN8laeTZ23FgQDOnGABuXRyx3btJEnnP4M6BGmNI033+i7GSQrypJvBfJrTOIW9r
o97Cix2Ly3Lw+GnER1Z7DwF+pGKPEJmsiWESV2l23vsmKzN2dSzY5ClFYt2SOx39CjKO+rjoL+B1
L9KN+5BZ7At6YyUtmRPnvHajeOJYmzrsHiY/nb8gY4xuz+vTwcFplwEE7IaqdfIPfh+wRAKTSCaH
rIjLJJ4lAoHzgijHMvje+EPO7EgOcm9kFUFPc+M+Q4kXD+dV4U25hrqtSDDfRDUo2kpcZa5GG/Aq
ITqSIZIg4sc9s5kWTOL91gKEIOgAfk+qb+gVViX6gOgvZ+T/mymE5IbeU1wJh1tgyYkHNDk1udxF
zJvlRy0nDEw0+6JuWDR9VrPb26m4hne83NKps6hNQ0DAgsQh9+cdEE9n4NQ68vmy8YPTxzcEU+zq
/FGDQRxA1QrdxjyuGxip6NtirNAuWoPZ6rZCAoqZT49r+dZuZ64bN/N0V84OLUFDq4ZpLByV2I25
734esBwaMYw2NujHyVSV1ELL/SCCdNp3/VAl14KJc32o2EavJKY2MU1jp/lPac1qN0W0yIfO7SlC
YiMPH82xSXdVM+n7xUWGUE7Lv++Dqby2bPdrYkTGOg8zhR1Xa658yc4+5nH2PbYVtBGdoWSTrZyv
h9rmBZ7g1GVpw4k0p+Oy7oA8QyqU2XvMs5nvOW14oLU7LtPO6DP7wqwCHLDitmbODX/3kDZN9sF2
lBBrTs3yQGc/7TVbhQyOpqk+RDXCuXAqqBc8a2IzpMiMVlJZHb5Vk+rMS2KxoIxlEUEsa0QN1FQ9
dOWNVVTFwagtUBhQtn7dFhBr7uPM4vHIsuGfeCrxJdnuMt2AAJKBZ49yj/qJfakdqHFKXdK1STDd
5XFHhTe1xrrX/gXnRjlnwnAc7ZBXNUxaRhmm5OPBSgFssmrqA4g8fNLpfJhECfv24qZ1/q2mxuR0
gX6whfRjH+DJRI8RMRGYg+reOTZJuCLPKEN/ITv2tNqbYC2BpzEugy14SsOYmVkTiqszN08YnXqx
ljnYeLbmDLGcyOD0LM5PyawHm4SY3WrxUuth4Mrr874ZZjmbI7RZG3cWbBmgD7CpN1EYnEqJyymK
H+ArLOeaJ5yvMQLq2PckhLSrrmDxpJGRXxq1e+HFemdelpoTiN4u2Vtukn5zBs9UR7fpeeM6A2aj
m7fhyXitMNr62GtWXJlXgXPwfeiXBxq2qdNBBwxI+17uUOb0F4VjWQG9CkRCM1/EQxBAG5zckF0J
nIevxM8Mjo0osugkzvMqjynfAwbe3uZM1mvcifdhiTmMXktm3He+e8ydV6BkpQmnvvSDrTd31gVX
Th4S2U8fSTNbTgkZMB+hOOQbxRvC7ky3s1zArOz9le+VJmGjTmPcSMOr8W1fwirY2tKe9hZEtq99
Y7svWdgv3wqqyu84WijK7ZFZMHWVBXKhzJOgKNsVgCufICp7ElldVCT4oFdZu21rVFkuBK4rohCD
TZx56Z+4gcX3HjU+XndlgbmDcrUrrTtfhXYTfUyIEv5atzN/k1uZqaJSrkLMCiuDjpUB2yigjpoy
g58/eK/zrv9MeH434fHOAMovJjyp+lojzno74Hn9qb8GPIGHhkXj04ykAxQwJtDXXwOe0PqDBe0B
qWP5Clijsf+/pzz+Hxg/UzkACTkW/HLAx78Y7A4pCSEzbtqj8xQQiOffmPK8B960kNlFN+hA1bd0
VupbkJPBRJL3nJSvxaYs8TlwBbvFMs/sep2k9fn3kD59Qd8CunY07uaJd6hqzl03VlO6R9u1go0Y
UBguGr32igAfI6zFfjOSfo/zna+HasTEC8xGQvAO5wszD89KxmVHv06850y3FudiVbmwmX99a++H
WFyKR82zdvGPgITw7tZkMsLoz4VzzHUPnvqMqtxuYWvyYEJfdQs9uZ9n7Fe6Ufv1pX9yl69BHPgY
MEZ779A7tlhDmYZ0jsoClq4COD4rfEY54Ciff+df8MNUgBtlBYpQuzQC57wHGae6wAh4Sp3jWDPM
owWkIlmNmUkxPHQ+p0UFDJdcklxAuzNLmmT2wJq2ZSpSYA0cGX8z0Prx9jE7DjwPIBddB6yAt6sY
m3/63DhyjsGIayoZ4xCTTcZpu//nteBzMnhlCbNw3i2oGG/fAjsjh2SQETzBMdQL5qnTXa/L6l8/
Vb1g/gnmwjAAt9fOLb7J0no/6Umpxjl+euc4RMn3V6KzBWD/64v87LtjE8LWhYtpbdzb7w5g2/E7
q3COSw5wnQUDzUygY5kEtffvpp1CfzvvbwmXfCxJ4L4zxnr3pILIFsNiCPuIgzrF9XmAgl6U6vvM
zg7anI7Im3lJ9cBpTjr7EA+Rffj1Pf9kBcPOZtsz9auqi4y3Nx1ZEFUiL3eOE+7pl3ZeYc3c6tKo
MRQrlMan3Oa5Ra0+L+S9bc4vL6z6dMcO8rsJ9M+egOOQBh3qJ80M/O2HyYvQm8q84eVF33N3rlPP
4g46mXD76xv/2aVgGAVM0DhafpizT01Ai+239jF1+XrDs6rFKLSdV6Dp/r++2Nuzhe0bLxBmh6Rc
w1T5cfk2SVcXbdsYlxEYAfG3hmTOZAN0LWeSP84FwW/W8lk/+b/LS18StxNEph7kIB7w+2l6ky+Y
rpD6fWnitbpD7UGhr6TC9Go0mJUqfLwwbKQbwNESVCFGO1AyPTj6RkU5D3O43S+6WD7vIK9Qz7yA
pqyixEApk2pY5tdfEuqzN68Ehkyez27KQoTSgdDtfbIrpl4ZSk3buVSFWV6YC0L4OvWMi1iovF/V
ZjkzU6RZkDVc/KyZva3gL7vFlgJYAIY+nSdEV/beyI27lwXfn5fJylm6r12txQwj2VAZgsK4gjZv
hRckiLVuekjhlWjO+TGpkTQfSruECmwhaLGy9qnTUyvowvalzPgCCdbN5ps4LcASoa2Ej6SGGbhq
hFEr9kK5/NXKT5D6l2Hi5WuSBiJ7FcOh93ZF1XINDVB5KgGbbTFbWTmDg48CQBLap6RmhTQOLRSY
fbfsDEpu7/I8m1NdXILDS1Ell9iPdi9Mkdonv8GB/rIUmnYVULUYVmeg2IHvlH4Wc8gj8xfbw5Fz
BB96bLEWeKq63HvOU4vV7sDh/m/uzq3JaWTZwn+FmHc7dL88zI44tvtCN91AcxngxWG6jSVblmTd
LOnXn68kmbHcTW+GImIUWzyBTVkqZVVmrVy5clGpLgB5Q6KyCoDbLTDpfVzPtctiZ+/uEivbQtHn
2Gv7KxoAaalbmJO9a+JhGvRxBIX+GkyDnN8cmEIvDWaUdOHHytD8iyZB3qSOmxMqagHMj0vNwx3E
/vqjVgAtx66AAxplPbVM0ocNHUyFjgxswzqdQ353qsT9mMcV3xrNK/2lOw8ZZSuO3UhfgbPlAu5t
vFyIpz6PU4uWptXWS9aC6kX9a2Xb4qDqWQaZCUTO7StPBCZNjr4B3xVKYe42ZNNKygxGwIYNQLrz
d1gN1G1zYVsbZhPlhhh924gyxymSHbZ11RwlR+Bb6UVqFKSItVIQQFDQ2WzPkgy/aEUe6y9SVtXq
bFs76q03IvE1q8wtkAyAPsgFJSH4GzQxODCroY4tFxz5PlKGzbBOhiYVytXlm1h18EUZcuvleUXv
Dw0RHZPzfawj41DbqEhPVZ8UbhHtzIVFNg3KTpi4ATR6NXm30mvtsq6pA5hpK8v4EhZF+N6p/eom
2KG+vEM0RZ2ACajOOcpDyZUfRCgJBiKVkAZlSaldHeUzJZ1boHO1v58oFnmxiW2uq1s6hijXW8Oj
UfV247pT30wB+kl7QFqvq/cb9LlgrntxTAFB5RMZIfdKbXUavgUycqDQz/MtgEGSfXOMOnppanZ+
S7PiHNkTSg85C27Ymaa1QHX3SgyzOoPw8QmxmyQ9T83Kukc2UJ2lCJC9ItWZrM4FkWM/cfMYzj7i
FRdFlEe37rpQacBep96XlcjA2VEW31SopV6Qh5hfq1Vm7y6cdG99pq2uEPWK6y/oLkZXurFFHL/c
G/UXqMibM9PUalizBa/RgeozRa0j/LKmtimbkVumgkRJ7AsRjMJILcl5zgTF4GxHDDgpQF/Ptw7V
D2xMZAFQXLnLgfxeQmeJX64TLz2vzLxazpFWOvNG/ugtZWjbT/6mMKZBFdJrNPRpS7hLfaoskgXN
0VgfAN2zubb1pnmRqOdbdFrXiTMCfyZhCXN0jkjMJtGRGbZs8k+UOAhNe3OSQO5Z0YIlJcvzikjX
uaROrjJnoV+g4zOniSz19+58Rn0EYtjQqKcBIu+zOqrQ5t9G+YeYUtV4WoTpeS6a/4aech/YafTJ
DXxt4rtqeZ6O5vosD7gPd55t3+KVahqDsr2/sozdfhKvFN6oDQvhFfhD+AbKV/wGeh1GPaJdULZo
0gYjbc2SSEVq5yyKM219TSd5AmxKasHQ2W2zh1WisCFFNTWmlVJjskpGJiuxczgnTo6q7xm6JSWA
akRd/wRtXmBhUv/R57lKwqxBvOwK3mqGtj5YTG7OyWFoBtXDSSBGU8s4vWh5eDAlCMyEsueo5ByV
pqS1ZhadMd4XscHSzz1zd2mUBrywJvkUx5itELUlb7IBq/usRbsV8ZyXQ49BvSQSwmBpvP2CELQT
f6viwhCpxYxqBspgz8K1sV/CSdmtpvQKNf8in+++TDw3vUTNCImDsFz5tERQ197XtMgWa2DVM9Pw
V6vpnDKp9FNAY4TRO7+Okel0NM+5LUDLplZAtzVvv99driF4n9P3J/4Ak2FrT1zb2H+gacj2jhTF
Ny2oP5VIZb3eZBrAlRXYtH52k/zMoDjrYZV5q4fa9/fvVrnNm2PFr8924LIuqQh7T/dXzxdt74LU
vrJMoKBZuQ/ofpfCE0cjOUfm+DJzS+Xa2EXVzS5FHdmqS380SbabnAYdvIU1DCeyTJSvluFZqWbB
TZkkxmuqXIPXO6q67ra+s5smkYpOfjEKzlDa1r9GrlVcZzQuApGba741SR3dn9KExUNevd5TOrgL
2C7cuTlbbx3jCrrC13k82r/bZ6sNPLpcuUnQav+y2Vub1TShzAVfSYHPBAx7desCmt2goqRfjdy9
S6enYpUuNH8f05oWmkJIccM12pUjeBdZuk1QpKl8ig/DvJjBotTmE99AmfXcgwv43trEVL2FdOGL
fW/+Sqny+m3mKdHELVb7z3mQ7RClT1PDvyr9sjSnTgTHhiKavbO5tUoA7gvXy9NLTrmjV2u7jj6g
aqq5NFukGBSNCVvZgIs6+9s9Hv6bWuzSmzyOiwtqf6triNLbYBa73hzUXuV44bG5XdCjXfVJKcck
W1eFXbxdaQWy4eF6jgRNypb3eVNmNAyvAvNV6Wtso1Q20el0FxfhfqZtk3xOp41Iu8nsqjYnMKhU
58wJbIMNUd0vI41u8OfuaFeTCwDfNYwdGj6BReVrbvt36VbdfcjVKv3oUMZ7VpQo79ZrlK03aFRO
DAQxRMeEtY341972qTGrvQcIOvihTEHEcT6iUdTMYKreFDXnFDrU2QnVa3P/Nfyw8oOS7BHl8DNE
O3x9p587Iz2h+iYOzfNdapv7aaT5bnqRY7vfACrLv2JHz+735tx+2FuZ5Z8rJHrTKckvsi7rKLCT
ydwBt68z9N1niQeb6dLO4m+mV67epGtoBZMacZkrfV96EdllOjV6pb+rJgYUtOkG7/x6FJAX1hRr
ns3cFTH7qq7KEkZRZHsTk6oK53qTK2RxDbv45JGvhlazqtevwYVthd7OYfA6dIOA7snUoEIc1nlr
lE2oBqp3+6DMP5boE82NSROv/89god2DiF5UZ41k7dt8mVR3y5QVkx6AQvHpm8gPs/fRr33p+YFe
LH9GLBeyNUehHrja3FNzw88NESwyP8sfln/+0WgHIYQl6iGaC6JzECF92H48UhVBiedIaOnHb/m5
x3/+ydp5fP47z916OzEvH/78g3JliMVyT2+PkUXhqAtD98mnV90xYQVoiwG6I65/aRLuozzMhBGS
jexB5dQx/NwcnIxwZAHu2ISXZIuqr+biRR9bgEu5BGRpS6ArzdX+4NEq+dE6eP4l/z5DEITNn5uE
xQM9KA+KXDzm38tAG9sW+D2o+pOTIHIQSMroGory7fUvGcLJE/y9GnRgkZ80hZMxjmbBHpuqBqMX
PKW5APWOTcF2xmiTgQpR1tJcgGOsvyGZAgCgrCkYY6EoLOri2oekZuJ4ElSakWIqVC0AfIqLHXNg
k6A3iTCpnbHZ+BRHAIEnj2/iEADtcRfGQB+fG5O0AcsYU3GLUrwmkl5crKyeDZjaWIMgZVjqv+UR
Thbx3xsBtbCtRbaloN899T8JCowxpVQUrCB+3lwn+wBpV8B2MFJSKs01uH3A5uVI2oChjknsqqau
o0omrpPIyMZlIAuOoNrgnp6soibrEQ0FGyAy6t7w48e3x1RQoUfZ5IWxkna+B+QLHEdUdkrtgsjg
kRVFOl/vFgKr/XgfsM0xdfmWKJtvF8rwTEHFo8vOgjMmImCtN3qArAQGPJ4FsR00An4U4DZXeygZ
kCmo1DbKzoLmjE3RvEPTT4yADsOGA79Ec0QNLNfgTkrwDBzZ/UBXxtSwKLAzutjvZBZclf2CBgEa
erPNNbxjgghZZJcC3aQNNn2DutHmOnEKSGoSN9DYhZxFcw3PFoxGglNqWzSMMeINCmXXnS2cxAeq
atB0m5QsKetmwoe0FVCIKx0aKGOVZ4dr0Nn6yfM7LuEjCs5CVLW9hjYLZMmlZwHoiBOzAA5+sBYU
sBOKjF2l+3yAawE6m+yO4KI+gagrut3f3/WxcwQ5IEaE1eZ2YeTg9kVNwX3JzgIS5JwKCZP6oYFt
jW2F5jXfwaMB2gCl6ZJPD6GUmmsE1qHrHHb9YxtwdSA2XCdd8trPBxcgoT8rojopr6BzIGJXsb9v
eie2wK4ILoG1aR3UPLhZUOFaSh8ZHKJBA5UPQUMT10mE4BJMwzDlcN35htb4BuQhydNLB8u6MYay
JmroW4xMxMTHKwK+/hjlDXyD0074gJ4fuTUh8iC3FkBS2Q5RXj8NDZBjdzAN9NxadzE4d0BBvSAF
Sj0+ASJ0eAIkcJjmOsVQFWWsIUTiMtfNTw3p9QPryb5+dKRobQtIfLTIj83fcseUCtDEA+395hrc
LGiqKmR5ZK3AsQ0bzZSnjwmOCYKmCEn87vPBOQTYzUYbsfw6mEpwQAaRIyHP+pRDsEkn0FVFh1Q2
tKXAAeaRPts/TTAb9thomv45P9gKNGUM2ZYtt0OXBucPUG6ThtAMiw3BVUHNO1zgNCog4UC9NShV
G4UNaD/U2Mjbd/Lra0AnZ4SonqiTetIf2ByYHVOn/qQLF4a3E8C/J56V2w8pSSObQHXR08cEuqxw
ogZhpLJjaFsB3tqVPibRb8ah4Mk9ZFROgkJ2QgIGqvkOSfjhrQWNxqWyVsBTQiih5U1n6zzlcWwA
3wKcVcgEDjW5phMitriexI5Al26qaCjPfBo8YhYowRanqI5w0Yakg9oXOcJJ2gL5pU6D9GkgUVUt
zsxsjDZVieIannM0AHdkZwHv4KBdh7h0e506Rw5TnBUV9JBb79EuwUHZAvWMkrNAwhXhWYqSD3Dq
yb5gg6mDrWhUp7bXAH0EZxrZWdDGgIUUU0O1aq5TH2GOgZAUvEh3chpepCCIZLKzwJlAczSqobt3
fYIiCE9J5aciaEjN1S7BQa0IS9TBysZLbAo6EJHeTUPfU+I5cCKCq3VYEs0PDmgWdApkpX2ECfUQ
JwiU1M7CiS2QYNANgTQdQW1M+4BmAXXmRz1S//ExklcN4YhD1NMsVZLwEFE4sA7WFjSDTUt2Rejs
jlQhwvt+ekU0h2liqo75MiAjELCiLKym8/gKqSTAqSedgyM4S6TeoWi20zM45wAqqLU3JRE6EzSC
J3FQ6uKlk0ChIajaXWtOsQMPyQqe0IP5x1sBgRAOAb7zIeXadwvkmUDeoeqgTHwIIQY2CyTb2rPt
r1sBELuCpDZ/TiMkKCoYGb0HOq85OAoGm5cmHS0TJ6K3gRRBFwGdeEVO0MCKkHhZI+1e8POxwU+s
l+91QFPPDx7ORLGOv0yfKhT60RcOxRGPP++qX0SJi6ju6H1RyC21v90SfsXf/9OjAjer/ejDw+pv
fqf7790DPv7p3m8dnurwj5f+Mlkk9x7dB3ncqrvN28WWMqL/CxZfF9vFcZcOtmgs8+87+fOP3n0e
ecL/MnC6ORlXpGekx01onRD2B25qB+QH3izCdJEeblG8xpaSLTvydBH436Ik7PePb6ugpMemRWmy
eIiO77qtLpMfOQyX95l/n2e9wRuCtuzgs2Ww2C+S5fHILe1XemQqKxP/PnsRfXtBU7J8+7U/7XSc
+Q1WeM6s+w99K2ypqrL3f7GMklX/lmkgJ/iPsiNfMuO+fxinMe+23kR24JcPC69ngGpLVZQeF33m
MPL7K7JlAUoPHT74i5NdhJYI+HbpkaN93yyMhqYkO+z1472p5bxID8wA+f2mOjx5YxctkUJ26FdR
7qePprmlNMuOfbPww97uQRbud7iXmwU17Ivw4Xg6Op6d/C2n6eKewvxllvVsuktWS4/v33v+atGv
Mm3ZAPJD4wvSKOtZdpdelR87pc1pihJub2/qiG2/Y/QoT06HFnlh6aGjMDvZQ4TYlys/8u3ya0JL
g/5stxks2Zu+XRaLvt8C4hHpEPmB9y8uF9s49fy+W+8SkL9j/Ktlki57OxWUN4Hf/47Bb5alf99z
Yx2f7ncM/pm2wYfbbM4H9AZVD/8ggvtfC7JvoyTzXkwXSYSn7JtLm/yXvvfmB2aLzenah4f+G0KS
157fn/EWcJS969ebgIikf6oByxT5Lumhk+XqtJC/gQdlB36zDMO0CorFyTGhKwmUHf7Oix6WL16m
j3xbm/SQHf5dlP/AEDv48Pf8wGND7EiPssO/Z/aXabrshRRdEkB+7LJ/quzS8LLjfsgW3sGgxZ7S
QZSyw35cJls8W2/kFvaSHtnnZHNi3p36gezQz/cb/bEky/c013NQxl/LNHvx8ambb4txpG/+OSlt
2XundRWNWHtvs0Xxnr/rp5Cm74D0Y/zpoAny1H/rg2viG/fBcpH85/8BAAD//w==</cx:binary>
              </cx:geoCache>
            </cx:geography>
          </cx:layoutPr>
        </cx:series>
      </cx:plotAreaRegion>
    </cx:plotArea>
    <cx:legend pos="r" align="min"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microsoft.com/office/2014/relationships/chartEx" Target="../charts/chartEx1.xml"/></Relationships>
</file>

<file path=xl/drawings/_rels/drawing2.xml.rels><?xml version="1.0" encoding="UTF-8" standalone="yes"?>
<Relationships xmlns="http://schemas.openxmlformats.org/package/2006/relationships"><Relationship Id="rId3" Type="http://schemas.microsoft.com/office/2014/relationships/chartEx" Target="../charts/chartEx2.xml"/><Relationship Id="rId2" Type="http://schemas.openxmlformats.org/officeDocument/2006/relationships/chart" Target="../charts/chart2.xml"/><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6</xdr:col>
      <xdr:colOff>0</xdr:colOff>
      <xdr:row>24</xdr:row>
      <xdr:rowOff>0</xdr:rowOff>
    </xdr:from>
    <xdr:to>
      <xdr:col>14</xdr:col>
      <xdr:colOff>19050</xdr:colOff>
      <xdr:row>50</xdr:row>
      <xdr:rowOff>180975</xdr:rowOff>
    </xdr:to>
    <mc:AlternateContent xmlns:mc="http://schemas.openxmlformats.org/markup-compatibility/2006">
      <mc:Choice xmlns:cx4="http://schemas.microsoft.com/office/drawing/2016/5/10/chartex" Requires="cx4">
        <xdr:graphicFrame macro="">
          <xdr:nvGraphicFramePr>
            <xdr:cNvPr id="2" name="Chart 1">
              <a:extLst>
                <a:ext uri="{FF2B5EF4-FFF2-40B4-BE49-F238E27FC236}">
                  <a16:creationId xmlns:a16="http://schemas.microsoft.com/office/drawing/2014/main" id="{BA97A49E-027C-4061-AAA3-D9996B863B8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6829425" y="4572000"/>
              <a:ext cx="4895850" cy="5133975"/>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xdr:col>
      <xdr:colOff>523876</xdr:colOff>
      <xdr:row>5</xdr:row>
      <xdr:rowOff>142874</xdr:rowOff>
    </xdr:from>
    <xdr:to>
      <xdr:col>7</xdr:col>
      <xdr:colOff>400051</xdr:colOff>
      <xdr:row>22</xdr:row>
      <xdr:rowOff>95249</xdr:rowOff>
    </xdr:to>
    <xdr:graphicFrame macro="">
      <xdr:nvGraphicFramePr>
        <xdr:cNvPr id="3" name="Chart 2">
          <a:extLst>
            <a:ext uri="{FF2B5EF4-FFF2-40B4-BE49-F238E27FC236}">
              <a16:creationId xmlns:a16="http://schemas.microsoft.com/office/drawing/2014/main" id="{AE71AB7E-B5CD-4AA0-9315-732AF17581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oneCellAnchor>
    <xdr:from>
      <xdr:col>0</xdr:col>
      <xdr:colOff>85725</xdr:colOff>
      <xdr:row>1</xdr:row>
      <xdr:rowOff>95250</xdr:rowOff>
    </xdr:from>
    <xdr:ext cx="1647825" cy="552450"/>
    <xdr:pic>
      <xdr:nvPicPr>
        <xdr:cNvPr id="2" name="image2.png">
          <a:extLst>
            <a:ext uri="{FF2B5EF4-FFF2-40B4-BE49-F238E27FC236}">
              <a16:creationId xmlns:a16="http://schemas.microsoft.com/office/drawing/2014/main" id="{00000000-0008-0000-0200-000002000000}"/>
            </a:ext>
          </a:extLst>
        </xdr:cNvPr>
        <xdr:cNvPicPr preferRelativeResize="0"/>
      </xdr:nvPicPr>
      <xdr:blipFill>
        <a:blip xmlns:r="http://schemas.openxmlformats.org/officeDocument/2006/relationships" r:embed="rId1" cstate="print"/>
        <a:stretch>
          <a:fillRect/>
        </a:stretch>
      </xdr:blipFill>
      <xdr:spPr>
        <a:xfrm>
          <a:off x="85725" y="190500"/>
          <a:ext cx="1647825" cy="552450"/>
        </a:xfrm>
        <a:prstGeom prst="rect">
          <a:avLst/>
        </a:prstGeom>
        <a:noFill/>
      </xdr:spPr>
    </xdr:pic>
    <xdr:clientData fLocksWithSheet="0"/>
  </xdr:oneCellAnchor>
  <xdr:twoCellAnchor>
    <xdr:from>
      <xdr:col>2</xdr:col>
      <xdr:colOff>800099</xdr:colOff>
      <xdr:row>12</xdr:row>
      <xdr:rowOff>85725</xdr:rowOff>
    </xdr:from>
    <xdr:to>
      <xdr:col>12</xdr:col>
      <xdr:colOff>323850</xdr:colOff>
      <xdr:row>31</xdr:row>
      <xdr:rowOff>114300</xdr:rowOff>
    </xdr:to>
    <xdr:graphicFrame macro="">
      <xdr:nvGraphicFramePr>
        <xdr:cNvPr id="3" name="Chart 2">
          <a:extLst>
            <a:ext uri="{FF2B5EF4-FFF2-40B4-BE49-F238E27FC236}">
              <a16:creationId xmlns:a16="http://schemas.microsoft.com/office/drawing/2014/main" id="{0053C03E-EDCE-4F69-8321-F0D2773426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3</xdr:col>
      <xdr:colOff>19048</xdr:colOff>
      <xdr:row>5</xdr:row>
      <xdr:rowOff>9525</xdr:rowOff>
    </xdr:from>
    <xdr:to>
      <xdr:col>12</xdr:col>
      <xdr:colOff>304800</xdr:colOff>
      <xdr:row>12</xdr:row>
      <xdr:rowOff>19050</xdr:rowOff>
    </xdr:to>
    <mc:AlternateContent xmlns:mc="http://schemas.openxmlformats.org/markup-compatibility/2006" xmlns:tsle="http://schemas.microsoft.com/office/drawing/2012/timeslicer">
      <mc:Choice Requires="tsle">
        <xdr:graphicFrame macro="">
          <xdr:nvGraphicFramePr>
            <xdr:cNvPr id="4" name="Sales Period">
              <a:extLst>
                <a:ext uri="{FF2B5EF4-FFF2-40B4-BE49-F238E27FC236}">
                  <a16:creationId xmlns:a16="http://schemas.microsoft.com/office/drawing/2014/main" id="{059BF18A-CBC6-4425-9336-4C0F4D38C38E}"/>
                </a:ext>
              </a:extLst>
            </xdr:cNvPr>
            <xdr:cNvGraphicFramePr/>
          </xdr:nvGraphicFramePr>
          <xdr:xfrm>
            <a:off x="0" y="0"/>
            <a:ext cx="0" cy="0"/>
          </xdr:xfrm>
          <a:graphic>
            <a:graphicData uri="http://schemas.microsoft.com/office/drawing/2012/timeslicer">
              <tsle:timeslicer name="Sales Period"/>
            </a:graphicData>
          </a:graphic>
        </xdr:graphicFrame>
      </mc:Choice>
      <mc:Fallback xmlns="">
        <xdr:sp macro="" textlink="">
          <xdr:nvSpPr>
            <xdr:cNvPr id="0" name=""/>
            <xdr:cNvSpPr>
              <a:spLocks noTextEdit="1"/>
            </xdr:cNvSpPr>
          </xdr:nvSpPr>
          <xdr:spPr>
            <a:xfrm>
              <a:off x="1981198" y="1400175"/>
              <a:ext cx="5486402" cy="137160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xdr:from>
      <xdr:col>12</xdr:col>
      <xdr:colOff>438150</xdr:colOff>
      <xdr:row>5</xdr:row>
      <xdr:rowOff>9525</xdr:rowOff>
    </xdr:from>
    <xdr:to>
      <xdr:col>21</xdr:col>
      <xdr:colOff>314325</xdr:colOff>
      <xdr:row>31</xdr:row>
      <xdr:rowOff>85725</xdr:rowOff>
    </xdr:to>
    <mc:AlternateContent xmlns:mc="http://schemas.openxmlformats.org/markup-compatibility/2006">
      <mc:Choice xmlns:cx4="http://schemas.microsoft.com/office/drawing/2016/5/10/chartex" Requires="cx4">
        <xdr:graphicFrame macro="">
          <xdr:nvGraphicFramePr>
            <xdr:cNvPr id="5" name="Chart 4">
              <a:extLst>
                <a:ext uri="{FF2B5EF4-FFF2-40B4-BE49-F238E27FC236}">
                  <a16:creationId xmlns:a16="http://schemas.microsoft.com/office/drawing/2014/main" id="{E408DA55-6A6C-4317-9630-7679DC210BD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7600950" y="1123950"/>
              <a:ext cx="4895850" cy="5133975"/>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0</xdr:col>
      <xdr:colOff>47625</xdr:colOff>
      <xdr:row>12</xdr:row>
      <xdr:rowOff>180976</xdr:rowOff>
    </xdr:from>
    <xdr:to>
      <xdr:col>2</xdr:col>
      <xdr:colOff>714375</xdr:colOff>
      <xdr:row>22</xdr:row>
      <xdr:rowOff>180976</xdr:rowOff>
    </xdr:to>
    <mc:AlternateContent xmlns:mc="http://schemas.openxmlformats.org/markup-compatibility/2006" xmlns:a14="http://schemas.microsoft.com/office/drawing/2010/main">
      <mc:Choice Requires="a14">
        <xdr:graphicFrame macro="">
          <xdr:nvGraphicFramePr>
            <xdr:cNvPr id="6" name="Beverage Brand 1">
              <a:extLst>
                <a:ext uri="{FF2B5EF4-FFF2-40B4-BE49-F238E27FC236}">
                  <a16:creationId xmlns:a16="http://schemas.microsoft.com/office/drawing/2014/main" id="{E05C8EDD-A8E4-4D15-842D-AAAFCF93039D}"/>
                </a:ext>
              </a:extLst>
            </xdr:cNvPr>
            <xdr:cNvGraphicFramePr/>
          </xdr:nvGraphicFramePr>
          <xdr:xfrm>
            <a:off x="0" y="0"/>
            <a:ext cx="0" cy="0"/>
          </xdr:xfrm>
          <a:graphic>
            <a:graphicData uri="http://schemas.microsoft.com/office/drawing/2010/slicer">
              <sle:slicer xmlns:sle="http://schemas.microsoft.com/office/drawing/2010/slicer" name="Beverage Brand 1"/>
            </a:graphicData>
          </a:graphic>
        </xdr:graphicFrame>
      </mc:Choice>
      <mc:Fallback xmlns="">
        <xdr:sp macro="" textlink="">
          <xdr:nvSpPr>
            <xdr:cNvPr id="0" name=""/>
            <xdr:cNvSpPr>
              <a:spLocks noTextEdit="1"/>
            </xdr:cNvSpPr>
          </xdr:nvSpPr>
          <xdr:spPr>
            <a:xfrm>
              <a:off x="47625" y="2628901"/>
              <a:ext cx="1828800" cy="192405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47625</xdr:colOff>
      <xdr:row>23</xdr:row>
      <xdr:rowOff>38100</xdr:rowOff>
    </xdr:from>
    <xdr:to>
      <xdr:col>2</xdr:col>
      <xdr:colOff>714375</xdr:colOff>
      <xdr:row>31</xdr:row>
      <xdr:rowOff>104775</xdr:rowOff>
    </xdr:to>
    <mc:AlternateContent xmlns:mc="http://schemas.openxmlformats.org/markup-compatibility/2006" xmlns:a14="http://schemas.microsoft.com/office/drawing/2010/main">
      <mc:Choice Requires="a14">
        <xdr:graphicFrame macro="">
          <xdr:nvGraphicFramePr>
            <xdr:cNvPr id="7" name="Region 1">
              <a:extLst>
                <a:ext uri="{FF2B5EF4-FFF2-40B4-BE49-F238E27FC236}">
                  <a16:creationId xmlns:a16="http://schemas.microsoft.com/office/drawing/2014/main" id="{439E6643-9F1F-4F5F-8DA8-AF5B746B5088}"/>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47625" y="4610100"/>
              <a:ext cx="1828800" cy="16668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57150</xdr:colOff>
      <xdr:row>5</xdr:row>
      <xdr:rowOff>0</xdr:rowOff>
    </xdr:from>
    <xdr:to>
      <xdr:col>2</xdr:col>
      <xdr:colOff>723900</xdr:colOff>
      <xdr:row>12</xdr:row>
      <xdr:rowOff>123825</xdr:rowOff>
    </xdr:to>
    <mc:AlternateContent xmlns:mc="http://schemas.openxmlformats.org/markup-compatibility/2006" xmlns:a14="http://schemas.microsoft.com/office/drawing/2010/main">
      <mc:Choice Requires="a14">
        <xdr:graphicFrame macro="">
          <xdr:nvGraphicFramePr>
            <xdr:cNvPr id="8" name="Retailer 1">
              <a:extLst>
                <a:ext uri="{FF2B5EF4-FFF2-40B4-BE49-F238E27FC236}">
                  <a16:creationId xmlns:a16="http://schemas.microsoft.com/office/drawing/2014/main" id="{CA51EDFD-5C9C-4C73-BDFD-BCF079AEC7A8}"/>
                </a:ext>
              </a:extLst>
            </xdr:cNvPr>
            <xdr:cNvGraphicFramePr/>
          </xdr:nvGraphicFramePr>
          <xdr:xfrm>
            <a:off x="0" y="0"/>
            <a:ext cx="0" cy="0"/>
          </xdr:xfrm>
          <a:graphic>
            <a:graphicData uri="http://schemas.microsoft.com/office/drawing/2010/slicer">
              <sle:slicer xmlns:sle="http://schemas.microsoft.com/office/drawing/2010/slicer" name="Retailer 1"/>
            </a:graphicData>
          </a:graphic>
        </xdr:graphicFrame>
      </mc:Choice>
      <mc:Fallback xmlns="">
        <xdr:sp macro="" textlink="">
          <xdr:nvSpPr>
            <xdr:cNvPr id="0" name=""/>
            <xdr:cNvSpPr>
              <a:spLocks noTextEdit="1"/>
            </xdr:cNvSpPr>
          </xdr:nvSpPr>
          <xdr:spPr>
            <a:xfrm>
              <a:off x="57150" y="1114425"/>
              <a:ext cx="1828800" cy="14573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us" refreshedDate="45689.868514814814" createdVersion="7" refreshedVersion="7" minRefreshableVersion="3" recordCount="3888" xr:uid="{5EAFD401-14F7-4D15-ADC7-8A109071DDE8}">
  <cacheSource type="worksheet">
    <worksheetSource name="Table1"/>
  </cacheSource>
  <cacheFields count="13">
    <cacheField name="Retailer" numFmtId="0">
      <sharedItems count="4">
        <s v="Sodapop"/>
        <s v="BevCo"/>
        <s v="FizzySip"/>
        <s v="DreamCo"/>
      </sharedItems>
    </cacheField>
    <cacheField name="Retailer ID" numFmtId="0">
      <sharedItems containsSemiMixedTypes="0" containsString="0" containsNumber="1" containsInteger="1" minValue="1128299" maxValue="1197831"/>
    </cacheField>
    <cacheField name="Invoice Date" numFmtId="14">
      <sharedItems containsSemiMixedTypes="0" containsNonDate="0" containsDate="1" containsString="0" minDate="2021-01-02T00:00:00" maxDate="2021-12-26T00:00:00" count="270">
        <d v="2021-01-14T00:00:00"/>
        <d v="2021-02-12T00:00:00"/>
        <d v="2021-03-10T00:00:00"/>
        <d v="2021-04-11T00:00:00"/>
        <d v="2021-05-10T00:00:00"/>
        <d v="2021-06-12T00:00:00"/>
        <d v="2021-07-10T00:00:00"/>
        <d v="2021-08-11T00:00:00"/>
        <d v="2021-09-10T00:00:00"/>
        <d v="2021-10-12T00:00:00"/>
        <d v="2021-11-11T00:00:00"/>
        <d v="2021-12-10T00:00:00"/>
        <d v="2021-01-02T00:00:00"/>
        <d v="2021-02-01T00:00:00"/>
        <d v="2021-03-03T00:00:00"/>
        <d v="2021-04-02T00:00:00"/>
        <d v="2021-05-02T00:00:00"/>
        <d v="2021-06-01T00:00:00"/>
        <d v="2021-07-03T00:00:00"/>
        <d v="2021-08-05T00:00:00"/>
        <d v="2021-09-02T00:00:00"/>
        <d v="2021-10-01T00:00:00"/>
        <d v="2021-11-02T00:00:00"/>
        <d v="2021-12-01T00:00:00"/>
        <d v="2021-01-20T00:00:00"/>
        <d v="2021-02-20T00:00:00"/>
        <d v="2021-03-19T00:00:00"/>
        <d v="2021-04-20T00:00:00"/>
        <d v="2021-05-21T00:00:00"/>
        <d v="2021-06-20T00:00:00"/>
        <d v="2021-07-19T00:00:00"/>
        <d v="2021-08-20T00:00:00"/>
        <d v="2021-09-21T00:00:00"/>
        <d v="2021-10-20T00:00:00"/>
        <d v="2021-11-20T00:00:00"/>
        <d v="2021-12-19T00:00:00"/>
        <d v="2021-01-15T00:00:00"/>
        <d v="2021-02-15T00:00:00"/>
        <d v="2021-03-14T00:00:00"/>
        <d v="2021-04-15T00:00:00"/>
        <d v="2021-05-16T00:00:00"/>
        <d v="2021-06-15T00:00:00"/>
        <d v="2021-07-14T00:00:00"/>
        <d v="2021-08-15T00:00:00"/>
        <d v="2021-09-16T00:00:00"/>
        <d v="2021-10-15T00:00:00"/>
        <d v="2021-11-15T00:00:00"/>
        <d v="2021-12-14T00:00:00"/>
        <d v="2021-01-07T00:00:00"/>
        <d v="2021-02-05T00:00:00"/>
        <d v="2021-04-04T00:00:00"/>
        <d v="2021-05-03T00:00:00"/>
        <d v="2021-06-05T00:00:00"/>
        <d v="2021-08-04T00:00:00"/>
        <d v="2021-09-03T00:00:00"/>
        <d v="2021-10-05T00:00:00"/>
        <d v="2021-11-04T00:00:00"/>
        <d v="2021-12-03T00:00:00"/>
        <d v="2021-01-05T00:00:00"/>
        <d v="2021-03-04T00:00:00"/>
        <d v="2021-04-05T00:00:00"/>
        <d v="2021-05-06T00:00:00"/>
        <d v="2021-07-04T00:00:00"/>
        <d v="2021-09-06T00:00:00"/>
        <d v="2021-11-05T00:00:00"/>
        <d v="2021-12-04T00:00:00"/>
        <d v="2021-01-03T00:00:00"/>
        <d v="2021-02-03T00:00:00"/>
        <d v="2021-03-02T00:00:00"/>
        <d v="2021-04-03T00:00:00"/>
        <d v="2021-05-04T00:00:00"/>
        <d v="2021-06-03T00:00:00"/>
        <d v="2021-07-02T00:00:00"/>
        <d v="2021-08-03T00:00:00"/>
        <d v="2021-09-04T00:00:00"/>
        <d v="2021-10-03T00:00:00"/>
        <d v="2021-11-03T00:00:00"/>
        <d v="2021-12-02T00:00:00"/>
        <d v="2021-01-12T00:00:00"/>
        <d v="2021-02-10T00:00:00"/>
        <d v="2021-03-08T00:00:00"/>
        <d v="2021-04-09T00:00:00"/>
        <d v="2021-05-08T00:00:00"/>
        <d v="2021-06-10T00:00:00"/>
        <d v="2021-07-08T00:00:00"/>
        <d v="2021-08-09T00:00:00"/>
        <d v="2021-09-08T00:00:00"/>
        <d v="2021-10-10T00:00:00"/>
        <d v="2021-11-09T00:00:00"/>
        <d v="2021-12-08T00:00:00"/>
        <d v="2021-01-13T00:00:00"/>
        <d v="2021-02-13T00:00:00"/>
        <d v="2021-03-12T00:00:00"/>
        <d v="2021-04-13T00:00:00"/>
        <d v="2021-05-14T00:00:00"/>
        <d v="2021-06-13T00:00:00"/>
        <d v="2021-07-12T00:00:00"/>
        <d v="2021-08-13T00:00:00"/>
        <d v="2021-09-14T00:00:00"/>
        <d v="2021-10-13T00:00:00"/>
        <d v="2021-11-13T00:00:00"/>
        <d v="2021-12-12T00:00:00"/>
        <d v="2021-01-17T00:00:00"/>
        <d v="2021-02-17T00:00:00"/>
        <d v="2021-03-16T00:00:00"/>
        <d v="2021-04-17T00:00:00"/>
        <d v="2021-05-18T00:00:00"/>
        <d v="2021-06-17T00:00:00"/>
        <d v="2021-07-16T00:00:00"/>
        <d v="2021-08-17T00:00:00"/>
        <d v="2021-09-18T00:00:00"/>
        <d v="2021-10-17T00:00:00"/>
        <d v="2021-11-17T00:00:00"/>
        <d v="2021-12-16T00:00:00"/>
        <d v="2021-01-04T00:00:00"/>
        <d v="2021-03-05T00:00:00"/>
        <d v="2021-07-05T00:00:00"/>
        <d v="2021-08-07T00:00:00"/>
        <d v="2021-01-11T00:00:00"/>
        <d v="2021-02-11T00:00:00"/>
        <d v="2021-05-12T00:00:00"/>
        <d v="2021-06-11T00:00:00"/>
        <d v="2021-09-12T00:00:00"/>
        <d v="2021-10-11T00:00:00"/>
        <d v="2021-01-21T00:00:00"/>
        <d v="2021-02-19T00:00:00"/>
        <d v="2021-03-17T00:00:00"/>
        <d v="2021-04-18T00:00:00"/>
        <d v="2021-05-17T00:00:00"/>
        <d v="2021-06-19T00:00:00"/>
        <d v="2021-07-17T00:00:00"/>
        <d v="2021-08-18T00:00:00"/>
        <d v="2021-09-17T00:00:00"/>
        <d v="2021-10-19T00:00:00"/>
        <d v="2021-11-18T00:00:00"/>
        <d v="2021-12-17T00:00:00"/>
        <d v="2021-01-10T00:00:00"/>
        <d v="2021-03-09T00:00:00"/>
        <d v="2021-04-10T00:00:00"/>
        <d v="2021-05-11T00:00:00"/>
        <d v="2021-07-09T00:00:00"/>
        <d v="2021-08-10T00:00:00"/>
        <d v="2021-09-11T00:00:00"/>
        <d v="2021-11-10T00:00:00"/>
        <d v="2021-12-09T00:00:00"/>
        <d v="2021-01-24T00:00:00"/>
        <d v="2021-02-24T00:00:00"/>
        <d v="2021-03-23T00:00:00"/>
        <d v="2021-04-24T00:00:00"/>
        <d v="2021-05-25T00:00:00"/>
        <d v="2021-06-24T00:00:00"/>
        <d v="2021-07-23T00:00:00"/>
        <d v="2021-08-24T00:00:00"/>
        <d v="2021-09-25T00:00:00"/>
        <d v="2021-10-24T00:00:00"/>
        <d v="2021-11-24T00:00:00"/>
        <d v="2021-12-23T00:00:00"/>
        <d v="2021-01-19T00:00:00"/>
        <d v="2021-03-15T00:00:00"/>
        <d v="2021-04-16T00:00:00"/>
        <d v="2021-05-15T00:00:00"/>
        <d v="2021-07-15T00:00:00"/>
        <d v="2021-08-16T00:00:00"/>
        <d v="2021-09-15T00:00:00"/>
        <d v="2021-11-16T00:00:00"/>
        <d v="2021-12-15T00:00:00"/>
        <d v="2021-01-18T00:00:00"/>
        <d v="2021-02-18T00:00:00"/>
        <d v="2021-05-19T00:00:00"/>
        <d v="2021-06-18T00:00:00"/>
        <d v="2021-09-19T00:00:00"/>
        <d v="2021-10-18T00:00:00"/>
        <d v="2021-02-04T00:00:00"/>
        <d v="2021-03-06T00:00:00"/>
        <d v="2021-05-05T00:00:00"/>
        <d v="2021-06-04T00:00:00"/>
        <d v="2021-07-06T00:00:00"/>
        <d v="2021-08-08T00:00:00"/>
        <d v="2021-09-05T00:00:00"/>
        <d v="2021-10-04T00:00:00"/>
        <d v="2021-01-23T00:00:00"/>
        <d v="2021-02-23T00:00:00"/>
        <d v="2021-03-22T00:00:00"/>
        <d v="2021-04-23T00:00:00"/>
        <d v="2021-05-24T00:00:00"/>
        <d v="2021-06-23T00:00:00"/>
        <d v="2021-07-22T00:00:00"/>
        <d v="2021-08-23T00:00:00"/>
        <d v="2021-09-24T00:00:00"/>
        <d v="2021-10-23T00:00:00"/>
        <d v="2021-11-23T00:00:00"/>
        <d v="2021-12-22T00:00:00"/>
        <d v="2021-01-26T00:00:00"/>
        <d v="2021-02-26T00:00:00"/>
        <d v="2021-03-25T00:00:00"/>
        <d v="2021-04-26T00:00:00"/>
        <d v="2021-05-27T00:00:00"/>
        <d v="2021-06-26T00:00:00"/>
        <d v="2021-07-25T00:00:00"/>
        <d v="2021-08-26T00:00:00"/>
        <d v="2021-09-27T00:00:00"/>
        <d v="2021-10-26T00:00:00"/>
        <d v="2021-11-26T00:00:00"/>
        <d v="2021-12-25T00:00:00"/>
        <d v="2021-01-09T00:00:00"/>
        <d v="2021-02-07T00:00:00"/>
        <d v="2021-04-06T00:00:00"/>
        <d v="2021-06-07T00:00:00"/>
        <d v="2021-08-06T00:00:00"/>
        <d v="2021-10-07T00:00:00"/>
        <d v="2021-11-06T00:00:00"/>
        <d v="2021-12-05T00:00:00"/>
        <d v="2021-01-06T00:00:00"/>
        <d v="2021-05-09T00:00:00"/>
        <d v="2021-09-09T00:00:00"/>
        <d v="2021-01-22T00:00:00"/>
        <d v="2021-02-22T00:00:00"/>
        <d v="2021-03-21T00:00:00"/>
        <d v="2021-04-22T00:00:00"/>
        <d v="2021-05-23T00:00:00"/>
        <d v="2021-06-22T00:00:00"/>
        <d v="2021-07-21T00:00:00"/>
        <d v="2021-08-22T00:00:00"/>
        <d v="2021-09-23T00:00:00"/>
        <d v="2021-10-22T00:00:00"/>
        <d v="2021-11-22T00:00:00"/>
        <d v="2021-12-21T00:00:00"/>
        <d v="2021-02-21T00:00:00"/>
        <d v="2021-06-21T00:00:00"/>
        <d v="2021-10-21T00:00:00"/>
        <d v="2021-01-16T00:00:00"/>
        <d v="2021-02-14T00:00:00"/>
        <d v="2021-06-14T00:00:00"/>
        <d v="2021-10-14T00:00:00"/>
        <d v="2021-03-11T00:00:00"/>
        <d v="2021-04-12T00:00:00"/>
        <d v="2021-05-13T00:00:00"/>
        <d v="2021-07-11T00:00:00"/>
        <d v="2021-08-12T00:00:00"/>
        <d v="2021-09-13T00:00:00"/>
        <d v="2021-11-12T00:00:00"/>
        <d v="2021-12-11T00:00:00"/>
        <d v="2021-02-09T00:00:00"/>
        <d v="2021-06-09T00:00:00"/>
        <d v="2021-10-09T00:00:00"/>
        <d v="2021-02-06T00:00:00"/>
        <d v="2021-05-07T00:00:00"/>
        <d v="2021-06-06T00:00:00"/>
        <d v="2021-09-07T00:00:00"/>
        <d v="2021-10-06T00:00:00"/>
        <d v="2021-03-20T00:00:00"/>
        <d v="2021-04-21T00:00:00"/>
        <d v="2021-05-20T00:00:00"/>
        <d v="2021-07-20T00:00:00"/>
        <d v="2021-08-21T00:00:00"/>
        <d v="2021-09-20T00:00:00"/>
        <d v="2021-11-21T00:00:00"/>
        <d v="2021-12-20T00:00:00"/>
        <d v="2021-03-13T00:00:00"/>
        <d v="2021-04-14T00:00:00"/>
        <d v="2021-07-13T00:00:00"/>
        <d v="2021-08-14T00:00:00"/>
        <d v="2021-11-14T00:00:00"/>
        <d v="2021-12-13T00:00:00"/>
        <d v="2021-02-08T00:00:00"/>
        <d v="2021-04-07T00:00:00"/>
        <d v="2021-06-08T00:00:00"/>
        <d v="2021-10-08T00:00:00"/>
        <d v="2021-11-07T00:00:00"/>
        <d v="2021-12-06T00:00:00"/>
      </sharedItems>
      <fieldGroup par="12" base="2">
        <rangePr groupBy="days" startDate="2021-01-02T00:00:00" endDate="2021-12-26T00:00:00"/>
        <groupItems count="368">
          <s v="&lt;2.1.21"/>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26.12.21"/>
        </groupItems>
      </fieldGroup>
    </cacheField>
    <cacheField name="Region" numFmtId="0">
      <sharedItems count="5">
        <s v="Northeast"/>
        <s v="South"/>
        <s v="West"/>
        <s v="Midwest"/>
        <s v="Southeast"/>
      </sharedItems>
    </cacheField>
    <cacheField name="State" numFmtId="0">
      <sharedItems count="50">
        <s v="New York"/>
        <s v="Texas"/>
        <s v="California"/>
        <s v="Illinois"/>
        <s v="Pennsylvania"/>
        <s v="Nevada"/>
        <s v="Colorado"/>
        <s v="Washington"/>
        <s v="Florida"/>
        <s v="Minnesota"/>
        <s v="Montana"/>
        <s v="Tennessee"/>
        <s v="Nebraska"/>
        <s v="Alabama"/>
        <s v="Maine"/>
        <s v="Alaska"/>
        <s v="Hawaii"/>
        <s v="Wyoming"/>
        <s v="Virginia"/>
        <s v="Michigan"/>
        <s v="Missouri"/>
        <s v="Utah"/>
        <s v="Oregon"/>
        <s v="Louisiana"/>
        <s v="Idaho"/>
        <s v="Arizona"/>
        <s v="New Mexico"/>
        <s v="Georgia"/>
        <s v="South Carolina"/>
        <s v="North Carolina"/>
        <s v="Ohio"/>
        <s v="Kentucky"/>
        <s v="Mississippi"/>
        <s v="Arkansas"/>
        <s v="Oklahoma"/>
        <s v="Kansas"/>
        <s v="South Dakota"/>
        <s v="North Dakota"/>
        <s v="Iowa"/>
        <s v="Wisconsin"/>
        <s v="Indiana"/>
        <s v="West Virginia"/>
        <s v="Maryland"/>
        <s v="Delaware"/>
        <s v="New Jersey"/>
        <s v="Connecticut"/>
        <s v="Rhode Island"/>
        <s v="Massachusetts"/>
        <s v="Vermont"/>
        <s v="New Hampshire"/>
      </sharedItems>
    </cacheField>
    <cacheField name="City" numFmtId="0">
      <sharedItems/>
    </cacheField>
    <cacheField name="Beverage Brand" numFmtId="0">
      <sharedItems count="6">
        <s v="Coca-Cola"/>
        <s v="Diet Coke"/>
        <s v="Sprite"/>
        <s v="Fanta"/>
        <s v="Powerade"/>
        <s v="Dasani Water"/>
      </sharedItems>
    </cacheField>
    <cacheField name="Price per Unit" numFmtId="164">
      <sharedItems containsSemiMixedTypes="0" containsString="0" containsNumber="1" minValue="9.9999999999999964E-2" maxValue="1.1000000000000001"/>
    </cacheField>
    <cacheField name="Units Sold" numFmtId="3">
      <sharedItems containsSemiMixedTypes="0" containsString="0" containsNumber="1" containsInteger="1" minValue="0" maxValue="12750"/>
    </cacheField>
    <cacheField name="Total Sales" numFmtId="165">
      <sharedItems containsSemiMixedTypes="0" containsString="0" containsNumber="1" minValue="0" maxValue="8250"/>
    </cacheField>
    <cacheField name="Operating Profit" numFmtId="165">
      <sharedItems containsSemiMixedTypes="0" containsString="0" containsNumber="1" minValue="0" maxValue="3900"/>
    </cacheField>
    <cacheField name="Operating Margin" numFmtId="9">
      <sharedItems containsSemiMixedTypes="0" containsString="0" containsNumber="1" minValue="0.1" maxValue="0.65000000000000013"/>
    </cacheField>
    <cacheField name="Months" numFmtId="0" databaseField="0">
      <fieldGroup base="2">
        <rangePr groupBy="months" startDate="2021-01-02T00:00:00" endDate="2021-12-26T00:00:00"/>
        <groupItems count="14">
          <s v="&lt;2.1.21"/>
          <s v="Jan"/>
          <s v="Feb"/>
          <s v="Mar"/>
          <s v="Apr"/>
          <s v="May"/>
          <s v="Jun"/>
          <s v="Jul"/>
          <s v="Aug"/>
          <s v="Sep"/>
          <s v="Oct"/>
          <s v="Nov"/>
          <s v="Dec"/>
          <s v="&gt;26.12.21"/>
        </groupItems>
      </fieldGroup>
    </cacheField>
  </cacheFields>
  <extLst>
    <ext xmlns:x14="http://schemas.microsoft.com/office/spreadsheetml/2009/9/main" uri="{725AE2AE-9491-48be-B2B4-4EB974FC3084}">
      <x14:pivotCacheDefinition pivotCacheId="104109525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888">
  <r>
    <x v="0"/>
    <n v="1185732"/>
    <x v="0"/>
    <x v="0"/>
    <x v="0"/>
    <s v="New York"/>
    <x v="0"/>
    <n v="0.5"/>
    <n v="12000"/>
    <n v="6000"/>
    <n v="3000"/>
    <n v="0.5"/>
  </r>
  <r>
    <x v="0"/>
    <n v="1185732"/>
    <x v="0"/>
    <x v="0"/>
    <x v="0"/>
    <s v="New York"/>
    <x v="1"/>
    <n v="0.5"/>
    <n v="10000"/>
    <n v="5000"/>
    <n v="1500"/>
    <n v="0.3"/>
  </r>
  <r>
    <x v="0"/>
    <n v="1185732"/>
    <x v="0"/>
    <x v="0"/>
    <x v="0"/>
    <s v="New York"/>
    <x v="2"/>
    <n v="0.4"/>
    <n v="10000"/>
    <n v="4000"/>
    <n v="1400"/>
    <n v="0.35"/>
  </r>
  <r>
    <x v="0"/>
    <n v="1185732"/>
    <x v="0"/>
    <x v="0"/>
    <x v="0"/>
    <s v="New York"/>
    <x v="3"/>
    <n v="0.45"/>
    <n v="8500"/>
    <n v="3825"/>
    <n v="1338.75"/>
    <n v="0.35"/>
  </r>
  <r>
    <x v="0"/>
    <n v="1185732"/>
    <x v="0"/>
    <x v="0"/>
    <x v="0"/>
    <s v="New York"/>
    <x v="4"/>
    <n v="0.6"/>
    <n v="9000"/>
    <n v="5400"/>
    <n v="1620"/>
    <n v="0.3"/>
  </r>
  <r>
    <x v="0"/>
    <n v="1185732"/>
    <x v="0"/>
    <x v="0"/>
    <x v="0"/>
    <s v="New York"/>
    <x v="5"/>
    <n v="0.5"/>
    <n v="10000"/>
    <n v="5000"/>
    <n v="1250"/>
    <n v="0.25"/>
  </r>
  <r>
    <x v="0"/>
    <n v="1185732"/>
    <x v="1"/>
    <x v="0"/>
    <x v="0"/>
    <s v="New York"/>
    <x v="0"/>
    <n v="0.5"/>
    <n v="12500"/>
    <n v="6250"/>
    <n v="3125"/>
    <n v="0.5"/>
  </r>
  <r>
    <x v="0"/>
    <n v="1185732"/>
    <x v="1"/>
    <x v="0"/>
    <x v="0"/>
    <s v="New York"/>
    <x v="1"/>
    <n v="0.5"/>
    <n v="9000"/>
    <n v="4500"/>
    <n v="1350"/>
    <n v="0.3"/>
  </r>
  <r>
    <x v="0"/>
    <n v="1185732"/>
    <x v="1"/>
    <x v="0"/>
    <x v="0"/>
    <s v="New York"/>
    <x v="2"/>
    <n v="0.4"/>
    <n v="9500"/>
    <n v="3800"/>
    <n v="1330"/>
    <n v="0.35"/>
  </r>
  <r>
    <x v="0"/>
    <n v="1185732"/>
    <x v="1"/>
    <x v="0"/>
    <x v="0"/>
    <s v="New York"/>
    <x v="3"/>
    <n v="0.45"/>
    <n v="8250"/>
    <n v="3712.5"/>
    <n v="1299.375"/>
    <n v="0.35"/>
  </r>
  <r>
    <x v="0"/>
    <n v="1185732"/>
    <x v="1"/>
    <x v="0"/>
    <x v="0"/>
    <s v="New York"/>
    <x v="4"/>
    <n v="0.6"/>
    <n v="9000"/>
    <n v="5400"/>
    <n v="1620"/>
    <n v="0.3"/>
  </r>
  <r>
    <x v="0"/>
    <n v="1185732"/>
    <x v="1"/>
    <x v="0"/>
    <x v="0"/>
    <s v="New York"/>
    <x v="5"/>
    <n v="0.5"/>
    <n v="10000"/>
    <n v="5000"/>
    <n v="1250"/>
    <n v="0.25"/>
  </r>
  <r>
    <x v="0"/>
    <n v="1185732"/>
    <x v="2"/>
    <x v="0"/>
    <x v="0"/>
    <s v="New York"/>
    <x v="0"/>
    <n v="0.5"/>
    <n v="12200"/>
    <n v="6100"/>
    <n v="3050"/>
    <n v="0.5"/>
  </r>
  <r>
    <x v="0"/>
    <n v="1185732"/>
    <x v="2"/>
    <x v="0"/>
    <x v="0"/>
    <s v="New York"/>
    <x v="1"/>
    <n v="0.5"/>
    <n v="9250"/>
    <n v="4625"/>
    <n v="1387.5"/>
    <n v="0.3"/>
  </r>
  <r>
    <x v="0"/>
    <n v="1185732"/>
    <x v="2"/>
    <x v="0"/>
    <x v="0"/>
    <s v="New York"/>
    <x v="2"/>
    <n v="0.4"/>
    <n v="9500"/>
    <n v="3800"/>
    <n v="1330"/>
    <n v="0.35"/>
  </r>
  <r>
    <x v="0"/>
    <n v="1185732"/>
    <x v="2"/>
    <x v="0"/>
    <x v="0"/>
    <s v="New York"/>
    <x v="3"/>
    <n v="0.45"/>
    <n v="8000"/>
    <n v="3600"/>
    <n v="1260"/>
    <n v="0.35"/>
  </r>
  <r>
    <x v="0"/>
    <n v="1185732"/>
    <x v="2"/>
    <x v="0"/>
    <x v="0"/>
    <s v="New York"/>
    <x v="4"/>
    <n v="0.6"/>
    <n v="8500"/>
    <n v="5100"/>
    <n v="1530"/>
    <n v="0.3"/>
  </r>
  <r>
    <x v="0"/>
    <n v="1185732"/>
    <x v="2"/>
    <x v="0"/>
    <x v="0"/>
    <s v="New York"/>
    <x v="5"/>
    <n v="0.5"/>
    <n v="9500"/>
    <n v="4750"/>
    <n v="1187.5"/>
    <n v="0.25"/>
  </r>
  <r>
    <x v="0"/>
    <n v="1185732"/>
    <x v="3"/>
    <x v="0"/>
    <x v="0"/>
    <s v="New York"/>
    <x v="0"/>
    <n v="0.5"/>
    <n v="12000"/>
    <n v="6000"/>
    <n v="3000"/>
    <n v="0.5"/>
  </r>
  <r>
    <x v="0"/>
    <n v="1185732"/>
    <x v="3"/>
    <x v="0"/>
    <x v="0"/>
    <s v="New York"/>
    <x v="1"/>
    <n v="0.5"/>
    <n v="9000"/>
    <n v="4500"/>
    <n v="1350"/>
    <n v="0.3"/>
  </r>
  <r>
    <x v="0"/>
    <n v="1185732"/>
    <x v="3"/>
    <x v="0"/>
    <x v="0"/>
    <s v="New York"/>
    <x v="2"/>
    <n v="0.4"/>
    <n v="9000"/>
    <n v="3600"/>
    <n v="1260"/>
    <n v="0.35"/>
  </r>
  <r>
    <x v="0"/>
    <n v="1185732"/>
    <x v="3"/>
    <x v="0"/>
    <x v="0"/>
    <s v="New York"/>
    <x v="3"/>
    <n v="0.45"/>
    <n v="8250"/>
    <n v="3712.5"/>
    <n v="1299.375"/>
    <n v="0.35"/>
  </r>
  <r>
    <x v="0"/>
    <n v="1185732"/>
    <x v="3"/>
    <x v="0"/>
    <x v="0"/>
    <s v="New York"/>
    <x v="4"/>
    <n v="0.6"/>
    <n v="8250"/>
    <n v="4950"/>
    <n v="1485"/>
    <n v="0.3"/>
  </r>
  <r>
    <x v="0"/>
    <n v="1185732"/>
    <x v="3"/>
    <x v="0"/>
    <x v="0"/>
    <s v="New York"/>
    <x v="5"/>
    <n v="0.5"/>
    <n v="9500"/>
    <n v="4750"/>
    <n v="1187.5"/>
    <n v="0.25"/>
  </r>
  <r>
    <x v="0"/>
    <n v="1185732"/>
    <x v="4"/>
    <x v="0"/>
    <x v="0"/>
    <s v="New York"/>
    <x v="0"/>
    <n v="0.6"/>
    <n v="12200"/>
    <n v="7320"/>
    <n v="3660"/>
    <n v="0.5"/>
  </r>
  <r>
    <x v="0"/>
    <n v="1185732"/>
    <x v="4"/>
    <x v="0"/>
    <x v="0"/>
    <s v="New York"/>
    <x v="1"/>
    <n v="0.55000000000000004"/>
    <n v="9250"/>
    <n v="5087.5"/>
    <n v="1526.25"/>
    <n v="0.3"/>
  </r>
  <r>
    <x v="0"/>
    <n v="1185732"/>
    <x v="4"/>
    <x v="0"/>
    <x v="0"/>
    <s v="New York"/>
    <x v="2"/>
    <n v="0.5"/>
    <n v="9000"/>
    <n v="4500"/>
    <n v="1575"/>
    <n v="0.35"/>
  </r>
  <r>
    <x v="0"/>
    <n v="1185732"/>
    <x v="4"/>
    <x v="0"/>
    <x v="0"/>
    <s v="New York"/>
    <x v="3"/>
    <n v="0.5"/>
    <n v="8500"/>
    <n v="4250"/>
    <n v="1487.5"/>
    <n v="0.35"/>
  </r>
  <r>
    <x v="0"/>
    <n v="1185732"/>
    <x v="4"/>
    <x v="0"/>
    <x v="0"/>
    <s v="New York"/>
    <x v="4"/>
    <n v="0.6"/>
    <n v="8750"/>
    <n v="5250"/>
    <n v="1575"/>
    <n v="0.3"/>
  </r>
  <r>
    <x v="0"/>
    <n v="1185732"/>
    <x v="4"/>
    <x v="0"/>
    <x v="0"/>
    <s v="New York"/>
    <x v="5"/>
    <n v="0.65"/>
    <n v="10000"/>
    <n v="6500"/>
    <n v="1625"/>
    <n v="0.25"/>
  </r>
  <r>
    <x v="0"/>
    <n v="1185732"/>
    <x v="5"/>
    <x v="0"/>
    <x v="0"/>
    <s v="New York"/>
    <x v="0"/>
    <n v="0.6"/>
    <n v="12500"/>
    <n v="7500"/>
    <n v="3750"/>
    <n v="0.5"/>
  </r>
  <r>
    <x v="0"/>
    <n v="1185732"/>
    <x v="5"/>
    <x v="0"/>
    <x v="0"/>
    <s v="New York"/>
    <x v="1"/>
    <n v="0.55000000000000004"/>
    <n v="10000"/>
    <n v="5500"/>
    <n v="1650"/>
    <n v="0.3"/>
  </r>
  <r>
    <x v="0"/>
    <n v="1185732"/>
    <x v="5"/>
    <x v="0"/>
    <x v="0"/>
    <s v="New York"/>
    <x v="2"/>
    <n v="0.5"/>
    <n v="9250"/>
    <n v="4625"/>
    <n v="1618.75"/>
    <n v="0.35"/>
  </r>
  <r>
    <x v="0"/>
    <n v="1185732"/>
    <x v="5"/>
    <x v="0"/>
    <x v="0"/>
    <s v="New York"/>
    <x v="3"/>
    <n v="0.5"/>
    <n v="9000"/>
    <n v="4500"/>
    <n v="1575"/>
    <n v="0.35"/>
  </r>
  <r>
    <x v="0"/>
    <n v="1185732"/>
    <x v="5"/>
    <x v="0"/>
    <x v="0"/>
    <s v="New York"/>
    <x v="4"/>
    <n v="0.6"/>
    <n v="9000"/>
    <n v="5400"/>
    <n v="1620"/>
    <n v="0.3"/>
  </r>
  <r>
    <x v="0"/>
    <n v="1185732"/>
    <x v="5"/>
    <x v="0"/>
    <x v="0"/>
    <s v="New York"/>
    <x v="5"/>
    <n v="0.65"/>
    <n v="10500"/>
    <n v="6825"/>
    <n v="1706.25"/>
    <n v="0.25"/>
  </r>
  <r>
    <x v="0"/>
    <n v="1185732"/>
    <x v="6"/>
    <x v="0"/>
    <x v="0"/>
    <s v="New York"/>
    <x v="0"/>
    <n v="0.6"/>
    <n v="12750"/>
    <n v="7650"/>
    <n v="3825"/>
    <n v="0.5"/>
  </r>
  <r>
    <x v="0"/>
    <n v="1185732"/>
    <x v="6"/>
    <x v="0"/>
    <x v="0"/>
    <s v="New York"/>
    <x v="1"/>
    <n v="0.55000000000000004"/>
    <n v="10250"/>
    <n v="5637.5000000000009"/>
    <n v="1691.2500000000002"/>
    <n v="0.3"/>
  </r>
  <r>
    <x v="0"/>
    <n v="1185732"/>
    <x v="6"/>
    <x v="0"/>
    <x v="0"/>
    <s v="New York"/>
    <x v="2"/>
    <n v="0.5"/>
    <n v="9500"/>
    <n v="4750"/>
    <n v="1662.5"/>
    <n v="0.35"/>
  </r>
  <r>
    <x v="0"/>
    <n v="1185732"/>
    <x v="6"/>
    <x v="0"/>
    <x v="0"/>
    <s v="New York"/>
    <x v="3"/>
    <n v="0.5"/>
    <n v="9000"/>
    <n v="4500"/>
    <n v="1575"/>
    <n v="0.35"/>
  </r>
  <r>
    <x v="0"/>
    <n v="1185732"/>
    <x v="6"/>
    <x v="0"/>
    <x v="0"/>
    <s v="New York"/>
    <x v="4"/>
    <n v="0.6"/>
    <n v="9250"/>
    <n v="5550"/>
    <n v="1665"/>
    <n v="0.3"/>
  </r>
  <r>
    <x v="0"/>
    <n v="1185732"/>
    <x v="6"/>
    <x v="0"/>
    <x v="0"/>
    <s v="New York"/>
    <x v="5"/>
    <n v="0.65"/>
    <n v="11000"/>
    <n v="7150"/>
    <n v="1787.5"/>
    <n v="0.25"/>
  </r>
  <r>
    <x v="0"/>
    <n v="1185732"/>
    <x v="7"/>
    <x v="0"/>
    <x v="0"/>
    <s v="New York"/>
    <x v="0"/>
    <n v="0.6"/>
    <n v="12500"/>
    <n v="7500"/>
    <n v="3750"/>
    <n v="0.5"/>
  </r>
  <r>
    <x v="0"/>
    <n v="1185732"/>
    <x v="7"/>
    <x v="0"/>
    <x v="0"/>
    <s v="New York"/>
    <x v="1"/>
    <n v="0.55000000000000004"/>
    <n v="10250"/>
    <n v="5637.5000000000009"/>
    <n v="1691.2500000000002"/>
    <n v="0.3"/>
  </r>
  <r>
    <x v="0"/>
    <n v="1185732"/>
    <x v="7"/>
    <x v="0"/>
    <x v="0"/>
    <s v="New York"/>
    <x v="2"/>
    <n v="0.5"/>
    <n v="9500"/>
    <n v="4750"/>
    <n v="1662.5"/>
    <n v="0.35"/>
  </r>
  <r>
    <x v="0"/>
    <n v="1185732"/>
    <x v="7"/>
    <x v="0"/>
    <x v="0"/>
    <s v="New York"/>
    <x v="3"/>
    <n v="0.5"/>
    <n v="9250"/>
    <n v="4625"/>
    <n v="1618.75"/>
    <n v="0.35"/>
  </r>
  <r>
    <x v="0"/>
    <n v="1185732"/>
    <x v="7"/>
    <x v="0"/>
    <x v="0"/>
    <s v="New York"/>
    <x v="4"/>
    <n v="0.6"/>
    <n v="9000"/>
    <n v="5400"/>
    <n v="1620"/>
    <n v="0.3"/>
  </r>
  <r>
    <x v="0"/>
    <n v="1185732"/>
    <x v="7"/>
    <x v="0"/>
    <x v="0"/>
    <s v="New York"/>
    <x v="5"/>
    <n v="0.65"/>
    <n v="10750"/>
    <n v="6987.5"/>
    <n v="1746.875"/>
    <n v="0.25"/>
  </r>
  <r>
    <x v="0"/>
    <n v="1185732"/>
    <x v="8"/>
    <x v="0"/>
    <x v="0"/>
    <s v="New York"/>
    <x v="0"/>
    <n v="0.6"/>
    <n v="12000"/>
    <n v="7200"/>
    <n v="3600"/>
    <n v="0.5"/>
  </r>
  <r>
    <x v="0"/>
    <n v="1185732"/>
    <x v="8"/>
    <x v="0"/>
    <x v="0"/>
    <s v="New York"/>
    <x v="1"/>
    <n v="0.55000000000000004"/>
    <n v="10000"/>
    <n v="5500"/>
    <n v="1650"/>
    <n v="0.3"/>
  </r>
  <r>
    <x v="0"/>
    <n v="1185732"/>
    <x v="8"/>
    <x v="0"/>
    <x v="0"/>
    <s v="New York"/>
    <x v="2"/>
    <n v="0.5"/>
    <n v="9250"/>
    <n v="4625"/>
    <n v="1618.75"/>
    <n v="0.35"/>
  </r>
  <r>
    <x v="0"/>
    <n v="1185732"/>
    <x v="8"/>
    <x v="0"/>
    <x v="0"/>
    <s v="New York"/>
    <x v="3"/>
    <n v="0.5"/>
    <n v="9000"/>
    <n v="4500"/>
    <n v="1575"/>
    <n v="0.35"/>
  </r>
  <r>
    <x v="0"/>
    <n v="1185732"/>
    <x v="8"/>
    <x v="0"/>
    <x v="0"/>
    <s v="New York"/>
    <x v="4"/>
    <n v="0.6"/>
    <n v="9000"/>
    <n v="5400"/>
    <n v="1620"/>
    <n v="0.3"/>
  </r>
  <r>
    <x v="0"/>
    <n v="1185732"/>
    <x v="8"/>
    <x v="0"/>
    <x v="0"/>
    <s v="New York"/>
    <x v="5"/>
    <n v="0.65"/>
    <n v="10000"/>
    <n v="6500"/>
    <n v="1625"/>
    <n v="0.25"/>
  </r>
  <r>
    <x v="0"/>
    <n v="1185732"/>
    <x v="9"/>
    <x v="0"/>
    <x v="0"/>
    <s v="New York"/>
    <x v="0"/>
    <n v="0.65"/>
    <n v="11750"/>
    <n v="7637.5"/>
    <n v="3818.75"/>
    <n v="0.5"/>
  </r>
  <r>
    <x v="0"/>
    <n v="1185732"/>
    <x v="9"/>
    <x v="0"/>
    <x v="0"/>
    <s v="New York"/>
    <x v="1"/>
    <n v="0.55000000000000004"/>
    <n v="10000"/>
    <n v="5500"/>
    <n v="1650"/>
    <n v="0.3"/>
  </r>
  <r>
    <x v="0"/>
    <n v="1185732"/>
    <x v="9"/>
    <x v="0"/>
    <x v="0"/>
    <s v="New York"/>
    <x v="2"/>
    <n v="0.55000000000000004"/>
    <n v="9000"/>
    <n v="4950"/>
    <n v="1732.5"/>
    <n v="0.35"/>
  </r>
  <r>
    <x v="0"/>
    <n v="1185732"/>
    <x v="9"/>
    <x v="0"/>
    <x v="0"/>
    <s v="New York"/>
    <x v="3"/>
    <n v="0.55000000000000004"/>
    <n v="8750"/>
    <n v="4812.5"/>
    <n v="1684.375"/>
    <n v="0.35"/>
  </r>
  <r>
    <x v="0"/>
    <n v="1185732"/>
    <x v="9"/>
    <x v="0"/>
    <x v="0"/>
    <s v="New York"/>
    <x v="4"/>
    <n v="0.65"/>
    <n v="8750"/>
    <n v="5687.5"/>
    <n v="1706.25"/>
    <n v="0.3"/>
  </r>
  <r>
    <x v="0"/>
    <n v="1185732"/>
    <x v="9"/>
    <x v="0"/>
    <x v="0"/>
    <s v="New York"/>
    <x v="5"/>
    <n v="0.7"/>
    <n v="10000"/>
    <n v="7000"/>
    <n v="1750"/>
    <n v="0.25"/>
  </r>
  <r>
    <x v="0"/>
    <n v="1185732"/>
    <x v="10"/>
    <x v="0"/>
    <x v="0"/>
    <s v="New York"/>
    <x v="0"/>
    <n v="0.65"/>
    <n v="11500"/>
    <n v="7475"/>
    <n v="3737.5"/>
    <n v="0.5"/>
  </r>
  <r>
    <x v="0"/>
    <n v="1185732"/>
    <x v="10"/>
    <x v="0"/>
    <x v="0"/>
    <s v="New York"/>
    <x v="1"/>
    <n v="0.55000000000000004"/>
    <n v="9750"/>
    <n v="5362.5"/>
    <n v="1608.75"/>
    <n v="0.3"/>
  </r>
  <r>
    <x v="0"/>
    <n v="1185732"/>
    <x v="10"/>
    <x v="0"/>
    <x v="0"/>
    <s v="New York"/>
    <x v="2"/>
    <n v="0.55000000000000004"/>
    <n v="9200"/>
    <n v="5060"/>
    <n v="1771"/>
    <n v="0.35"/>
  </r>
  <r>
    <x v="0"/>
    <n v="1185732"/>
    <x v="10"/>
    <x v="0"/>
    <x v="0"/>
    <s v="New York"/>
    <x v="3"/>
    <n v="0.55000000000000004"/>
    <n v="9000"/>
    <n v="4950"/>
    <n v="1732.5"/>
    <n v="0.35"/>
  </r>
  <r>
    <x v="0"/>
    <n v="1185732"/>
    <x v="10"/>
    <x v="0"/>
    <x v="0"/>
    <s v="New York"/>
    <x v="4"/>
    <n v="0.65"/>
    <n v="8750"/>
    <n v="5687.5"/>
    <n v="1706.25"/>
    <n v="0.3"/>
  </r>
  <r>
    <x v="0"/>
    <n v="1185732"/>
    <x v="10"/>
    <x v="0"/>
    <x v="0"/>
    <s v="New York"/>
    <x v="5"/>
    <n v="0.7"/>
    <n v="9750"/>
    <n v="6825"/>
    <n v="1706.25"/>
    <n v="0.25"/>
  </r>
  <r>
    <x v="0"/>
    <n v="1185732"/>
    <x v="11"/>
    <x v="0"/>
    <x v="0"/>
    <s v="New York"/>
    <x v="0"/>
    <n v="0.65"/>
    <n v="12000"/>
    <n v="7800"/>
    <n v="3900"/>
    <n v="0.5"/>
  </r>
  <r>
    <x v="0"/>
    <n v="1185732"/>
    <x v="11"/>
    <x v="0"/>
    <x v="0"/>
    <s v="New York"/>
    <x v="1"/>
    <n v="0.55000000000000004"/>
    <n v="10000"/>
    <n v="5500"/>
    <n v="1650"/>
    <n v="0.3"/>
  </r>
  <r>
    <x v="0"/>
    <n v="1185732"/>
    <x v="11"/>
    <x v="0"/>
    <x v="0"/>
    <s v="New York"/>
    <x v="2"/>
    <n v="0.55000000000000004"/>
    <n v="9500"/>
    <n v="5225"/>
    <n v="1828.7499999999998"/>
    <n v="0.35"/>
  </r>
  <r>
    <x v="0"/>
    <n v="1185732"/>
    <x v="11"/>
    <x v="0"/>
    <x v="0"/>
    <s v="New York"/>
    <x v="3"/>
    <n v="0.55000000000000004"/>
    <n v="9000"/>
    <n v="4950"/>
    <n v="1732.5"/>
    <n v="0.35"/>
  </r>
  <r>
    <x v="0"/>
    <n v="1185732"/>
    <x v="11"/>
    <x v="0"/>
    <x v="0"/>
    <s v="New York"/>
    <x v="4"/>
    <n v="0.65"/>
    <n v="9000"/>
    <n v="5850"/>
    <n v="1755"/>
    <n v="0.3"/>
  </r>
  <r>
    <x v="0"/>
    <n v="1185732"/>
    <x v="11"/>
    <x v="0"/>
    <x v="0"/>
    <s v="New York"/>
    <x v="5"/>
    <n v="0.7"/>
    <n v="10000"/>
    <n v="7000"/>
    <n v="1750"/>
    <n v="0.25"/>
  </r>
  <r>
    <x v="1"/>
    <n v="1197831"/>
    <x v="12"/>
    <x v="1"/>
    <x v="1"/>
    <s v="Houston"/>
    <x v="0"/>
    <n v="0.25"/>
    <n v="9000"/>
    <n v="2250"/>
    <n v="787.5"/>
    <n v="0.35"/>
  </r>
  <r>
    <x v="1"/>
    <n v="1197831"/>
    <x v="12"/>
    <x v="1"/>
    <x v="1"/>
    <s v="Houston"/>
    <x v="1"/>
    <n v="0.35"/>
    <n v="9000"/>
    <n v="3150"/>
    <n v="1102.5"/>
    <n v="0.35"/>
  </r>
  <r>
    <x v="1"/>
    <n v="1197831"/>
    <x v="12"/>
    <x v="1"/>
    <x v="1"/>
    <s v="Houston"/>
    <x v="2"/>
    <n v="0.35"/>
    <n v="7000"/>
    <n v="2450"/>
    <n v="857.5"/>
    <n v="0.35"/>
  </r>
  <r>
    <x v="1"/>
    <n v="1197831"/>
    <x v="12"/>
    <x v="1"/>
    <x v="1"/>
    <s v="Houston"/>
    <x v="3"/>
    <n v="0.35"/>
    <n v="7000"/>
    <n v="2450"/>
    <n v="1102.5"/>
    <n v="0.45"/>
  </r>
  <r>
    <x v="1"/>
    <n v="1197831"/>
    <x v="12"/>
    <x v="1"/>
    <x v="1"/>
    <s v="Houston"/>
    <x v="4"/>
    <n v="0.4"/>
    <n v="5500"/>
    <n v="2200"/>
    <n v="660"/>
    <n v="0.3"/>
  </r>
  <r>
    <x v="1"/>
    <n v="1197831"/>
    <x v="12"/>
    <x v="1"/>
    <x v="1"/>
    <s v="Houston"/>
    <x v="5"/>
    <n v="0.35"/>
    <n v="7000"/>
    <n v="2450"/>
    <n v="1225"/>
    <n v="0.5"/>
  </r>
  <r>
    <x v="1"/>
    <n v="1197831"/>
    <x v="13"/>
    <x v="1"/>
    <x v="1"/>
    <s v="Houston"/>
    <x v="0"/>
    <n v="0.25"/>
    <n v="8500"/>
    <n v="2125"/>
    <n v="743.75"/>
    <n v="0.35"/>
  </r>
  <r>
    <x v="1"/>
    <n v="1197831"/>
    <x v="13"/>
    <x v="1"/>
    <x v="1"/>
    <s v="Houston"/>
    <x v="1"/>
    <n v="0.35"/>
    <n v="8500"/>
    <n v="2975"/>
    <n v="1041.25"/>
    <n v="0.35"/>
  </r>
  <r>
    <x v="1"/>
    <n v="1197831"/>
    <x v="13"/>
    <x v="1"/>
    <x v="1"/>
    <s v="Houston"/>
    <x v="2"/>
    <n v="0.35"/>
    <n v="6750"/>
    <n v="2362.5"/>
    <n v="826.875"/>
    <n v="0.35"/>
  </r>
  <r>
    <x v="1"/>
    <n v="1197831"/>
    <x v="13"/>
    <x v="1"/>
    <x v="1"/>
    <s v="Houston"/>
    <x v="3"/>
    <n v="0.35"/>
    <n v="6250"/>
    <n v="2187.5"/>
    <n v="984.375"/>
    <n v="0.45"/>
  </r>
  <r>
    <x v="1"/>
    <n v="1197831"/>
    <x v="13"/>
    <x v="1"/>
    <x v="1"/>
    <s v="Houston"/>
    <x v="4"/>
    <n v="0.4"/>
    <n v="5000"/>
    <n v="2000"/>
    <n v="600"/>
    <n v="0.3"/>
  </r>
  <r>
    <x v="1"/>
    <n v="1197831"/>
    <x v="13"/>
    <x v="1"/>
    <x v="1"/>
    <s v="Houston"/>
    <x v="5"/>
    <n v="0.35"/>
    <n v="7000"/>
    <n v="2450"/>
    <n v="1225"/>
    <n v="0.5"/>
  </r>
  <r>
    <x v="1"/>
    <n v="1197831"/>
    <x v="14"/>
    <x v="1"/>
    <x v="1"/>
    <s v="Houston"/>
    <x v="0"/>
    <n v="0.3"/>
    <n v="8750"/>
    <n v="2625"/>
    <n v="918.74999999999989"/>
    <n v="0.35"/>
  </r>
  <r>
    <x v="1"/>
    <n v="1197831"/>
    <x v="14"/>
    <x v="1"/>
    <x v="1"/>
    <s v="Houston"/>
    <x v="1"/>
    <n v="0.4"/>
    <n v="8750"/>
    <n v="3500"/>
    <n v="1225"/>
    <n v="0.35"/>
  </r>
  <r>
    <x v="1"/>
    <n v="1197831"/>
    <x v="14"/>
    <x v="1"/>
    <x v="1"/>
    <s v="Houston"/>
    <x v="2"/>
    <n v="0.35"/>
    <n v="7000"/>
    <n v="2450"/>
    <n v="857.5"/>
    <n v="0.35"/>
  </r>
  <r>
    <x v="1"/>
    <n v="1197831"/>
    <x v="14"/>
    <x v="1"/>
    <x v="1"/>
    <s v="Houston"/>
    <x v="3"/>
    <n v="0.4"/>
    <n v="6000"/>
    <n v="2400"/>
    <n v="1080"/>
    <n v="0.45"/>
  </r>
  <r>
    <x v="1"/>
    <n v="1197831"/>
    <x v="14"/>
    <x v="1"/>
    <x v="1"/>
    <s v="Houston"/>
    <x v="4"/>
    <n v="0.45"/>
    <n v="5000"/>
    <n v="2250"/>
    <n v="675"/>
    <n v="0.3"/>
  </r>
  <r>
    <x v="1"/>
    <n v="1197831"/>
    <x v="14"/>
    <x v="1"/>
    <x v="1"/>
    <s v="Houston"/>
    <x v="5"/>
    <n v="0.4"/>
    <n v="6500"/>
    <n v="2600"/>
    <n v="1300"/>
    <n v="0.5"/>
  </r>
  <r>
    <x v="1"/>
    <n v="1197831"/>
    <x v="15"/>
    <x v="1"/>
    <x v="1"/>
    <s v="Houston"/>
    <x v="0"/>
    <n v="0.3"/>
    <n v="9000"/>
    <n v="2700"/>
    <n v="944.99999999999989"/>
    <n v="0.35"/>
  </r>
  <r>
    <x v="1"/>
    <n v="1197831"/>
    <x v="15"/>
    <x v="1"/>
    <x v="1"/>
    <s v="Houston"/>
    <x v="1"/>
    <n v="0.4"/>
    <n v="9000"/>
    <n v="3600"/>
    <n v="1260"/>
    <n v="0.35"/>
  </r>
  <r>
    <x v="1"/>
    <n v="1197831"/>
    <x v="15"/>
    <x v="1"/>
    <x v="1"/>
    <s v="Houston"/>
    <x v="2"/>
    <n v="0.35"/>
    <n v="7250"/>
    <n v="2537.5"/>
    <n v="888.125"/>
    <n v="0.35"/>
  </r>
  <r>
    <x v="1"/>
    <n v="1197831"/>
    <x v="15"/>
    <x v="1"/>
    <x v="1"/>
    <s v="Houston"/>
    <x v="3"/>
    <n v="0.4"/>
    <n v="6250"/>
    <n v="2500"/>
    <n v="1125"/>
    <n v="0.45"/>
  </r>
  <r>
    <x v="1"/>
    <n v="1197831"/>
    <x v="15"/>
    <x v="1"/>
    <x v="1"/>
    <s v="Houston"/>
    <x v="4"/>
    <n v="0.45"/>
    <n v="5250"/>
    <n v="2362.5"/>
    <n v="708.75"/>
    <n v="0.3"/>
  </r>
  <r>
    <x v="1"/>
    <n v="1197831"/>
    <x v="15"/>
    <x v="1"/>
    <x v="1"/>
    <s v="Houston"/>
    <x v="5"/>
    <n v="0.4"/>
    <n v="8000"/>
    <n v="3200"/>
    <n v="1600"/>
    <n v="0.5"/>
  </r>
  <r>
    <x v="1"/>
    <n v="1197831"/>
    <x v="16"/>
    <x v="1"/>
    <x v="1"/>
    <s v="Houston"/>
    <x v="0"/>
    <n v="0.3"/>
    <n v="9250"/>
    <n v="2775"/>
    <n v="971.24999999999989"/>
    <n v="0.35"/>
  </r>
  <r>
    <x v="1"/>
    <n v="1197831"/>
    <x v="16"/>
    <x v="1"/>
    <x v="1"/>
    <s v="Houston"/>
    <x v="1"/>
    <n v="0.4"/>
    <n v="9250"/>
    <n v="3700"/>
    <n v="1295"/>
    <n v="0.35"/>
  </r>
  <r>
    <x v="1"/>
    <n v="1197831"/>
    <x v="16"/>
    <x v="1"/>
    <x v="1"/>
    <s v="Houston"/>
    <x v="2"/>
    <n v="0.35"/>
    <n v="7750"/>
    <n v="2712.5"/>
    <n v="949.37499999999989"/>
    <n v="0.35"/>
  </r>
  <r>
    <x v="1"/>
    <n v="1197831"/>
    <x v="16"/>
    <x v="1"/>
    <x v="1"/>
    <s v="Houston"/>
    <x v="3"/>
    <n v="0.4"/>
    <n v="7000"/>
    <n v="2800"/>
    <n v="1260"/>
    <n v="0.45"/>
  </r>
  <r>
    <x v="1"/>
    <n v="1197831"/>
    <x v="16"/>
    <x v="1"/>
    <x v="1"/>
    <s v="Houston"/>
    <x v="4"/>
    <n v="0.45"/>
    <n v="6000"/>
    <n v="2700"/>
    <n v="810"/>
    <n v="0.3"/>
  </r>
  <r>
    <x v="1"/>
    <n v="1197831"/>
    <x v="16"/>
    <x v="1"/>
    <x v="1"/>
    <s v="Houston"/>
    <x v="5"/>
    <n v="0.4"/>
    <n v="9500"/>
    <n v="3800"/>
    <n v="1900"/>
    <n v="0.5"/>
  </r>
  <r>
    <x v="1"/>
    <n v="1197831"/>
    <x v="17"/>
    <x v="1"/>
    <x v="1"/>
    <s v="Houston"/>
    <x v="0"/>
    <n v="0.4"/>
    <n v="9500"/>
    <n v="3800"/>
    <n v="1330"/>
    <n v="0.35"/>
  </r>
  <r>
    <x v="1"/>
    <n v="1197831"/>
    <x v="17"/>
    <x v="1"/>
    <x v="1"/>
    <s v="Houston"/>
    <x v="1"/>
    <n v="0.45"/>
    <n v="9500"/>
    <n v="4275"/>
    <n v="1496.25"/>
    <n v="0.35"/>
  </r>
  <r>
    <x v="1"/>
    <n v="1197831"/>
    <x v="17"/>
    <x v="1"/>
    <x v="1"/>
    <s v="Houston"/>
    <x v="2"/>
    <n v="0.4"/>
    <n v="8000"/>
    <n v="3200"/>
    <n v="1120"/>
    <n v="0.35"/>
  </r>
  <r>
    <x v="1"/>
    <n v="1197831"/>
    <x v="17"/>
    <x v="1"/>
    <x v="1"/>
    <s v="Houston"/>
    <x v="3"/>
    <n v="0.4"/>
    <n v="7500"/>
    <n v="3000"/>
    <n v="1350"/>
    <n v="0.45"/>
  </r>
  <r>
    <x v="1"/>
    <n v="1197831"/>
    <x v="17"/>
    <x v="1"/>
    <x v="1"/>
    <s v="Houston"/>
    <x v="4"/>
    <n v="0.45"/>
    <n v="6500"/>
    <n v="2925"/>
    <n v="877.5"/>
    <n v="0.3"/>
  </r>
  <r>
    <x v="1"/>
    <n v="1197831"/>
    <x v="17"/>
    <x v="1"/>
    <x v="1"/>
    <s v="Houston"/>
    <x v="5"/>
    <n v="0.5"/>
    <n v="10000"/>
    <n v="5000"/>
    <n v="2500"/>
    <n v="0.5"/>
  </r>
  <r>
    <x v="1"/>
    <n v="1197831"/>
    <x v="18"/>
    <x v="1"/>
    <x v="1"/>
    <s v="Houston"/>
    <x v="0"/>
    <n v="0.4"/>
    <n v="9500"/>
    <n v="3800"/>
    <n v="1330"/>
    <n v="0.35"/>
  </r>
  <r>
    <x v="1"/>
    <n v="1197831"/>
    <x v="18"/>
    <x v="1"/>
    <x v="1"/>
    <s v="Houston"/>
    <x v="1"/>
    <n v="0.45"/>
    <n v="9500"/>
    <n v="4275"/>
    <n v="1496.25"/>
    <n v="0.35"/>
  </r>
  <r>
    <x v="1"/>
    <n v="1197831"/>
    <x v="18"/>
    <x v="1"/>
    <x v="1"/>
    <s v="Houston"/>
    <x v="2"/>
    <n v="0.4"/>
    <n v="11000"/>
    <n v="4400"/>
    <n v="1540"/>
    <n v="0.35"/>
  </r>
  <r>
    <x v="1"/>
    <n v="1197831"/>
    <x v="18"/>
    <x v="1"/>
    <x v="1"/>
    <s v="Houston"/>
    <x v="3"/>
    <n v="0.4"/>
    <n v="7000"/>
    <n v="2800"/>
    <n v="1260"/>
    <n v="0.45"/>
  </r>
  <r>
    <x v="1"/>
    <n v="1197831"/>
    <x v="18"/>
    <x v="1"/>
    <x v="1"/>
    <s v="Houston"/>
    <x v="4"/>
    <n v="0.45"/>
    <n v="7000"/>
    <n v="3150"/>
    <n v="945"/>
    <n v="0.3"/>
  </r>
  <r>
    <x v="1"/>
    <n v="1197831"/>
    <x v="18"/>
    <x v="1"/>
    <x v="1"/>
    <s v="Houston"/>
    <x v="5"/>
    <n v="0.5"/>
    <n v="9750"/>
    <n v="4875"/>
    <n v="2437.5"/>
    <n v="0.5"/>
  </r>
  <r>
    <x v="1"/>
    <n v="1197831"/>
    <x v="19"/>
    <x v="1"/>
    <x v="1"/>
    <s v="Houston"/>
    <x v="0"/>
    <n v="0.4"/>
    <n v="9250"/>
    <n v="3700"/>
    <n v="1295"/>
    <n v="0.35"/>
  </r>
  <r>
    <x v="1"/>
    <n v="1197831"/>
    <x v="19"/>
    <x v="1"/>
    <x v="1"/>
    <s v="Houston"/>
    <x v="1"/>
    <n v="0.45"/>
    <n v="9250"/>
    <n v="4162.5"/>
    <n v="1456.875"/>
    <n v="0.35"/>
  </r>
  <r>
    <x v="1"/>
    <n v="1197831"/>
    <x v="19"/>
    <x v="1"/>
    <x v="1"/>
    <s v="Houston"/>
    <x v="2"/>
    <n v="0.4"/>
    <n v="11000"/>
    <n v="4400"/>
    <n v="1540"/>
    <n v="0.35"/>
  </r>
  <r>
    <x v="1"/>
    <n v="1197831"/>
    <x v="19"/>
    <x v="1"/>
    <x v="1"/>
    <s v="Houston"/>
    <x v="3"/>
    <n v="0.4"/>
    <n v="6500"/>
    <n v="2600"/>
    <n v="1170"/>
    <n v="0.45"/>
  </r>
  <r>
    <x v="1"/>
    <n v="1197831"/>
    <x v="19"/>
    <x v="1"/>
    <x v="1"/>
    <s v="Houston"/>
    <x v="4"/>
    <n v="0.45"/>
    <n v="6500"/>
    <n v="2925"/>
    <n v="877.5"/>
    <n v="0.3"/>
  </r>
  <r>
    <x v="1"/>
    <n v="1197831"/>
    <x v="19"/>
    <x v="1"/>
    <x v="1"/>
    <s v="Houston"/>
    <x v="5"/>
    <n v="0.5"/>
    <n v="9000"/>
    <n v="4500"/>
    <n v="2250"/>
    <n v="0.5"/>
  </r>
  <r>
    <x v="1"/>
    <n v="1197831"/>
    <x v="20"/>
    <x v="1"/>
    <x v="1"/>
    <s v="Houston"/>
    <x v="0"/>
    <n v="0.45"/>
    <n v="8500"/>
    <n v="3825"/>
    <n v="1338.75"/>
    <n v="0.35"/>
  </r>
  <r>
    <x v="1"/>
    <n v="1197831"/>
    <x v="20"/>
    <x v="1"/>
    <x v="1"/>
    <s v="Houston"/>
    <x v="1"/>
    <n v="0.45"/>
    <n v="8500"/>
    <n v="3825"/>
    <n v="1338.75"/>
    <n v="0.35"/>
  </r>
  <r>
    <x v="1"/>
    <n v="1197831"/>
    <x v="20"/>
    <x v="1"/>
    <x v="1"/>
    <s v="Houston"/>
    <x v="2"/>
    <n v="0.5"/>
    <n v="9000"/>
    <n v="4500"/>
    <n v="1575"/>
    <n v="0.35"/>
  </r>
  <r>
    <x v="1"/>
    <n v="1197831"/>
    <x v="20"/>
    <x v="1"/>
    <x v="1"/>
    <s v="Houston"/>
    <x v="3"/>
    <n v="0.5"/>
    <n v="6250"/>
    <n v="3125"/>
    <n v="1406.25"/>
    <n v="0.45"/>
  </r>
  <r>
    <x v="1"/>
    <n v="1197831"/>
    <x v="20"/>
    <x v="1"/>
    <x v="1"/>
    <s v="Houston"/>
    <x v="4"/>
    <n v="0.45"/>
    <n v="6250"/>
    <n v="2812.5"/>
    <n v="843.75"/>
    <n v="0.3"/>
  </r>
  <r>
    <x v="1"/>
    <n v="1197831"/>
    <x v="20"/>
    <x v="1"/>
    <x v="1"/>
    <s v="Houston"/>
    <x v="5"/>
    <n v="0.55000000000000004"/>
    <n v="8500"/>
    <n v="4675"/>
    <n v="2337.5"/>
    <n v="0.5"/>
  </r>
  <r>
    <x v="1"/>
    <n v="1197831"/>
    <x v="21"/>
    <x v="1"/>
    <x v="1"/>
    <s v="Houston"/>
    <x v="0"/>
    <n v="0.45"/>
    <n v="8000"/>
    <n v="3600"/>
    <n v="1260"/>
    <n v="0.35"/>
  </r>
  <r>
    <x v="1"/>
    <n v="1197831"/>
    <x v="21"/>
    <x v="1"/>
    <x v="1"/>
    <s v="Houston"/>
    <x v="1"/>
    <n v="0.45"/>
    <n v="8000"/>
    <n v="3600"/>
    <n v="1260"/>
    <n v="0.35"/>
  </r>
  <r>
    <x v="1"/>
    <n v="1197831"/>
    <x v="21"/>
    <x v="1"/>
    <x v="1"/>
    <s v="Houston"/>
    <x v="2"/>
    <n v="0.5"/>
    <n v="7500"/>
    <n v="3750"/>
    <n v="1312.5"/>
    <n v="0.35"/>
  </r>
  <r>
    <x v="1"/>
    <n v="1197831"/>
    <x v="21"/>
    <x v="1"/>
    <x v="1"/>
    <s v="Houston"/>
    <x v="3"/>
    <n v="0.5"/>
    <n v="6000"/>
    <n v="3000"/>
    <n v="1350"/>
    <n v="0.45"/>
  </r>
  <r>
    <x v="1"/>
    <n v="1197831"/>
    <x v="21"/>
    <x v="1"/>
    <x v="1"/>
    <s v="Houston"/>
    <x v="4"/>
    <n v="0.45"/>
    <n v="5750"/>
    <n v="2587.5"/>
    <n v="776.25"/>
    <n v="0.3"/>
  </r>
  <r>
    <x v="1"/>
    <n v="1197831"/>
    <x v="21"/>
    <x v="1"/>
    <x v="1"/>
    <s v="Houston"/>
    <x v="5"/>
    <n v="0.55000000000000004"/>
    <n v="7500"/>
    <n v="4125"/>
    <n v="2062.5"/>
    <n v="0.5"/>
  </r>
  <r>
    <x v="1"/>
    <n v="1197831"/>
    <x v="22"/>
    <x v="1"/>
    <x v="1"/>
    <s v="Houston"/>
    <x v="0"/>
    <n v="0.45"/>
    <n v="9000"/>
    <n v="4050"/>
    <n v="1417.5"/>
    <n v="0.35"/>
  </r>
  <r>
    <x v="1"/>
    <n v="1197831"/>
    <x v="22"/>
    <x v="1"/>
    <x v="1"/>
    <s v="Houston"/>
    <x v="1"/>
    <n v="0.45"/>
    <n v="9000"/>
    <n v="4050"/>
    <n v="1417.5"/>
    <n v="0.35"/>
  </r>
  <r>
    <x v="1"/>
    <n v="1197831"/>
    <x v="22"/>
    <x v="1"/>
    <x v="1"/>
    <s v="Houston"/>
    <x v="2"/>
    <n v="0.5"/>
    <n v="8250"/>
    <n v="4125"/>
    <n v="1443.75"/>
    <n v="0.35"/>
  </r>
  <r>
    <x v="1"/>
    <n v="1197831"/>
    <x v="22"/>
    <x v="1"/>
    <x v="1"/>
    <s v="Houston"/>
    <x v="3"/>
    <n v="0.5"/>
    <n v="6750"/>
    <n v="3375"/>
    <n v="1518.75"/>
    <n v="0.45"/>
  </r>
  <r>
    <x v="1"/>
    <n v="1197831"/>
    <x v="22"/>
    <x v="1"/>
    <x v="1"/>
    <s v="Houston"/>
    <x v="4"/>
    <n v="0.45"/>
    <n v="6500"/>
    <n v="2925"/>
    <n v="877.5"/>
    <n v="0.3"/>
  </r>
  <r>
    <x v="1"/>
    <n v="1197831"/>
    <x v="22"/>
    <x v="1"/>
    <x v="1"/>
    <s v="Houston"/>
    <x v="5"/>
    <n v="0.55000000000000004"/>
    <n v="8500"/>
    <n v="4675"/>
    <n v="2337.5"/>
    <n v="0.5"/>
  </r>
  <r>
    <x v="1"/>
    <n v="1197831"/>
    <x v="23"/>
    <x v="1"/>
    <x v="1"/>
    <s v="Houston"/>
    <x v="0"/>
    <n v="0.45"/>
    <n v="9500"/>
    <n v="4275"/>
    <n v="1496.25"/>
    <n v="0.35"/>
  </r>
  <r>
    <x v="1"/>
    <n v="1197831"/>
    <x v="23"/>
    <x v="1"/>
    <x v="1"/>
    <s v="Houston"/>
    <x v="1"/>
    <n v="0.45"/>
    <n v="9500"/>
    <n v="4275"/>
    <n v="1496.25"/>
    <n v="0.35"/>
  </r>
  <r>
    <x v="1"/>
    <n v="1197831"/>
    <x v="23"/>
    <x v="1"/>
    <x v="1"/>
    <s v="Houston"/>
    <x v="2"/>
    <n v="0.5"/>
    <n v="8500"/>
    <n v="4250"/>
    <n v="1487.5"/>
    <n v="0.35"/>
  </r>
  <r>
    <x v="1"/>
    <n v="1197831"/>
    <x v="23"/>
    <x v="1"/>
    <x v="1"/>
    <s v="Houston"/>
    <x v="3"/>
    <n v="0.5"/>
    <n v="7000"/>
    <n v="3500"/>
    <n v="1575"/>
    <n v="0.45"/>
  </r>
  <r>
    <x v="1"/>
    <n v="1197831"/>
    <x v="23"/>
    <x v="1"/>
    <x v="1"/>
    <s v="Houston"/>
    <x v="4"/>
    <n v="0.45"/>
    <n v="6500"/>
    <n v="2925"/>
    <n v="877.5"/>
    <n v="0.3"/>
  </r>
  <r>
    <x v="1"/>
    <n v="1197831"/>
    <x v="23"/>
    <x v="1"/>
    <x v="1"/>
    <s v="Houston"/>
    <x v="5"/>
    <n v="0.55000000000000004"/>
    <n v="9000"/>
    <n v="4950"/>
    <n v="2475"/>
    <n v="0.5"/>
  </r>
  <r>
    <x v="2"/>
    <n v="1128299"/>
    <x v="24"/>
    <x v="2"/>
    <x v="2"/>
    <s v="San Francisco"/>
    <x v="0"/>
    <n v="0.39999999999999997"/>
    <n v="7750"/>
    <n v="3099.9999999999995"/>
    <n v="1085"/>
    <n v="0.35000000000000003"/>
  </r>
  <r>
    <x v="2"/>
    <n v="1128299"/>
    <x v="24"/>
    <x v="2"/>
    <x v="2"/>
    <s v="San Francisco"/>
    <x v="1"/>
    <n v="0.5"/>
    <n v="7750"/>
    <n v="3875"/>
    <n v="775"/>
    <n v="0.2"/>
  </r>
  <r>
    <x v="2"/>
    <n v="1128299"/>
    <x v="24"/>
    <x v="2"/>
    <x v="2"/>
    <s v="San Francisco"/>
    <x v="2"/>
    <n v="0.5"/>
    <n v="7750"/>
    <n v="3875"/>
    <n v="1356.2500000000002"/>
    <n v="0.35000000000000003"/>
  </r>
  <r>
    <x v="2"/>
    <n v="1128299"/>
    <x v="24"/>
    <x v="2"/>
    <x v="2"/>
    <s v="San Francisco"/>
    <x v="3"/>
    <n v="0.5"/>
    <n v="6250"/>
    <n v="3125"/>
    <n v="937.5"/>
    <n v="0.3"/>
  </r>
  <r>
    <x v="2"/>
    <n v="1128299"/>
    <x v="24"/>
    <x v="2"/>
    <x v="2"/>
    <s v="San Francisco"/>
    <x v="4"/>
    <n v="0.55000000000000004"/>
    <n v="5750"/>
    <n v="3162.5000000000005"/>
    <n v="1581.2500000000002"/>
    <n v="0.5"/>
  </r>
  <r>
    <x v="2"/>
    <n v="1128299"/>
    <x v="24"/>
    <x v="2"/>
    <x v="2"/>
    <s v="San Francisco"/>
    <x v="5"/>
    <n v="0.5"/>
    <n v="7750"/>
    <n v="3875"/>
    <n v="581.25000000000011"/>
    <n v="0.15000000000000002"/>
  </r>
  <r>
    <x v="2"/>
    <n v="1128299"/>
    <x v="25"/>
    <x v="2"/>
    <x v="2"/>
    <s v="San Francisco"/>
    <x v="0"/>
    <n v="0.39999999999999997"/>
    <n v="8250"/>
    <n v="3299.9999999999995"/>
    <n v="1155"/>
    <n v="0.35000000000000003"/>
  </r>
  <r>
    <x v="2"/>
    <n v="1128299"/>
    <x v="25"/>
    <x v="2"/>
    <x v="2"/>
    <s v="San Francisco"/>
    <x v="1"/>
    <n v="0.5"/>
    <n v="7250"/>
    <n v="3625"/>
    <n v="725"/>
    <n v="0.2"/>
  </r>
  <r>
    <x v="2"/>
    <n v="1128299"/>
    <x v="25"/>
    <x v="2"/>
    <x v="2"/>
    <s v="San Francisco"/>
    <x v="2"/>
    <n v="0.5"/>
    <n v="7250"/>
    <n v="3625"/>
    <n v="1268.7500000000002"/>
    <n v="0.35000000000000003"/>
  </r>
  <r>
    <x v="2"/>
    <n v="1128299"/>
    <x v="25"/>
    <x v="2"/>
    <x v="2"/>
    <s v="San Francisco"/>
    <x v="3"/>
    <n v="0.5"/>
    <n v="5750"/>
    <n v="2875"/>
    <n v="862.5"/>
    <n v="0.3"/>
  </r>
  <r>
    <x v="2"/>
    <n v="1128299"/>
    <x v="25"/>
    <x v="2"/>
    <x v="2"/>
    <s v="San Francisco"/>
    <x v="4"/>
    <n v="0.55000000000000004"/>
    <n v="5000"/>
    <n v="2750"/>
    <n v="1375"/>
    <n v="0.5"/>
  </r>
  <r>
    <x v="2"/>
    <n v="1128299"/>
    <x v="25"/>
    <x v="2"/>
    <x v="2"/>
    <s v="San Francisco"/>
    <x v="5"/>
    <n v="0.5"/>
    <n v="7000"/>
    <n v="3500"/>
    <n v="525.00000000000011"/>
    <n v="0.15000000000000002"/>
  </r>
  <r>
    <x v="2"/>
    <n v="1128299"/>
    <x v="26"/>
    <x v="2"/>
    <x v="2"/>
    <s v="San Francisco"/>
    <x v="0"/>
    <n v="0.5"/>
    <n v="8500"/>
    <n v="4250"/>
    <n v="1487.5000000000002"/>
    <n v="0.35000000000000003"/>
  </r>
  <r>
    <x v="2"/>
    <n v="1128299"/>
    <x v="26"/>
    <x v="2"/>
    <x v="2"/>
    <s v="San Francisco"/>
    <x v="1"/>
    <n v="0.6"/>
    <n v="7000"/>
    <n v="4200"/>
    <n v="840"/>
    <n v="0.2"/>
  </r>
  <r>
    <x v="2"/>
    <n v="1128299"/>
    <x v="26"/>
    <x v="2"/>
    <x v="2"/>
    <s v="San Francisco"/>
    <x v="2"/>
    <n v="0.6"/>
    <n v="7000"/>
    <n v="4200"/>
    <n v="1470.0000000000002"/>
    <n v="0.35000000000000003"/>
  </r>
  <r>
    <x v="2"/>
    <n v="1128299"/>
    <x v="26"/>
    <x v="2"/>
    <x v="2"/>
    <s v="San Francisco"/>
    <x v="3"/>
    <n v="0.6"/>
    <n v="6000"/>
    <n v="3600"/>
    <n v="1080"/>
    <n v="0.3"/>
  </r>
  <r>
    <x v="2"/>
    <n v="1128299"/>
    <x v="26"/>
    <x v="2"/>
    <x v="2"/>
    <s v="San Francisco"/>
    <x v="4"/>
    <n v="0.65"/>
    <n v="5000"/>
    <n v="3250"/>
    <n v="1625"/>
    <n v="0.5"/>
  </r>
  <r>
    <x v="2"/>
    <n v="1128299"/>
    <x v="26"/>
    <x v="2"/>
    <x v="2"/>
    <s v="San Francisco"/>
    <x v="5"/>
    <n v="0.6"/>
    <n v="7000"/>
    <n v="4200"/>
    <n v="630.00000000000011"/>
    <n v="0.15000000000000002"/>
  </r>
  <r>
    <x v="2"/>
    <n v="1128299"/>
    <x v="27"/>
    <x v="2"/>
    <x v="2"/>
    <s v="San Francisco"/>
    <x v="0"/>
    <n v="0.6"/>
    <n v="8750"/>
    <n v="5250"/>
    <n v="1837.5000000000002"/>
    <n v="0.35000000000000003"/>
  </r>
  <r>
    <x v="2"/>
    <n v="1128299"/>
    <x v="27"/>
    <x v="2"/>
    <x v="2"/>
    <s v="San Francisco"/>
    <x v="1"/>
    <n v="0.65"/>
    <n v="6750"/>
    <n v="4387.5"/>
    <n v="877.5"/>
    <n v="0.2"/>
  </r>
  <r>
    <x v="2"/>
    <n v="1128299"/>
    <x v="27"/>
    <x v="2"/>
    <x v="2"/>
    <s v="San Francisco"/>
    <x v="2"/>
    <n v="0.65"/>
    <n v="7250"/>
    <n v="4712.5"/>
    <n v="1649.3750000000002"/>
    <n v="0.35000000000000003"/>
  </r>
  <r>
    <x v="2"/>
    <n v="1128299"/>
    <x v="27"/>
    <x v="2"/>
    <x v="2"/>
    <s v="San Francisco"/>
    <x v="3"/>
    <n v="0.6"/>
    <n v="6250"/>
    <n v="3750"/>
    <n v="1125"/>
    <n v="0.3"/>
  </r>
  <r>
    <x v="2"/>
    <n v="1128299"/>
    <x v="27"/>
    <x v="2"/>
    <x v="2"/>
    <s v="San Francisco"/>
    <x v="4"/>
    <n v="0.65"/>
    <n v="5250"/>
    <n v="3412.5"/>
    <n v="1706.25"/>
    <n v="0.5"/>
  </r>
  <r>
    <x v="2"/>
    <n v="1128299"/>
    <x v="27"/>
    <x v="2"/>
    <x v="2"/>
    <s v="San Francisco"/>
    <x v="5"/>
    <n v="0.8"/>
    <n v="7000"/>
    <n v="5600"/>
    <n v="840.00000000000011"/>
    <n v="0.15000000000000002"/>
  </r>
  <r>
    <x v="2"/>
    <n v="1128299"/>
    <x v="28"/>
    <x v="2"/>
    <x v="2"/>
    <s v="San Francisco"/>
    <x v="0"/>
    <n v="0.6"/>
    <n v="9000"/>
    <n v="5400"/>
    <n v="2160"/>
    <n v="0.4"/>
  </r>
  <r>
    <x v="2"/>
    <n v="1128299"/>
    <x v="28"/>
    <x v="2"/>
    <x v="2"/>
    <s v="San Francisco"/>
    <x v="1"/>
    <n v="0.65"/>
    <n v="7500"/>
    <n v="4875"/>
    <n v="1218.75"/>
    <n v="0.25"/>
  </r>
  <r>
    <x v="2"/>
    <n v="1128299"/>
    <x v="28"/>
    <x v="2"/>
    <x v="2"/>
    <s v="San Francisco"/>
    <x v="2"/>
    <n v="0.65"/>
    <n v="7500"/>
    <n v="4875"/>
    <n v="1950"/>
    <n v="0.4"/>
  </r>
  <r>
    <x v="2"/>
    <n v="1128299"/>
    <x v="28"/>
    <x v="2"/>
    <x v="2"/>
    <s v="San Francisco"/>
    <x v="3"/>
    <n v="0.6"/>
    <n v="6500"/>
    <n v="3900"/>
    <n v="1365"/>
    <n v="0.35"/>
  </r>
  <r>
    <x v="2"/>
    <n v="1128299"/>
    <x v="28"/>
    <x v="2"/>
    <x v="2"/>
    <s v="San Francisco"/>
    <x v="4"/>
    <n v="0.65"/>
    <n v="5500"/>
    <n v="3575"/>
    <n v="1966.2500000000002"/>
    <n v="0.55000000000000004"/>
  </r>
  <r>
    <x v="2"/>
    <n v="1128299"/>
    <x v="28"/>
    <x v="2"/>
    <x v="2"/>
    <s v="San Francisco"/>
    <x v="5"/>
    <n v="0.8"/>
    <n v="7250"/>
    <n v="5800"/>
    <n v="1160"/>
    <n v="0.2"/>
  </r>
  <r>
    <x v="2"/>
    <n v="1128299"/>
    <x v="29"/>
    <x v="2"/>
    <x v="2"/>
    <s v="San Francisco"/>
    <x v="0"/>
    <n v="0.6"/>
    <n v="9750"/>
    <n v="5850"/>
    <n v="2340"/>
    <n v="0.4"/>
  </r>
  <r>
    <x v="2"/>
    <n v="1128299"/>
    <x v="29"/>
    <x v="2"/>
    <x v="2"/>
    <s v="San Francisco"/>
    <x v="1"/>
    <n v="0.65"/>
    <n v="8250"/>
    <n v="5362.5"/>
    <n v="1340.625"/>
    <n v="0.25"/>
  </r>
  <r>
    <x v="2"/>
    <n v="1128299"/>
    <x v="29"/>
    <x v="2"/>
    <x v="2"/>
    <s v="San Francisco"/>
    <x v="2"/>
    <n v="0.65"/>
    <n v="8250"/>
    <n v="5362.5"/>
    <n v="2145"/>
    <n v="0.4"/>
  </r>
  <r>
    <x v="2"/>
    <n v="1128299"/>
    <x v="29"/>
    <x v="2"/>
    <x v="2"/>
    <s v="San Francisco"/>
    <x v="3"/>
    <n v="0.6"/>
    <n v="7000"/>
    <n v="4200"/>
    <n v="1470"/>
    <n v="0.35"/>
  </r>
  <r>
    <x v="2"/>
    <n v="1128299"/>
    <x v="29"/>
    <x v="2"/>
    <x v="2"/>
    <s v="San Francisco"/>
    <x v="4"/>
    <n v="0.65"/>
    <n v="5750"/>
    <n v="3737.5"/>
    <n v="2055.625"/>
    <n v="0.55000000000000004"/>
  </r>
  <r>
    <x v="2"/>
    <n v="1128299"/>
    <x v="29"/>
    <x v="2"/>
    <x v="2"/>
    <s v="San Francisco"/>
    <x v="5"/>
    <n v="0.8"/>
    <n v="8750"/>
    <n v="7000"/>
    <n v="1400"/>
    <n v="0.2"/>
  </r>
  <r>
    <x v="2"/>
    <n v="1128299"/>
    <x v="30"/>
    <x v="2"/>
    <x v="2"/>
    <s v="San Francisco"/>
    <x v="0"/>
    <n v="0.6"/>
    <n v="10250"/>
    <n v="6150"/>
    <n v="2152.5"/>
    <n v="0.35000000000000003"/>
  </r>
  <r>
    <x v="2"/>
    <n v="1128299"/>
    <x v="30"/>
    <x v="2"/>
    <x v="2"/>
    <s v="San Francisco"/>
    <x v="1"/>
    <n v="0.65"/>
    <n v="8750"/>
    <n v="5687.5"/>
    <n v="1137.5"/>
    <n v="0.2"/>
  </r>
  <r>
    <x v="2"/>
    <n v="1128299"/>
    <x v="30"/>
    <x v="2"/>
    <x v="2"/>
    <s v="San Francisco"/>
    <x v="2"/>
    <n v="0.65"/>
    <n v="8250"/>
    <n v="5362.5"/>
    <n v="1876.8750000000002"/>
    <n v="0.35000000000000003"/>
  </r>
  <r>
    <x v="2"/>
    <n v="1128299"/>
    <x v="30"/>
    <x v="2"/>
    <x v="2"/>
    <s v="San Francisco"/>
    <x v="3"/>
    <n v="0.6"/>
    <n v="7250"/>
    <n v="4350"/>
    <n v="1305"/>
    <n v="0.3"/>
  </r>
  <r>
    <x v="2"/>
    <n v="1128299"/>
    <x v="30"/>
    <x v="2"/>
    <x v="2"/>
    <s v="San Francisco"/>
    <x v="4"/>
    <n v="0.65"/>
    <n v="7750"/>
    <n v="5037.5"/>
    <n v="2518.75"/>
    <n v="0.5"/>
  </r>
  <r>
    <x v="2"/>
    <n v="1128299"/>
    <x v="30"/>
    <x v="2"/>
    <x v="2"/>
    <s v="San Francisco"/>
    <x v="5"/>
    <n v="0.8"/>
    <n v="7750"/>
    <n v="6200"/>
    <n v="930.00000000000011"/>
    <n v="0.15000000000000002"/>
  </r>
  <r>
    <x v="2"/>
    <n v="1128299"/>
    <x v="31"/>
    <x v="2"/>
    <x v="2"/>
    <s v="San Francisco"/>
    <x v="0"/>
    <n v="0.65"/>
    <n v="9750"/>
    <n v="6337.5"/>
    <n v="2218.125"/>
    <n v="0.35000000000000003"/>
  </r>
  <r>
    <x v="2"/>
    <n v="1128299"/>
    <x v="31"/>
    <x v="2"/>
    <x v="2"/>
    <s v="San Francisco"/>
    <x v="1"/>
    <n v="0.70000000000000007"/>
    <n v="9250"/>
    <n v="6475.0000000000009"/>
    <n v="1295.0000000000002"/>
    <n v="0.2"/>
  </r>
  <r>
    <x v="2"/>
    <n v="1128299"/>
    <x v="31"/>
    <x v="2"/>
    <x v="2"/>
    <s v="San Francisco"/>
    <x v="2"/>
    <n v="0.65"/>
    <n v="8000"/>
    <n v="5200"/>
    <n v="1820.0000000000002"/>
    <n v="0.35000000000000003"/>
  </r>
  <r>
    <x v="2"/>
    <n v="1128299"/>
    <x v="31"/>
    <x v="2"/>
    <x v="2"/>
    <s v="San Francisco"/>
    <x v="3"/>
    <n v="0.65"/>
    <n v="7500"/>
    <n v="4875"/>
    <n v="1462.5"/>
    <n v="0.3"/>
  </r>
  <r>
    <x v="2"/>
    <n v="1128299"/>
    <x v="31"/>
    <x v="2"/>
    <x v="2"/>
    <s v="San Francisco"/>
    <x v="4"/>
    <n v="0.75"/>
    <n v="7500"/>
    <n v="5625"/>
    <n v="2812.5"/>
    <n v="0.5"/>
  </r>
  <r>
    <x v="2"/>
    <n v="1128299"/>
    <x v="31"/>
    <x v="2"/>
    <x v="2"/>
    <s v="San Francisco"/>
    <x v="5"/>
    <n v="0.8"/>
    <n v="7250"/>
    <n v="5800"/>
    <n v="870.00000000000011"/>
    <n v="0.15000000000000002"/>
  </r>
  <r>
    <x v="2"/>
    <n v="1128299"/>
    <x v="32"/>
    <x v="2"/>
    <x v="2"/>
    <s v="San Francisco"/>
    <x v="0"/>
    <n v="0.55000000000000004"/>
    <n v="9250"/>
    <n v="5087.5"/>
    <n v="1526.2500000000002"/>
    <n v="0.30000000000000004"/>
  </r>
  <r>
    <x v="2"/>
    <n v="1128299"/>
    <x v="32"/>
    <x v="2"/>
    <x v="2"/>
    <s v="San Francisco"/>
    <x v="1"/>
    <n v="0.60000000000000009"/>
    <n v="9250"/>
    <n v="5550.0000000000009"/>
    <n v="832.50000000000011"/>
    <n v="0.15"/>
  </r>
  <r>
    <x v="2"/>
    <n v="1128299"/>
    <x v="32"/>
    <x v="2"/>
    <x v="2"/>
    <s v="San Francisco"/>
    <x v="2"/>
    <n v="0.55000000000000004"/>
    <n v="7750"/>
    <n v="4262.5"/>
    <n v="1278.7500000000002"/>
    <n v="0.30000000000000004"/>
  </r>
  <r>
    <x v="2"/>
    <n v="1128299"/>
    <x v="32"/>
    <x v="2"/>
    <x v="2"/>
    <s v="San Francisco"/>
    <x v="3"/>
    <n v="0.55000000000000004"/>
    <n v="7250"/>
    <n v="3987.5000000000005"/>
    <n v="996.875"/>
    <n v="0.24999999999999997"/>
  </r>
  <r>
    <x v="2"/>
    <n v="1128299"/>
    <x v="32"/>
    <x v="2"/>
    <x v="2"/>
    <s v="San Francisco"/>
    <x v="4"/>
    <n v="0.65"/>
    <n v="7250"/>
    <n v="4712.5"/>
    <n v="2120.6250000000005"/>
    <n v="0.45000000000000007"/>
  </r>
  <r>
    <x v="2"/>
    <n v="1128299"/>
    <x v="32"/>
    <x v="2"/>
    <x v="2"/>
    <s v="San Francisco"/>
    <x v="5"/>
    <n v="0.70000000000000007"/>
    <n v="7750"/>
    <n v="5425.0000000000009"/>
    <n v="542.50000000000011"/>
    <n v="0.1"/>
  </r>
  <r>
    <x v="2"/>
    <n v="1128299"/>
    <x v="33"/>
    <x v="2"/>
    <x v="2"/>
    <s v="San Francisco"/>
    <x v="0"/>
    <n v="0.55000000000000004"/>
    <n v="8750"/>
    <n v="4812.5"/>
    <n v="1443.7500000000002"/>
    <n v="0.30000000000000004"/>
  </r>
  <r>
    <x v="2"/>
    <n v="1128299"/>
    <x v="33"/>
    <x v="2"/>
    <x v="2"/>
    <s v="San Francisco"/>
    <x v="1"/>
    <n v="0.60000000000000009"/>
    <n v="8750"/>
    <n v="5250.0000000000009"/>
    <n v="787.50000000000011"/>
    <n v="0.15"/>
  </r>
  <r>
    <x v="2"/>
    <n v="1128299"/>
    <x v="33"/>
    <x v="2"/>
    <x v="2"/>
    <s v="San Francisco"/>
    <x v="2"/>
    <n v="0.55000000000000004"/>
    <n v="7000"/>
    <n v="3850.0000000000005"/>
    <n v="1155.0000000000002"/>
    <n v="0.30000000000000004"/>
  </r>
  <r>
    <x v="2"/>
    <n v="1128299"/>
    <x v="33"/>
    <x v="2"/>
    <x v="2"/>
    <s v="San Francisco"/>
    <x v="3"/>
    <n v="0.55000000000000004"/>
    <n v="6750"/>
    <n v="3712.5000000000005"/>
    <n v="928.125"/>
    <n v="0.24999999999999997"/>
  </r>
  <r>
    <x v="2"/>
    <n v="1128299"/>
    <x v="33"/>
    <x v="2"/>
    <x v="2"/>
    <s v="San Francisco"/>
    <x v="4"/>
    <n v="0.65"/>
    <n v="6500"/>
    <n v="4225"/>
    <n v="1901.2500000000002"/>
    <n v="0.45000000000000007"/>
  </r>
  <r>
    <x v="2"/>
    <n v="1128299"/>
    <x v="33"/>
    <x v="2"/>
    <x v="2"/>
    <s v="San Francisco"/>
    <x v="5"/>
    <n v="0.70000000000000007"/>
    <n v="7000"/>
    <n v="4900.0000000000009"/>
    <n v="490.00000000000011"/>
    <n v="0.1"/>
  </r>
  <r>
    <x v="2"/>
    <n v="1128299"/>
    <x v="34"/>
    <x v="2"/>
    <x v="2"/>
    <s v="San Francisco"/>
    <x v="0"/>
    <n v="0.55000000000000004"/>
    <n v="8750"/>
    <n v="4812.5"/>
    <n v="1443.7500000000002"/>
    <n v="0.30000000000000004"/>
  </r>
  <r>
    <x v="2"/>
    <n v="1128299"/>
    <x v="34"/>
    <x v="2"/>
    <x v="2"/>
    <s v="San Francisco"/>
    <x v="1"/>
    <n v="0.60000000000000009"/>
    <n v="8750"/>
    <n v="5250.0000000000009"/>
    <n v="787.50000000000011"/>
    <n v="0.15"/>
  </r>
  <r>
    <x v="2"/>
    <n v="1128299"/>
    <x v="34"/>
    <x v="2"/>
    <x v="2"/>
    <s v="San Francisco"/>
    <x v="2"/>
    <n v="0.55000000000000004"/>
    <n v="7250"/>
    <n v="3987.5000000000005"/>
    <n v="1196.2500000000002"/>
    <n v="0.30000000000000004"/>
  </r>
  <r>
    <x v="2"/>
    <n v="1128299"/>
    <x v="34"/>
    <x v="2"/>
    <x v="2"/>
    <s v="San Francisco"/>
    <x v="3"/>
    <n v="0.55000000000000004"/>
    <n v="7000"/>
    <n v="3850.0000000000005"/>
    <n v="962.5"/>
    <n v="0.24999999999999997"/>
  </r>
  <r>
    <x v="2"/>
    <n v="1128299"/>
    <x v="34"/>
    <x v="2"/>
    <x v="2"/>
    <s v="San Francisco"/>
    <x v="4"/>
    <n v="0.65"/>
    <n v="6500"/>
    <n v="4225"/>
    <n v="1901.2500000000002"/>
    <n v="0.45000000000000007"/>
  </r>
  <r>
    <x v="2"/>
    <n v="1128299"/>
    <x v="34"/>
    <x v="2"/>
    <x v="2"/>
    <s v="San Francisco"/>
    <x v="5"/>
    <n v="0.70000000000000007"/>
    <n v="7750"/>
    <n v="5425.0000000000009"/>
    <n v="542.50000000000011"/>
    <n v="0.1"/>
  </r>
  <r>
    <x v="2"/>
    <n v="1128299"/>
    <x v="35"/>
    <x v="2"/>
    <x v="2"/>
    <s v="San Francisco"/>
    <x v="0"/>
    <n v="0.55000000000000004"/>
    <n v="9750"/>
    <n v="5362.5"/>
    <n v="1608.7500000000002"/>
    <n v="0.30000000000000004"/>
  </r>
  <r>
    <x v="2"/>
    <n v="1128299"/>
    <x v="35"/>
    <x v="2"/>
    <x v="2"/>
    <s v="San Francisco"/>
    <x v="1"/>
    <n v="0.60000000000000009"/>
    <n v="9750"/>
    <n v="5850.0000000000009"/>
    <n v="877.50000000000011"/>
    <n v="0.15"/>
  </r>
  <r>
    <x v="2"/>
    <n v="1128299"/>
    <x v="35"/>
    <x v="2"/>
    <x v="2"/>
    <s v="San Francisco"/>
    <x v="2"/>
    <n v="0.55000000000000004"/>
    <n v="7750"/>
    <n v="4262.5"/>
    <n v="1278.7500000000002"/>
    <n v="0.30000000000000004"/>
  </r>
  <r>
    <x v="2"/>
    <n v="1128299"/>
    <x v="35"/>
    <x v="2"/>
    <x v="2"/>
    <s v="San Francisco"/>
    <x v="3"/>
    <n v="0.55000000000000004"/>
    <n v="7750"/>
    <n v="4262.5"/>
    <n v="1065.6249999999998"/>
    <n v="0.24999999999999997"/>
  </r>
  <r>
    <x v="2"/>
    <n v="1128299"/>
    <x v="35"/>
    <x v="2"/>
    <x v="2"/>
    <s v="San Francisco"/>
    <x v="4"/>
    <n v="0.65"/>
    <n v="7000"/>
    <n v="4550"/>
    <n v="2047.5000000000002"/>
    <n v="0.45000000000000007"/>
  </r>
  <r>
    <x v="2"/>
    <n v="1128299"/>
    <x v="35"/>
    <x v="2"/>
    <x v="2"/>
    <s v="San Francisco"/>
    <x v="5"/>
    <n v="0.70000000000000007"/>
    <n v="8000"/>
    <n v="5600.0000000000009"/>
    <n v="560.00000000000011"/>
    <n v="0.1"/>
  </r>
  <r>
    <x v="3"/>
    <n v="1189833"/>
    <x v="36"/>
    <x v="2"/>
    <x v="2"/>
    <s v="Los Angeles"/>
    <x v="0"/>
    <n v="0.35"/>
    <n v="7000"/>
    <n v="2450"/>
    <n v="980"/>
    <n v="0.4"/>
  </r>
  <r>
    <x v="3"/>
    <n v="1189833"/>
    <x v="36"/>
    <x v="2"/>
    <x v="2"/>
    <s v="Los Angeles"/>
    <x v="1"/>
    <n v="0.45"/>
    <n v="7000"/>
    <n v="3150"/>
    <n v="787.5"/>
    <n v="0.25"/>
  </r>
  <r>
    <x v="3"/>
    <n v="1189833"/>
    <x v="36"/>
    <x v="2"/>
    <x v="2"/>
    <s v="Los Angeles"/>
    <x v="2"/>
    <n v="0.45"/>
    <n v="7000"/>
    <n v="3150"/>
    <n v="1260"/>
    <n v="0.4"/>
  </r>
  <r>
    <x v="3"/>
    <n v="1189833"/>
    <x v="36"/>
    <x v="2"/>
    <x v="2"/>
    <s v="Los Angeles"/>
    <x v="3"/>
    <n v="0.45"/>
    <n v="5500"/>
    <n v="2475"/>
    <n v="866.25"/>
    <n v="0.35"/>
  </r>
  <r>
    <x v="3"/>
    <n v="1189833"/>
    <x v="36"/>
    <x v="2"/>
    <x v="2"/>
    <s v="Los Angeles"/>
    <x v="4"/>
    <n v="0.5"/>
    <n v="5000"/>
    <n v="2500"/>
    <n v="1375"/>
    <n v="0.55000000000000004"/>
  </r>
  <r>
    <x v="3"/>
    <n v="1189833"/>
    <x v="36"/>
    <x v="2"/>
    <x v="2"/>
    <s v="Los Angeles"/>
    <x v="5"/>
    <n v="0.45"/>
    <n v="7000"/>
    <n v="3150"/>
    <n v="630"/>
    <n v="0.2"/>
  </r>
  <r>
    <x v="3"/>
    <n v="1189833"/>
    <x v="37"/>
    <x v="2"/>
    <x v="2"/>
    <s v="Los Angeles"/>
    <x v="0"/>
    <n v="0.35"/>
    <n v="7500"/>
    <n v="2625"/>
    <n v="1050"/>
    <n v="0.4"/>
  </r>
  <r>
    <x v="3"/>
    <n v="1189833"/>
    <x v="37"/>
    <x v="2"/>
    <x v="2"/>
    <s v="Los Angeles"/>
    <x v="1"/>
    <n v="0.45"/>
    <n v="6500"/>
    <n v="2925"/>
    <n v="731.25"/>
    <n v="0.25"/>
  </r>
  <r>
    <x v="3"/>
    <n v="1189833"/>
    <x v="37"/>
    <x v="2"/>
    <x v="2"/>
    <s v="Los Angeles"/>
    <x v="2"/>
    <n v="0.45"/>
    <n v="6750"/>
    <n v="3037.5"/>
    <n v="1215"/>
    <n v="0.4"/>
  </r>
  <r>
    <x v="3"/>
    <n v="1189833"/>
    <x v="37"/>
    <x v="2"/>
    <x v="2"/>
    <s v="Los Angeles"/>
    <x v="3"/>
    <n v="0.45"/>
    <n v="5250"/>
    <n v="2362.5"/>
    <n v="826.875"/>
    <n v="0.35"/>
  </r>
  <r>
    <x v="3"/>
    <n v="1189833"/>
    <x v="37"/>
    <x v="2"/>
    <x v="2"/>
    <s v="Los Angeles"/>
    <x v="4"/>
    <n v="0.5"/>
    <n v="4500"/>
    <n v="2250"/>
    <n v="1237.5"/>
    <n v="0.55000000000000004"/>
  </r>
  <r>
    <x v="3"/>
    <n v="1189833"/>
    <x v="37"/>
    <x v="2"/>
    <x v="2"/>
    <s v="Los Angeles"/>
    <x v="5"/>
    <n v="0.45"/>
    <n v="6500"/>
    <n v="2925"/>
    <n v="585"/>
    <n v="0.2"/>
  </r>
  <r>
    <x v="3"/>
    <n v="1189833"/>
    <x v="38"/>
    <x v="2"/>
    <x v="2"/>
    <s v="Los Angeles"/>
    <x v="0"/>
    <n v="0.35"/>
    <n v="8000"/>
    <n v="2800"/>
    <n v="1120"/>
    <n v="0.4"/>
  </r>
  <r>
    <x v="3"/>
    <n v="1189833"/>
    <x v="38"/>
    <x v="2"/>
    <x v="2"/>
    <s v="Los Angeles"/>
    <x v="1"/>
    <n v="0.45"/>
    <n v="6500"/>
    <n v="2925"/>
    <n v="731.25"/>
    <n v="0.25"/>
  </r>
  <r>
    <x v="3"/>
    <n v="1189833"/>
    <x v="38"/>
    <x v="2"/>
    <x v="2"/>
    <s v="Los Angeles"/>
    <x v="2"/>
    <n v="0.45"/>
    <n v="6500"/>
    <n v="2925"/>
    <n v="1170"/>
    <n v="0.4"/>
  </r>
  <r>
    <x v="3"/>
    <n v="1189833"/>
    <x v="38"/>
    <x v="2"/>
    <x v="2"/>
    <s v="Los Angeles"/>
    <x v="3"/>
    <n v="0.45"/>
    <n v="5500"/>
    <n v="2475"/>
    <n v="866.25"/>
    <n v="0.35"/>
  </r>
  <r>
    <x v="3"/>
    <n v="1189833"/>
    <x v="38"/>
    <x v="2"/>
    <x v="2"/>
    <s v="Los Angeles"/>
    <x v="4"/>
    <n v="0.5"/>
    <n v="4250"/>
    <n v="2125"/>
    <n v="1168.75"/>
    <n v="0.55000000000000004"/>
  </r>
  <r>
    <x v="3"/>
    <n v="1189833"/>
    <x v="38"/>
    <x v="2"/>
    <x v="2"/>
    <s v="Los Angeles"/>
    <x v="5"/>
    <n v="0.45"/>
    <n v="6250"/>
    <n v="2812.5"/>
    <n v="562.5"/>
    <n v="0.2"/>
  </r>
  <r>
    <x v="3"/>
    <n v="1189833"/>
    <x v="39"/>
    <x v="2"/>
    <x v="2"/>
    <s v="Los Angeles"/>
    <x v="0"/>
    <n v="0.45"/>
    <n v="8000"/>
    <n v="3600"/>
    <n v="1440"/>
    <n v="0.4"/>
  </r>
  <r>
    <x v="3"/>
    <n v="1189833"/>
    <x v="39"/>
    <x v="2"/>
    <x v="2"/>
    <s v="Los Angeles"/>
    <x v="1"/>
    <n v="0.5"/>
    <n v="6000"/>
    <n v="3000"/>
    <n v="750"/>
    <n v="0.25"/>
  </r>
  <r>
    <x v="3"/>
    <n v="1189833"/>
    <x v="39"/>
    <x v="2"/>
    <x v="2"/>
    <s v="Los Angeles"/>
    <x v="2"/>
    <n v="0.5"/>
    <n v="6250"/>
    <n v="3125"/>
    <n v="1250"/>
    <n v="0.4"/>
  </r>
  <r>
    <x v="3"/>
    <n v="1189833"/>
    <x v="39"/>
    <x v="2"/>
    <x v="2"/>
    <s v="Los Angeles"/>
    <x v="3"/>
    <n v="0.45"/>
    <n v="5250"/>
    <n v="2362.5"/>
    <n v="826.875"/>
    <n v="0.35"/>
  </r>
  <r>
    <x v="3"/>
    <n v="1189833"/>
    <x v="39"/>
    <x v="2"/>
    <x v="2"/>
    <s v="Los Angeles"/>
    <x v="4"/>
    <n v="0.5"/>
    <n v="4250"/>
    <n v="2125"/>
    <n v="1168.75"/>
    <n v="0.55000000000000004"/>
  </r>
  <r>
    <x v="3"/>
    <n v="1189833"/>
    <x v="39"/>
    <x v="2"/>
    <x v="2"/>
    <s v="Los Angeles"/>
    <x v="5"/>
    <n v="0.65"/>
    <n v="6000"/>
    <n v="3900"/>
    <n v="780"/>
    <n v="0.2"/>
  </r>
  <r>
    <x v="3"/>
    <n v="1189833"/>
    <x v="40"/>
    <x v="2"/>
    <x v="2"/>
    <s v="Los Angeles"/>
    <x v="0"/>
    <n v="0.45"/>
    <n v="8000"/>
    <n v="3600"/>
    <n v="1440"/>
    <n v="0.4"/>
  </r>
  <r>
    <x v="3"/>
    <n v="1189833"/>
    <x v="40"/>
    <x v="2"/>
    <x v="2"/>
    <s v="Los Angeles"/>
    <x v="1"/>
    <n v="0.5"/>
    <n v="6500"/>
    <n v="3250"/>
    <n v="812.5"/>
    <n v="0.25"/>
  </r>
  <r>
    <x v="3"/>
    <n v="1189833"/>
    <x v="40"/>
    <x v="2"/>
    <x v="2"/>
    <s v="Los Angeles"/>
    <x v="2"/>
    <n v="0.5"/>
    <n v="6500"/>
    <n v="3250"/>
    <n v="1300"/>
    <n v="0.4"/>
  </r>
  <r>
    <x v="3"/>
    <n v="1189833"/>
    <x v="40"/>
    <x v="2"/>
    <x v="2"/>
    <s v="Los Angeles"/>
    <x v="3"/>
    <n v="0.45"/>
    <n v="5500"/>
    <n v="2475"/>
    <n v="866.25"/>
    <n v="0.35"/>
  </r>
  <r>
    <x v="3"/>
    <n v="1189833"/>
    <x v="40"/>
    <x v="2"/>
    <x v="2"/>
    <s v="Los Angeles"/>
    <x v="4"/>
    <n v="0.5"/>
    <n v="4500"/>
    <n v="2250"/>
    <n v="1237.5"/>
    <n v="0.55000000000000004"/>
  </r>
  <r>
    <x v="3"/>
    <n v="1189833"/>
    <x v="40"/>
    <x v="2"/>
    <x v="2"/>
    <s v="Los Angeles"/>
    <x v="5"/>
    <n v="0.65"/>
    <n v="6250"/>
    <n v="4062.5"/>
    <n v="812.5"/>
    <n v="0.2"/>
  </r>
  <r>
    <x v="3"/>
    <n v="1189833"/>
    <x v="41"/>
    <x v="2"/>
    <x v="2"/>
    <s v="Los Angeles"/>
    <x v="0"/>
    <n v="0.45"/>
    <n v="9000"/>
    <n v="4050"/>
    <n v="1620"/>
    <n v="0.4"/>
  </r>
  <r>
    <x v="3"/>
    <n v="1189833"/>
    <x v="41"/>
    <x v="2"/>
    <x v="2"/>
    <s v="Los Angeles"/>
    <x v="1"/>
    <n v="0.5"/>
    <n v="7500"/>
    <n v="3750"/>
    <n v="937.5"/>
    <n v="0.25"/>
  </r>
  <r>
    <x v="3"/>
    <n v="1189833"/>
    <x v="41"/>
    <x v="2"/>
    <x v="2"/>
    <s v="Los Angeles"/>
    <x v="2"/>
    <n v="0.5"/>
    <n v="7500"/>
    <n v="3750"/>
    <n v="1500"/>
    <n v="0.4"/>
  </r>
  <r>
    <x v="3"/>
    <n v="1189833"/>
    <x v="41"/>
    <x v="2"/>
    <x v="2"/>
    <s v="Los Angeles"/>
    <x v="3"/>
    <n v="0.45"/>
    <n v="6250"/>
    <n v="2812.5"/>
    <n v="984.37499999999989"/>
    <n v="0.35"/>
  </r>
  <r>
    <x v="3"/>
    <n v="1189833"/>
    <x v="41"/>
    <x v="2"/>
    <x v="2"/>
    <s v="Los Angeles"/>
    <x v="4"/>
    <n v="0.5"/>
    <n v="5000"/>
    <n v="2500"/>
    <n v="1375"/>
    <n v="0.55000000000000004"/>
  </r>
  <r>
    <x v="3"/>
    <n v="1189833"/>
    <x v="41"/>
    <x v="2"/>
    <x v="2"/>
    <s v="Los Angeles"/>
    <x v="5"/>
    <n v="0.65"/>
    <n v="8000"/>
    <n v="5200"/>
    <n v="1040"/>
    <n v="0.2"/>
  </r>
  <r>
    <x v="3"/>
    <n v="1189833"/>
    <x v="42"/>
    <x v="2"/>
    <x v="2"/>
    <s v="Los Angeles"/>
    <x v="0"/>
    <n v="0.45"/>
    <n v="9500"/>
    <n v="4275"/>
    <n v="1710"/>
    <n v="0.4"/>
  </r>
  <r>
    <x v="3"/>
    <n v="1189833"/>
    <x v="42"/>
    <x v="2"/>
    <x v="2"/>
    <s v="Los Angeles"/>
    <x v="1"/>
    <n v="0.5"/>
    <n v="8000"/>
    <n v="4000"/>
    <n v="1000"/>
    <n v="0.25"/>
  </r>
  <r>
    <x v="3"/>
    <n v="1189833"/>
    <x v="42"/>
    <x v="2"/>
    <x v="2"/>
    <s v="Los Angeles"/>
    <x v="2"/>
    <n v="0.5"/>
    <n v="7500"/>
    <n v="3750"/>
    <n v="1500"/>
    <n v="0.4"/>
  </r>
  <r>
    <x v="3"/>
    <n v="1189833"/>
    <x v="42"/>
    <x v="2"/>
    <x v="2"/>
    <s v="Los Angeles"/>
    <x v="3"/>
    <n v="0.45"/>
    <n v="6500"/>
    <n v="2925"/>
    <n v="1023.7499999999999"/>
    <n v="0.35"/>
  </r>
  <r>
    <x v="3"/>
    <n v="1189833"/>
    <x v="42"/>
    <x v="2"/>
    <x v="2"/>
    <s v="Los Angeles"/>
    <x v="4"/>
    <n v="0.5"/>
    <n v="7000"/>
    <n v="3500"/>
    <n v="1925.0000000000002"/>
    <n v="0.55000000000000004"/>
  </r>
  <r>
    <x v="3"/>
    <n v="1189833"/>
    <x v="42"/>
    <x v="2"/>
    <x v="2"/>
    <s v="Los Angeles"/>
    <x v="5"/>
    <n v="0.65"/>
    <n v="7000"/>
    <n v="4550"/>
    <n v="910"/>
    <n v="0.2"/>
  </r>
  <r>
    <x v="3"/>
    <n v="1189833"/>
    <x v="43"/>
    <x v="2"/>
    <x v="2"/>
    <s v="Los Angeles"/>
    <x v="0"/>
    <n v="0.5"/>
    <n v="9000"/>
    <n v="4500"/>
    <n v="1800"/>
    <n v="0.4"/>
  </r>
  <r>
    <x v="3"/>
    <n v="1189833"/>
    <x v="43"/>
    <x v="2"/>
    <x v="2"/>
    <s v="Los Angeles"/>
    <x v="1"/>
    <n v="0.55000000000000004"/>
    <n v="8500"/>
    <n v="4675"/>
    <n v="1168.75"/>
    <n v="0.25"/>
  </r>
  <r>
    <x v="3"/>
    <n v="1189833"/>
    <x v="43"/>
    <x v="2"/>
    <x v="2"/>
    <s v="Los Angeles"/>
    <x v="2"/>
    <n v="0.5"/>
    <n v="7250"/>
    <n v="3625"/>
    <n v="1450"/>
    <n v="0.4"/>
  </r>
  <r>
    <x v="3"/>
    <n v="1189833"/>
    <x v="43"/>
    <x v="2"/>
    <x v="2"/>
    <s v="Los Angeles"/>
    <x v="3"/>
    <n v="0.5"/>
    <n v="6750"/>
    <n v="3375"/>
    <n v="1181.25"/>
    <n v="0.35"/>
  </r>
  <r>
    <x v="3"/>
    <n v="1189833"/>
    <x v="43"/>
    <x v="2"/>
    <x v="2"/>
    <s v="Los Angeles"/>
    <x v="4"/>
    <n v="0.6"/>
    <n v="6750"/>
    <n v="4050"/>
    <n v="2227.5"/>
    <n v="0.55000000000000004"/>
  </r>
  <r>
    <x v="3"/>
    <n v="1189833"/>
    <x v="43"/>
    <x v="2"/>
    <x v="2"/>
    <s v="Los Angeles"/>
    <x v="5"/>
    <n v="0.65"/>
    <n v="6500"/>
    <n v="4225"/>
    <n v="845"/>
    <n v="0.2"/>
  </r>
  <r>
    <x v="3"/>
    <n v="1189833"/>
    <x v="44"/>
    <x v="2"/>
    <x v="2"/>
    <s v="Los Angeles"/>
    <x v="0"/>
    <n v="0.5"/>
    <n v="8500"/>
    <n v="4250"/>
    <n v="1700"/>
    <n v="0.4"/>
  </r>
  <r>
    <x v="3"/>
    <n v="1189833"/>
    <x v="44"/>
    <x v="2"/>
    <x v="2"/>
    <s v="Los Angeles"/>
    <x v="1"/>
    <n v="0.55000000000000004"/>
    <n v="8500"/>
    <n v="4675"/>
    <n v="1168.75"/>
    <n v="0.25"/>
  </r>
  <r>
    <x v="3"/>
    <n v="1189833"/>
    <x v="44"/>
    <x v="2"/>
    <x v="2"/>
    <s v="Los Angeles"/>
    <x v="2"/>
    <n v="0.5"/>
    <n v="7000"/>
    <n v="3500"/>
    <n v="1400"/>
    <n v="0.4"/>
  </r>
  <r>
    <x v="3"/>
    <n v="1189833"/>
    <x v="44"/>
    <x v="2"/>
    <x v="2"/>
    <s v="Los Angeles"/>
    <x v="3"/>
    <n v="0.5"/>
    <n v="6500"/>
    <n v="3250"/>
    <n v="1137.5"/>
    <n v="0.35"/>
  </r>
  <r>
    <x v="3"/>
    <n v="1189833"/>
    <x v="44"/>
    <x v="2"/>
    <x v="2"/>
    <s v="Los Angeles"/>
    <x v="4"/>
    <n v="0.6"/>
    <n v="6500"/>
    <n v="3900"/>
    <n v="2145"/>
    <n v="0.55000000000000004"/>
  </r>
  <r>
    <x v="3"/>
    <n v="1189833"/>
    <x v="44"/>
    <x v="2"/>
    <x v="2"/>
    <s v="Los Angeles"/>
    <x v="5"/>
    <n v="0.65"/>
    <n v="7000"/>
    <n v="4550"/>
    <n v="910"/>
    <n v="0.2"/>
  </r>
  <r>
    <x v="3"/>
    <n v="1189833"/>
    <x v="45"/>
    <x v="2"/>
    <x v="2"/>
    <s v="Los Angeles"/>
    <x v="0"/>
    <n v="0.5"/>
    <n v="8000"/>
    <n v="4000"/>
    <n v="1600"/>
    <n v="0.4"/>
  </r>
  <r>
    <x v="3"/>
    <n v="1189833"/>
    <x v="45"/>
    <x v="2"/>
    <x v="2"/>
    <s v="Los Angeles"/>
    <x v="1"/>
    <n v="0.55000000000000004"/>
    <n v="8000"/>
    <n v="4400"/>
    <n v="1100"/>
    <n v="0.25"/>
  </r>
  <r>
    <x v="3"/>
    <n v="1189833"/>
    <x v="45"/>
    <x v="2"/>
    <x v="2"/>
    <s v="Los Angeles"/>
    <x v="2"/>
    <n v="0.5"/>
    <n v="6500"/>
    <n v="3250"/>
    <n v="1300"/>
    <n v="0.4"/>
  </r>
  <r>
    <x v="3"/>
    <n v="1189833"/>
    <x v="45"/>
    <x v="2"/>
    <x v="2"/>
    <s v="Los Angeles"/>
    <x v="3"/>
    <n v="0.5"/>
    <n v="6250"/>
    <n v="3125"/>
    <n v="1093.75"/>
    <n v="0.35"/>
  </r>
  <r>
    <x v="3"/>
    <n v="1189833"/>
    <x v="45"/>
    <x v="2"/>
    <x v="2"/>
    <s v="Los Angeles"/>
    <x v="4"/>
    <n v="0.6"/>
    <n v="6000"/>
    <n v="3600"/>
    <n v="1980.0000000000002"/>
    <n v="0.55000000000000004"/>
  </r>
  <r>
    <x v="3"/>
    <n v="1189833"/>
    <x v="45"/>
    <x v="2"/>
    <x v="2"/>
    <s v="Los Angeles"/>
    <x v="5"/>
    <n v="0.65"/>
    <n v="6500"/>
    <n v="4225"/>
    <n v="845"/>
    <n v="0.2"/>
  </r>
  <r>
    <x v="3"/>
    <n v="1189833"/>
    <x v="46"/>
    <x v="2"/>
    <x v="2"/>
    <s v="Los Angeles"/>
    <x v="0"/>
    <n v="0.5"/>
    <n v="8250"/>
    <n v="4125"/>
    <n v="1650"/>
    <n v="0.4"/>
  </r>
  <r>
    <x v="3"/>
    <n v="1189833"/>
    <x v="46"/>
    <x v="2"/>
    <x v="2"/>
    <s v="Los Angeles"/>
    <x v="1"/>
    <n v="0.55000000000000004"/>
    <n v="8250"/>
    <n v="4537.5"/>
    <n v="1134.375"/>
    <n v="0.25"/>
  </r>
  <r>
    <x v="3"/>
    <n v="1189833"/>
    <x v="46"/>
    <x v="2"/>
    <x v="2"/>
    <s v="Los Angeles"/>
    <x v="2"/>
    <n v="0.5"/>
    <n v="6750"/>
    <n v="3375"/>
    <n v="1350"/>
    <n v="0.4"/>
  </r>
  <r>
    <x v="3"/>
    <n v="1189833"/>
    <x v="46"/>
    <x v="2"/>
    <x v="2"/>
    <s v="Los Angeles"/>
    <x v="3"/>
    <n v="0.5"/>
    <n v="6500"/>
    <n v="3250"/>
    <n v="1137.5"/>
    <n v="0.35"/>
  </r>
  <r>
    <x v="3"/>
    <n v="1189833"/>
    <x v="46"/>
    <x v="2"/>
    <x v="2"/>
    <s v="Los Angeles"/>
    <x v="4"/>
    <n v="0.6"/>
    <n v="6000"/>
    <n v="3600"/>
    <n v="1980.0000000000002"/>
    <n v="0.55000000000000004"/>
  </r>
  <r>
    <x v="3"/>
    <n v="1189833"/>
    <x v="46"/>
    <x v="2"/>
    <x v="2"/>
    <s v="Los Angeles"/>
    <x v="5"/>
    <n v="0.65"/>
    <n v="7000"/>
    <n v="4550"/>
    <n v="910"/>
    <n v="0.2"/>
  </r>
  <r>
    <x v="3"/>
    <n v="1189833"/>
    <x v="47"/>
    <x v="2"/>
    <x v="2"/>
    <s v="Los Angeles"/>
    <x v="0"/>
    <n v="0.5"/>
    <n v="9000"/>
    <n v="4500"/>
    <n v="1800"/>
    <n v="0.4"/>
  </r>
  <r>
    <x v="3"/>
    <n v="1189833"/>
    <x v="47"/>
    <x v="2"/>
    <x v="2"/>
    <s v="Los Angeles"/>
    <x v="1"/>
    <n v="0.55000000000000004"/>
    <n v="9000"/>
    <n v="4950"/>
    <n v="1237.5"/>
    <n v="0.25"/>
  </r>
  <r>
    <x v="3"/>
    <n v="1189833"/>
    <x v="47"/>
    <x v="2"/>
    <x v="2"/>
    <s v="Los Angeles"/>
    <x v="2"/>
    <n v="0.5"/>
    <n v="7000"/>
    <n v="3500"/>
    <n v="1400"/>
    <n v="0.4"/>
  </r>
  <r>
    <x v="3"/>
    <n v="1189833"/>
    <x v="47"/>
    <x v="2"/>
    <x v="2"/>
    <s v="Los Angeles"/>
    <x v="3"/>
    <n v="0.5"/>
    <n v="7000"/>
    <n v="3500"/>
    <n v="1225"/>
    <n v="0.35"/>
  </r>
  <r>
    <x v="3"/>
    <n v="1189833"/>
    <x v="47"/>
    <x v="2"/>
    <x v="2"/>
    <s v="Los Angeles"/>
    <x v="4"/>
    <n v="0.6"/>
    <n v="6250"/>
    <n v="3750"/>
    <n v="2062.5"/>
    <n v="0.55000000000000004"/>
  </r>
  <r>
    <x v="3"/>
    <n v="1189833"/>
    <x v="47"/>
    <x v="2"/>
    <x v="2"/>
    <s v="Los Angeles"/>
    <x v="5"/>
    <n v="0.65"/>
    <n v="7250"/>
    <n v="4712.5"/>
    <n v="942.5"/>
    <n v="0.2"/>
  </r>
  <r>
    <x v="0"/>
    <n v="1185732"/>
    <x v="36"/>
    <x v="3"/>
    <x v="3"/>
    <s v="Chicago"/>
    <x v="0"/>
    <n v="0.45"/>
    <n v="4750"/>
    <n v="2137.5"/>
    <n v="855"/>
    <n v="0.4"/>
  </r>
  <r>
    <x v="0"/>
    <n v="1185732"/>
    <x v="36"/>
    <x v="3"/>
    <x v="3"/>
    <s v="Chicago"/>
    <x v="1"/>
    <n v="0.45"/>
    <n v="2750"/>
    <n v="1237.5"/>
    <n v="433.125"/>
    <n v="0.35"/>
  </r>
  <r>
    <x v="0"/>
    <n v="1185732"/>
    <x v="36"/>
    <x v="3"/>
    <x v="3"/>
    <s v="Chicago"/>
    <x v="2"/>
    <n v="0.35000000000000003"/>
    <n v="2750"/>
    <n v="962.50000000000011"/>
    <n v="336.875"/>
    <n v="0.35"/>
  </r>
  <r>
    <x v="0"/>
    <n v="1185732"/>
    <x v="36"/>
    <x v="3"/>
    <x v="3"/>
    <s v="Chicago"/>
    <x v="3"/>
    <n v="0.4"/>
    <n v="1250"/>
    <n v="500"/>
    <n v="200"/>
    <n v="0.4"/>
  </r>
  <r>
    <x v="0"/>
    <n v="1185732"/>
    <x v="36"/>
    <x v="3"/>
    <x v="3"/>
    <s v="Chicago"/>
    <x v="4"/>
    <n v="0.54999999999999993"/>
    <n v="1750"/>
    <n v="962.49999999999989"/>
    <n v="336.87499999999994"/>
    <n v="0.35"/>
  </r>
  <r>
    <x v="0"/>
    <n v="1185732"/>
    <x v="36"/>
    <x v="3"/>
    <x v="3"/>
    <s v="Chicago"/>
    <x v="5"/>
    <n v="0.45"/>
    <n v="2750"/>
    <n v="1237.5"/>
    <n v="618.75"/>
    <n v="0.5"/>
  </r>
  <r>
    <x v="0"/>
    <n v="1185732"/>
    <x v="37"/>
    <x v="3"/>
    <x v="3"/>
    <s v="Chicago"/>
    <x v="0"/>
    <n v="0.45"/>
    <n v="5250"/>
    <n v="2362.5"/>
    <n v="945"/>
    <n v="0.4"/>
  </r>
  <r>
    <x v="0"/>
    <n v="1185732"/>
    <x v="37"/>
    <x v="3"/>
    <x v="3"/>
    <s v="Chicago"/>
    <x v="1"/>
    <n v="0.45"/>
    <n v="1750"/>
    <n v="787.5"/>
    <n v="275.625"/>
    <n v="0.35"/>
  </r>
  <r>
    <x v="0"/>
    <n v="1185732"/>
    <x v="37"/>
    <x v="3"/>
    <x v="3"/>
    <s v="Chicago"/>
    <x v="2"/>
    <n v="0.35000000000000003"/>
    <n v="2250"/>
    <n v="787.50000000000011"/>
    <n v="275.625"/>
    <n v="0.35"/>
  </r>
  <r>
    <x v="0"/>
    <n v="1185732"/>
    <x v="37"/>
    <x v="3"/>
    <x v="3"/>
    <s v="Chicago"/>
    <x v="3"/>
    <n v="0.4"/>
    <n v="1000"/>
    <n v="400"/>
    <n v="160"/>
    <n v="0.4"/>
  </r>
  <r>
    <x v="0"/>
    <n v="1185732"/>
    <x v="37"/>
    <x v="3"/>
    <x v="3"/>
    <s v="Chicago"/>
    <x v="4"/>
    <n v="0.54999999999999993"/>
    <n v="1750"/>
    <n v="962.49999999999989"/>
    <n v="336.87499999999994"/>
    <n v="0.35"/>
  </r>
  <r>
    <x v="0"/>
    <n v="1185732"/>
    <x v="37"/>
    <x v="3"/>
    <x v="3"/>
    <s v="Chicago"/>
    <x v="5"/>
    <n v="0.45"/>
    <n v="2750"/>
    <n v="1237.5"/>
    <n v="618.75"/>
    <n v="0.5"/>
  </r>
  <r>
    <x v="0"/>
    <n v="1185732"/>
    <x v="38"/>
    <x v="3"/>
    <x v="3"/>
    <s v="Chicago"/>
    <x v="0"/>
    <n v="0.5"/>
    <n v="4950"/>
    <n v="2475"/>
    <n v="990"/>
    <n v="0.4"/>
  </r>
  <r>
    <x v="0"/>
    <n v="1185732"/>
    <x v="38"/>
    <x v="3"/>
    <x v="3"/>
    <s v="Chicago"/>
    <x v="1"/>
    <n v="0.5"/>
    <n v="2000"/>
    <n v="1000"/>
    <n v="350"/>
    <n v="0.35"/>
  </r>
  <r>
    <x v="0"/>
    <n v="1185732"/>
    <x v="38"/>
    <x v="3"/>
    <x v="3"/>
    <s v="Chicago"/>
    <x v="2"/>
    <n v="0.4"/>
    <n v="2250"/>
    <n v="900"/>
    <n v="315"/>
    <n v="0.35"/>
  </r>
  <r>
    <x v="0"/>
    <n v="1185732"/>
    <x v="38"/>
    <x v="3"/>
    <x v="3"/>
    <s v="Chicago"/>
    <x v="3"/>
    <n v="0.45"/>
    <n v="750"/>
    <n v="337.5"/>
    <n v="135"/>
    <n v="0.4"/>
  </r>
  <r>
    <x v="0"/>
    <n v="1185732"/>
    <x v="38"/>
    <x v="3"/>
    <x v="3"/>
    <s v="Chicago"/>
    <x v="4"/>
    <n v="0.6"/>
    <n v="1250"/>
    <n v="750"/>
    <n v="262.5"/>
    <n v="0.35"/>
  </r>
  <r>
    <x v="0"/>
    <n v="1185732"/>
    <x v="38"/>
    <x v="3"/>
    <x v="3"/>
    <s v="Chicago"/>
    <x v="5"/>
    <n v="0.5"/>
    <n v="2250"/>
    <n v="1125"/>
    <n v="562.5"/>
    <n v="0.5"/>
  </r>
  <r>
    <x v="0"/>
    <n v="1185732"/>
    <x v="39"/>
    <x v="3"/>
    <x v="3"/>
    <s v="Chicago"/>
    <x v="0"/>
    <n v="0.5"/>
    <n v="4500"/>
    <n v="2250"/>
    <n v="900"/>
    <n v="0.4"/>
  </r>
  <r>
    <x v="0"/>
    <n v="1185732"/>
    <x v="39"/>
    <x v="3"/>
    <x v="3"/>
    <s v="Chicago"/>
    <x v="1"/>
    <n v="0.5"/>
    <n v="1500"/>
    <n v="750"/>
    <n v="262.5"/>
    <n v="0.35"/>
  </r>
  <r>
    <x v="0"/>
    <n v="1185732"/>
    <x v="39"/>
    <x v="3"/>
    <x v="3"/>
    <s v="Chicago"/>
    <x v="2"/>
    <n v="0.4"/>
    <n v="1500"/>
    <n v="600"/>
    <n v="210"/>
    <n v="0.35"/>
  </r>
  <r>
    <x v="0"/>
    <n v="1185732"/>
    <x v="39"/>
    <x v="3"/>
    <x v="3"/>
    <s v="Chicago"/>
    <x v="3"/>
    <n v="0.45"/>
    <n v="750"/>
    <n v="337.5"/>
    <n v="135"/>
    <n v="0.4"/>
  </r>
  <r>
    <x v="0"/>
    <n v="1185732"/>
    <x v="39"/>
    <x v="3"/>
    <x v="3"/>
    <s v="Chicago"/>
    <x v="4"/>
    <n v="0.6"/>
    <n v="1000"/>
    <n v="600"/>
    <n v="210"/>
    <n v="0.35"/>
  </r>
  <r>
    <x v="0"/>
    <n v="1185732"/>
    <x v="39"/>
    <x v="3"/>
    <x v="3"/>
    <s v="Chicago"/>
    <x v="5"/>
    <n v="0.5"/>
    <n v="2250"/>
    <n v="1125"/>
    <n v="562.5"/>
    <n v="0.5"/>
  </r>
  <r>
    <x v="0"/>
    <n v="1185732"/>
    <x v="40"/>
    <x v="3"/>
    <x v="3"/>
    <s v="Chicago"/>
    <x v="0"/>
    <n v="0.6"/>
    <n v="4950"/>
    <n v="2970"/>
    <n v="1188"/>
    <n v="0.4"/>
  </r>
  <r>
    <x v="0"/>
    <n v="1185732"/>
    <x v="40"/>
    <x v="3"/>
    <x v="3"/>
    <s v="Chicago"/>
    <x v="1"/>
    <n v="0.55000000000000004"/>
    <n v="2000"/>
    <n v="1100"/>
    <n v="385"/>
    <n v="0.35"/>
  </r>
  <r>
    <x v="0"/>
    <n v="1185732"/>
    <x v="40"/>
    <x v="3"/>
    <x v="3"/>
    <s v="Chicago"/>
    <x v="2"/>
    <n v="0.5"/>
    <n v="1750"/>
    <n v="875"/>
    <n v="306.25"/>
    <n v="0.35"/>
  </r>
  <r>
    <x v="0"/>
    <n v="1185732"/>
    <x v="40"/>
    <x v="3"/>
    <x v="3"/>
    <s v="Chicago"/>
    <x v="3"/>
    <n v="0.5"/>
    <n v="1000"/>
    <n v="500"/>
    <n v="200"/>
    <n v="0.4"/>
  </r>
  <r>
    <x v="0"/>
    <n v="1185732"/>
    <x v="40"/>
    <x v="3"/>
    <x v="3"/>
    <s v="Chicago"/>
    <x v="4"/>
    <n v="0.6"/>
    <n v="1250"/>
    <n v="750"/>
    <n v="262.5"/>
    <n v="0.35"/>
  </r>
  <r>
    <x v="0"/>
    <n v="1185732"/>
    <x v="40"/>
    <x v="3"/>
    <x v="3"/>
    <s v="Chicago"/>
    <x v="5"/>
    <n v="0.65"/>
    <n v="2500"/>
    <n v="1625"/>
    <n v="812.5"/>
    <n v="0.5"/>
  </r>
  <r>
    <x v="0"/>
    <n v="1185732"/>
    <x v="41"/>
    <x v="3"/>
    <x v="3"/>
    <s v="Chicago"/>
    <x v="0"/>
    <n v="0.5"/>
    <n v="5000"/>
    <n v="2500"/>
    <n v="1000"/>
    <n v="0.4"/>
  </r>
  <r>
    <x v="0"/>
    <n v="1185732"/>
    <x v="41"/>
    <x v="3"/>
    <x v="3"/>
    <s v="Chicago"/>
    <x v="1"/>
    <n v="0.45000000000000007"/>
    <n v="2500"/>
    <n v="1125.0000000000002"/>
    <n v="393.75000000000006"/>
    <n v="0.35"/>
  </r>
  <r>
    <x v="0"/>
    <n v="1185732"/>
    <x v="41"/>
    <x v="3"/>
    <x v="3"/>
    <s v="Chicago"/>
    <x v="2"/>
    <n v="0.4"/>
    <n v="2000"/>
    <n v="800"/>
    <n v="280"/>
    <n v="0.35"/>
  </r>
  <r>
    <x v="0"/>
    <n v="1185732"/>
    <x v="41"/>
    <x v="3"/>
    <x v="3"/>
    <s v="Chicago"/>
    <x v="3"/>
    <n v="0.4"/>
    <n v="1750"/>
    <n v="700"/>
    <n v="280"/>
    <n v="0.4"/>
  </r>
  <r>
    <x v="0"/>
    <n v="1185732"/>
    <x v="41"/>
    <x v="3"/>
    <x v="3"/>
    <s v="Chicago"/>
    <x v="4"/>
    <n v="0.5"/>
    <n v="1750"/>
    <n v="875"/>
    <n v="306.25"/>
    <n v="0.35"/>
  </r>
  <r>
    <x v="0"/>
    <n v="1185732"/>
    <x v="41"/>
    <x v="3"/>
    <x v="3"/>
    <s v="Chicago"/>
    <x v="5"/>
    <n v="0.55000000000000004"/>
    <n v="3500"/>
    <n v="1925.0000000000002"/>
    <n v="962.50000000000011"/>
    <n v="0.5"/>
  </r>
  <r>
    <x v="0"/>
    <n v="1185732"/>
    <x v="42"/>
    <x v="3"/>
    <x v="3"/>
    <s v="Chicago"/>
    <x v="0"/>
    <n v="0.5"/>
    <n v="5750"/>
    <n v="2875"/>
    <n v="1150"/>
    <n v="0.4"/>
  </r>
  <r>
    <x v="0"/>
    <n v="1185732"/>
    <x v="42"/>
    <x v="3"/>
    <x v="3"/>
    <s v="Chicago"/>
    <x v="1"/>
    <n v="0.45000000000000007"/>
    <n v="3250"/>
    <n v="1462.5000000000002"/>
    <n v="511.87500000000006"/>
    <n v="0.35"/>
  </r>
  <r>
    <x v="0"/>
    <n v="1185732"/>
    <x v="42"/>
    <x v="3"/>
    <x v="3"/>
    <s v="Chicago"/>
    <x v="2"/>
    <n v="0.4"/>
    <n v="2500"/>
    <n v="1000"/>
    <n v="350"/>
    <n v="0.35"/>
  </r>
  <r>
    <x v="0"/>
    <n v="1185732"/>
    <x v="42"/>
    <x v="3"/>
    <x v="3"/>
    <s v="Chicago"/>
    <x v="3"/>
    <n v="0.4"/>
    <n v="2000"/>
    <n v="800"/>
    <n v="320"/>
    <n v="0.4"/>
  </r>
  <r>
    <x v="0"/>
    <n v="1185732"/>
    <x v="42"/>
    <x v="3"/>
    <x v="3"/>
    <s v="Chicago"/>
    <x v="4"/>
    <n v="0.5"/>
    <n v="2250"/>
    <n v="1125"/>
    <n v="393.75"/>
    <n v="0.35"/>
  </r>
  <r>
    <x v="0"/>
    <n v="1185732"/>
    <x v="42"/>
    <x v="3"/>
    <x v="3"/>
    <s v="Chicago"/>
    <x v="5"/>
    <n v="0.55000000000000004"/>
    <n v="4000"/>
    <n v="2200"/>
    <n v="1100"/>
    <n v="0.5"/>
  </r>
  <r>
    <x v="0"/>
    <n v="1185732"/>
    <x v="43"/>
    <x v="3"/>
    <x v="3"/>
    <s v="Chicago"/>
    <x v="0"/>
    <n v="0.5"/>
    <n v="5500"/>
    <n v="2750"/>
    <n v="1100"/>
    <n v="0.4"/>
  </r>
  <r>
    <x v="0"/>
    <n v="1185732"/>
    <x v="43"/>
    <x v="3"/>
    <x v="3"/>
    <s v="Chicago"/>
    <x v="1"/>
    <n v="0.45000000000000007"/>
    <n v="3250"/>
    <n v="1462.5000000000002"/>
    <n v="511.87500000000006"/>
    <n v="0.35"/>
  </r>
  <r>
    <x v="0"/>
    <n v="1185732"/>
    <x v="43"/>
    <x v="3"/>
    <x v="3"/>
    <s v="Chicago"/>
    <x v="2"/>
    <n v="0.4"/>
    <n v="2500"/>
    <n v="1000"/>
    <n v="350"/>
    <n v="0.35"/>
  </r>
  <r>
    <x v="0"/>
    <n v="1185732"/>
    <x v="43"/>
    <x v="3"/>
    <x v="3"/>
    <s v="Chicago"/>
    <x v="3"/>
    <n v="0.4"/>
    <n v="2250"/>
    <n v="900"/>
    <n v="360"/>
    <n v="0.4"/>
  </r>
  <r>
    <x v="0"/>
    <n v="1185732"/>
    <x v="43"/>
    <x v="3"/>
    <x v="3"/>
    <s v="Chicago"/>
    <x v="4"/>
    <n v="0.5"/>
    <n v="2000"/>
    <n v="1000"/>
    <n v="350"/>
    <n v="0.35"/>
  </r>
  <r>
    <x v="0"/>
    <n v="1185732"/>
    <x v="43"/>
    <x v="3"/>
    <x v="3"/>
    <s v="Chicago"/>
    <x v="5"/>
    <n v="0.55000000000000004"/>
    <n v="3750"/>
    <n v="2062.5"/>
    <n v="1031.25"/>
    <n v="0.5"/>
  </r>
  <r>
    <x v="0"/>
    <n v="1185732"/>
    <x v="44"/>
    <x v="3"/>
    <x v="3"/>
    <s v="Chicago"/>
    <x v="0"/>
    <n v="0.5"/>
    <n v="5000"/>
    <n v="2500"/>
    <n v="1000"/>
    <n v="0.4"/>
  </r>
  <r>
    <x v="0"/>
    <n v="1185732"/>
    <x v="44"/>
    <x v="3"/>
    <x v="3"/>
    <s v="Chicago"/>
    <x v="1"/>
    <n v="0.45000000000000007"/>
    <n v="3000"/>
    <n v="1350.0000000000002"/>
    <n v="472.50000000000006"/>
    <n v="0.35"/>
  </r>
  <r>
    <x v="0"/>
    <n v="1185732"/>
    <x v="44"/>
    <x v="3"/>
    <x v="3"/>
    <s v="Chicago"/>
    <x v="2"/>
    <n v="0.4"/>
    <n v="2000"/>
    <n v="800"/>
    <n v="280"/>
    <n v="0.35"/>
  </r>
  <r>
    <x v="0"/>
    <n v="1185732"/>
    <x v="44"/>
    <x v="3"/>
    <x v="3"/>
    <s v="Chicago"/>
    <x v="3"/>
    <n v="0.4"/>
    <n v="1750"/>
    <n v="700"/>
    <n v="280"/>
    <n v="0.4"/>
  </r>
  <r>
    <x v="0"/>
    <n v="1185732"/>
    <x v="44"/>
    <x v="3"/>
    <x v="3"/>
    <s v="Chicago"/>
    <x v="4"/>
    <n v="0.5"/>
    <n v="1750"/>
    <n v="875"/>
    <n v="306.25"/>
    <n v="0.35"/>
  </r>
  <r>
    <x v="0"/>
    <n v="1185732"/>
    <x v="44"/>
    <x v="3"/>
    <x v="3"/>
    <s v="Chicago"/>
    <x v="5"/>
    <n v="0.55000000000000004"/>
    <n v="2500"/>
    <n v="1375"/>
    <n v="687.5"/>
    <n v="0.5"/>
  </r>
  <r>
    <x v="0"/>
    <n v="1185732"/>
    <x v="45"/>
    <x v="3"/>
    <x v="3"/>
    <s v="Chicago"/>
    <x v="0"/>
    <n v="0.6"/>
    <n v="4250"/>
    <n v="2550"/>
    <n v="1020"/>
    <n v="0.4"/>
  </r>
  <r>
    <x v="0"/>
    <n v="1185732"/>
    <x v="45"/>
    <x v="3"/>
    <x v="3"/>
    <s v="Chicago"/>
    <x v="1"/>
    <n v="0.5"/>
    <n v="2500"/>
    <n v="1250"/>
    <n v="437.5"/>
    <n v="0.35"/>
  </r>
  <r>
    <x v="0"/>
    <n v="1185732"/>
    <x v="45"/>
    <x v="3"/>
    <x v="3"/>
    <s v="Chicago"/>
    <x v="2"/>
    <n v="0.5"/>
    <n v="1500"/>
    <n v="750"/>
    <n v="262.5"/>
    <n v="0.35"/>
  </r>
  <r>
    <x v="0"/>
    <n v="1185732"/>
    <x v="45"/>
    <x v="3"/>
    <x v="3"/>
    <s v="Chicago"/>
    <x v="3"/>
    <n v="0.5"/>
    <n v="1250"/>
    <n v="625"/>
    <n v="250"/>
    <n v="0.4"/>
  </r>
  <r>
    <x v="0"/>
    <n v="1185732"/>
    <x v="45"/>
    <x v="3"/>
    <x v="3"/>
    <s v="Chicago"/>
    <x v="4"/>
    <n v="0.6"/>
    <n v="1250"/>
    <n v="750"/>
    <n v="262.5"/>
    <n v="0.35"/>
  </r>
  <r>
    <x v="0"/>
    <n v="1185732"/>
    <x v="45"/>
    <x v="3"/>
    <x v="3"/>
    <s v="Chicago"/>
    <x v="5"/>
    <n v="0.64999999999999991"/>
    <n v="2500"/>
    <n v="1624.9999999999998"/>
    <n v="812.49999999999989"/>
    <n v="0.5"/>
  </r>
  <r>
    <x v="0"/>
    <n v="1185732"/>
    <x v="46"/>
    <x v="3"/>
    <x v="3"/>
    <s v="Chicago"/>
    <x v="0"/>
    <n v="0.6"/>
    <n v="4000"/>
    <n v="2400"/>
    <n v="960"/>
    <n v="0.4"/>
  </r>
  <r>
    <x v="0"/>
    <n v="1185732"/>
    <x v="46"/>
    <x v="3"/>
    <x v="3"/>
    <s v="Chicago"/>
    <x v="1"/>
    <n v="0.5"/>
    <n v="2500"/>
    <n v="1250"/>
    <n v="437.5"/>
    <n v="0.35"/>
  </r>
  <r>
    <x v="0"/>
    <n v="1185732"/>
    <x v="46"/>
    <x v="3"/>
    <x v="3"/>
    <s v="Chicago"/>
    <x v="2"/>
    <n v="0.5"/>
    <n v="1950"/>
    <n v="975"/>
    <n v="341.25"/>
    <n v="0.35"/>
  </r>
  <r>
    <x v="0"/>
    <n v="1185732"/>
    <x v="46"/>
    <x v="3"/>
    <x v="3"/>
    <s v="Chicago"/>
    <x v="3"/>
    <n v="0.5"/>
    <n v="1750"/>
    <n v="875"/>
    <n v="350"/>
    <n v="0.4"/>
  </r>
  <r>
    <x v="0"/>
    <n v="1185732"/>
    <x v="46"/>
    <x v="3"/>
    <x v="3"/>
    <s v="Chicago"/>
    <x v="4"/>
    <n v="0.6"/>
    <n v="1500"/>
    <n v="900"/>
    <n v="315"/>
    <n v="0.35"/>
  </r>
  <r>
    <x v="0"/>
    <n v="1185732"/>
    <x v="46"/>
    <x v="3"/>
    <x v="3"/>
    <s v="Chicago"/>
    <x v="5"/>
    <n v="0.64999999999999991"/>
    <n v="2500"/>
    <n v="1624.9999999999998"/>
    <n v="812.49999999999989"/>
    <n v="0.5"/>
  </r>
  <r>
    <x v="0"/>
    <n v="1185732"/>
    <x v="47"/>
    <x v="3"/>
    <x v="3"/>
    <s v="Chicago"/>
    <x v="0"/>
    <n v="0.6"/>
    <n v="5000"/>
    <n v="3000"/>
    <n v="1200"/>
    <n v="0.4"/>
  </r>
  <r>
    <x v="0"/>
    <n v="1185732"/>
    <x v="47"/>
    <x v="3"/>
    <x v="3"/>
    <s v="Chicago"/>
    <x v="1"/>
    <n v="0.5"/>
    <n v="3000"/>
    <n v="1500"/>
    <n v="525"/>
    <n v="0.35"/>
  </r>
  <r>
    <x v="0"/>
    <n v="1185732"/>
    <x v="47"/>
    <x v="3"/>
    <x v="3"/>
    <s v="Chicago"/>
    <x v="2"/>
    <n v="0.5"/>
    <n v="2500"/>
    <n v="1250"/>
    <n v="437.5"/>
    <n v="0.35"/>
  </r>
  <r>
    <x v="0"/>
    <n v="1185732"/>
    <x v="47"/>
    <x v="3"/>
    <x v="3"/>
    <s v="Chicago"/>
    <x v="3"/>
    <n v="0.5"/>
    <n v="2000"/>
    <n v="1000"/>
    <n v="400"/>
    <n v="0.4"/>
  </r>
  <r>
    <x v="0"/>
    <n v="1185732"/>
    <x v="47"/>
    <x v="3"/>
    <x v="3"/>
    <s v="Chicago"/>
    <x v="4"/>
    <n v="0.6"/>
    <n v="2000"/>
    <n v="1200"/>
    <n v="420"/>
    <n v="0.35"/>
  </r>
  <r>
    <x v="0"/>
    <n v="1185732"/>
    <x v="47"/>
    <x v="3"/>
    <x v="3"/>
    <s v="Chicago"/>
    <x v="5"/>
    <n v="0.64999999999999991"/>
    <n v="3000"/>
    <n v="1949.9999999999998"/>
    <n v="974.99999999999989"/>
    <n v="0.5"/>
  </r>
  <r>
    <x v="1"/>
    <n v="1197831"/>
    <x v="12"/>
    <x v="1"/>
    <x v="1"/>
    <s v="Dallas"/>
    <x v="0"/>
    <n v="0.2"/>
    <n v="7250"/>
    <n v="1450"/>
    <n v="435"/>
    <n v="0.3"/>
  </r>
  <r>
    <x v="1"/>
    <n v="1197831"/>
    <x v="12"/>
    <x v="1"/>
    <x v="1"/>
    <s v="Dallas"/>
    <x v="1"/>
    <n v="0.3"/>
    <n v="7250"/>
    <n v="2175"/>
    <n v="652.5"/>
    <n v="0.3"/>
  </r>
  <r>
    <x v="1"/>
    <n v="1197831"/>
    <x v="12"/>
    <x v="1"/>
    <x v="1"/>
    <s v="Dallas"/>
    <x v="2"/>
    <n v="0.3"/>
    <n v="5250"/>
    <n v="1575"/>
    <n v="472.5"/>
    <n v="0.3"/>
  </r>
  <r>
    <x v="1"/>
    <n v="1197831"/>
    <x v="12"/>
    <x v="1"/>
    <x v="1"/>
    <s v="Dallas"/>
    <x v="3"/>
    <n v="0.35"/>
    <n v="5250"/>
    <n v="1837.4999999999998"/>
    <n v="735"/>
    <n v="0.4"/>
  </r>
  <r>
    <x v="1"/>
    <n v="1197831"/>
    <x v="12"/>
    <x v="1"/>
    <x v="1"/>
    <s v="Dallas"/>
    <x v="4"/>
    <n v="0.4"/>
    <n v="3750"/>
    <n v="1500"/>
    <n v="375"/>
    <n v="0.25"/>
  </r>
  <r>
    <x v="1"/>
    <n v="1197831"/>
    <x v="12"/>
    <x v="1"/>
    <x v="1"/>
    <s v="Dallas"/>
    <x v="5"/>
    <n v="0.35"/>
    <n v="5250"/>
    <n v="1837.4999999999998"/>
    <n v="826.87499999999989"/>
    <n v="0.45"/>
  </r>
  <r>
    <x v="1"/>
    <n v="1197831"/>
    <x v="13"/>
    <x v="1"/>
    <x v="1"/>
    <s v="Dallas"/>
    <x v="0"/>
    <n v="0.25"/>
    <n v="6750"/>
    <n v="1687.5"/>
    <n v="506.25"/>
    <n v="0.3"/>
  </r>
  <r>
    <x v="1"/>
    <n v="1197831"/>
    <x v="13"/>
    <x v="1"/>
    <x v="1"/>
    <s v="Dallas"/>
    <x v="1"/>
    <n v="0.35"/>
    <n v="6500"/>
    <n v="2275"/>
    <n v="682.5"/>
    <n v="0.3"/>
  </r>
  <r>
    <x v="1"/>
    <n v="1197831"/>
    <x v="13"/>
    <x v="1"/>
    <x v="1"/>
    <s v="Dallas"/>
    <x v="2"/>
    <n v="0.35"/>
    <n v="4750"/>
    <n v="1662.5"/>
    <n v="498.75"/>
    <n v="0.3"/>
  </r>
  <r>
    <x v="1"/>
    <n v="1197831"/>
    <x v="13"/>
    <x v="1"/>
    <x v="1"/>
    <s v="Dallas"/>
    <x v="3"/>
    <n v="0.35"/>
    <n v="4250"/>
    <n v="1487.5"/>
    <n v="595"/>
    <n v="0.4"/>
  </r>
  <r>
    <x v="1"/>
    <n v="1197831"/>
    <x v="13"/>
    <x v="1"/>
    <x v="1"/>
    <s v="Dallas"/>
    <x v="4"/>
    <n v="0.4"/>
    <n v="3000"/>
    <n v="1200"/>
    <n v="300"/>
    <n v="0.25"/>
  </r>
  <r>
    <x v="1"/>
    <n v="1197831"/>
    <x v="13"/>
    <x v="1"/>
    <x v="1"/>
    <s v="Dallas"/>
    <x v="5"/>
    <n v="0.35"/>
    <n v="5000"/>
    <n v="1750"/>
    <n v="787.5"/>
    <n v="0.45"/>
  </r>
  <r>
    <x v="1"/>
    <n v="1197831"/>
    <x v="14"/>
    <x v="1"/>
    <x v="1"/>
    <s v="Dallas"/>
    <x v="0"/>
    <n v="0.3"/>
    <n v="6750"/>
    <n v="2025"/>
    <n v="708.75"/>
    <n v="0.35"/>
  </r>
  <r>
    <x v="1"/>
    <n v="1197831"/>
    <x v="14"/>
    <x v="1"/>
    <x v="1"/>
    <s v="Dallas"/>
    <x v="1"/>
    <n v="0.4"/>
    <n v="6750"/>
    <n v="2700"/>
    <n v="944.99999999999989"/>
    <n v="0.35"/>
  </r>
  <r>
    <x v="1"/>
    <n v="1197831"/>
    <x v="14"/>
    <x v="1"/>
    <x v="1"/>
    <s v="Dallas"/>
    <x v="2"/>
    <n v="0.3"/>
    <n v="5000"/>
    <n v="1500"/>
    <n v="525"/>
    <n v="0.35"/>
  </r>
  <r>
    <x v="1"/>
    <n v="1197831"/>
    <x v="14"/>
    <x v="1"/>
    <x v="1"/>
    <s v="Dallas"/>
    <x v="3"/>
    <n v="0.35000000000000003"/>
    <n v="4000"/>
    <n v="1400.0000000000002"/>
    <n v="630.00000000000011"/>
    <n v="0.45"/>
  </r>
  <r>
    <x v="1"/>
    <n v="1197831"/>
    <x v="14"/>
    <x v="1"/>
    <x v="1"/>
    <s v="Dallas"/>
    <x v="4"/>
    <n v="0.4"/>
    <n v="3000"/>
    <n v="1200"/>
    <n v="360"/>
    <n v="0.3"/>
  </r>
  <r>
    <x v="1"/>
    <n v="1197831"/>
    <x v="14"/>
    <x v="1"/>
    <x v="1"/>
    <s v="Dallas"/>
    <x v="5"/>
    <n v="0.35000000000000003"/>
    <n v="4500"/>
    <n v="1575.0000000000002"/>
    <n v="787.50000000000011"/>
    <n v="0.5"/>
  </r>
  <r>
    <x v="1"/>
    <n v="1197831"/>
    <x v="15"/>
    <x v="1"/>
    <x v="1"/>
    <s v="Dallas"/>
    <x v="0"/>
    <n v="0.19999999999999998"/>
    <n v="7000"/>
    <n v="1399.9999999999998"/>
    <n v="489.99999999999989"/>
    <n v="0.35"/>
  </r>
  <r>
    <x v="1"/>
    <n v="1197831"/>
    <x v="15"/>
    <x v="1"/>
    <x v="1"/>
    <s v="Dallas"/>
    <x v="1"/>
    <n v="0.30000000000000004"/>
    <n v="7000"/>
    <n v="2100.0000000000005"/>
    <n v="735.00000000000011"/>
    <n v="0.35"/>
  </r>
  <r>
    <x v="1"/>
    <n v="1197831"/>
    <x v="15"/>
    <x v="1"/>
    <x v="1"/>
    <s v="Dallas"/>
    <x v="2"/>
    <n v="0.24999999999999997"/>
    <n v="5250"/>
    <n v="1312.4999999999998"/>
    <n v="459.37499999999989"/>
    <n v="0.35"/>
  </r>
  <r>
    <x v="1"/>
    <n v="1197831"/>
    <x v="15"/>
    <x v="1"/>
    <x v="1"/>
    <s v="Dallas"/>
    <x v="3"/>
    <n v="0.30000000000000004"/>
    <n v="4250"/>
    <n v="1275.0000000000002"/>
    <n v="573.75000000000011"/>
    <n v="0.45"/>
  </r>
  <r>
    <x v="1"/>
    <n v="1197831"/>
    <x v="15"/>
    <x v="1"/>
    <x v="1"/>
    <s v="Dallas"/>
    <x v="4"/>
    <n v="0.35"/>
    <n v="3250"/>
    <n v="1137.5"/>
    <n v="341.25"/>
    <n v="0.3"/>
  </r>
  <r>
    <x v="1"/>
    <n v="1197831"/>
    <x v="15"/>
    <x v="1"/>
    <x v="1"/>
    <s v="Dallas"/>
    <x v="5"/>
    <n v="0.30000000000000004"/>
    <n v="6000"/>
    <n v="1800.0000000000002"/>
    <n v="900.00000000000011"/>
    <n v="0.5"/>
  </r>
  <r>
    <x v="1"/>
    <n v="1197831"/>
    <x v="16"/>
    <x v="1"/>
    <x v="1"/>
    <s v="Dallas"/>
    <x v="0"/>
    <n v="0.19999999999999998"/>
    <n v="7500"/>
    <n v="1499.9999999999998"/>
    <n v="524.99999999999989"/>
    <n v="0.35"/>
  </r>
  <r>
    <x v="1"/>
    <n v="1197831"/>
    <x v="16"/>
    <x v="1"/>
    <x v="1"/>
    <s v="Dallas"/>
    <x v="1"/>
    <n v="0.30000000000000004"/>
    <n v="7750"/>
    <n v="2325.0000000000005"/>
    <n v="813.75000000000011"/>
    <n v="0.35"/>
  </r>
  <r>
    <x v="1"/>
    <n v="1197831"/>
    <x v="16"/>
    <x v="1"/>
    <x v="1"/>
    <s v="Dallas"/>
    <x v="2"/>
    <n v="0.24999999999999997"/>
    <n v="6250"/>
    <n v="1562.4999999999998"/>
    <n v="546.87499999999989"/>
    <n v="0.35"/>
  </r>
  <r>
    <x v="1"/>
    <n v="1197831"/>
    <x v="16"/>
    <x v="1"/>
    <x v="1"/>
    <s v="Dallas"/>
    <x v="3"/>
    <n v="0.35000000000000003"/>
    <n v="5500"/>
    <n v="1925.0000000000002"/>
    <n v="866.25000000000011"/>
    <n v="0.45"/>
  </r>
  <r>
    <x v="1"/>
    <n v="1197831"/>
    <x v="16"/>
    <x v="1"/>
    <x v="1"/>
    <s v="Dallas"/>
    <x v="4"/>
    <n v="0.5"/>
    <n v="4500"/>
    <n v="2250"/>
    <n v="675"/>
    <n v="0.3"/>
  </r>
  <r>
    <x v="1"/>
    <n v="1197831"/>
    <x v="16"/>
    <x v="1"/>
    <x v="1"/>
    <s v="Dallas"/>
    <x v="5"/>
    <n v="0.45"/>
    <n v="8000"/>
    <n v="3600"/>
    <n v="1800"/>
    <n v="0.5"/>
  </r>
  <r>
    <x v="1"/>
    <n v="1197831"/>
    <x v="17"/>
    <x v="1"/>
    <x v="1"/>
    <s v="Dallas"/>
    <x v="0"/>
    <n v="0.45"/>
    <n v="8000"/>
    <n v="3600"/>
    <n v="1260"/>
    <n v="0.35"/>
  </r>
  <r>
    <x v="1"/>
    <n v="1197831"/>
    <x v="17"/>
    <x v="1"/>
    <x v="1"/>
    <s v="Dallas"/>
    <x v="1"/>
    <n v="0.5"/>
    <n v="8000"/>
    <n v="4000"/>
    <n v="1400"/>
    <n v="0.35"/>
  </r>
  <r>
    <x v="1"/>
    <n v="1197831"/>
    <x v="17"/>
    <x v="1"/>
    <x v="1"/>
    <s v="Dallas"/>
    <x v="2"/>
    <n v="0.45"/>
    <n v="6500"/>
    <n v="2925"/>
    <n v="1023.7499999999999"/>
    <n v="0.35"/>
  </r>
  <r>
    <x v="1"/>
    <n v="1197831"/>
    <x v="17"/>
    <x v="1"/>
    <x v="1"/>
    <s v="Dallas"/>
    <x v="3"/>
    <n v="0.45"/>
    <n v="6000"/>
    <n v="2700"/>
    <n v="1215"/>
    <n v="0.45"/>
  </r>
  <r>
    <x v="1"/>
    <n v="1197831"/>
    <x v="17"/>
    <x v="1"/>
    <x v="1"/>
    <s v="Dallas"/>
    <x v="4"/>
    <n v="0.5"/>
    <n v="5000"/>
    <n v="2500"/>
    <n v="750"/>
    <n v="0.3"/>
  </r>
  <r>
    <x v="1"/>
    <n v="1197831"/>
    <x v="17"/>
    <x v="1"/>
    <x v="1"/>
    <s v="Dallas"/>
    <x v="5"/>
    <n v="0.55000000000000004"/>
    <n v="8750"/>
    <n v="4812.5"/>
    <n v="2406.25"/>
    <n v="0.5"/>
  </r>
  <r>
    <x v="1"/>
    <n v="1197831"/>
    <x v="18"/>
    <x v="1"/>
    <x v="1"/>
    <s v="Dallas"/>
    <x v="0"/>
    <n v="0.45"/>
    <n v="8250"/>
    <n v="3712.5"/>
    <n v="1484.9999999999998"/>
    <n v="0.39999999999999997"/>
  </r>
  <r>
    <x v="1"/>
    <n v="1197831"/>
    <x v="18"/>
    <x v="1"/>
    <x v="1"/>
    <s v="Dallas"/>
    <x v="1"/>
    <n v="0.5"/>
    <n v="8250"/>
    <n v="4125"/>
    <n v="1649.9999999999998"/>
    <n v="0.39999999999999997"/>
  </r>
  <r>
    <x v="1"/>
    <n v="1197831"/>
    <x v="18"/>
    <x v="1"/>
    <x v="1"/>
    <s v="Dallas"/>
    <x v="2"/>
    <n v="0.45"/>
    <n v="9750"/>
    <n v="4387.5"/>
    <n v="1754.9999999999998"/>
    <n v="0.39999999999999997"/>
  </r>
  <r>
    <x v="1"/>
    <n v="1197831"/>
    <x v="18"/>
    <x v="1"/>
    <x v="1"/>
    <s v="Dallas"/>
    <x v="3"/>
    <n v="0.45"/>
    <n v="5750"/>
    <n v="2587.5"/>
    <n v="1293.75"/>
    <n v="0.5"/>
  </r>
  <r>
    <x v="1"/>
    <n v="1197831"/>
    <x v="18"/>
    <x v="1"/>
    <x v="1"/>
    <s v="Dallas"/>
    <x v="4"/>
    <n v="0.5"/>
    <n v="5750"/>
    <n v="2875"/>
    <n v="1006.2499999999999"/>
    <n v="0.35"/>
  </r>
  <r>
    <x v="1"/>
    <n v="1197831"/>
    <x v="18"/>
    <x v="1"/>
    <x v="1"/>
    <s v="Dallas"/>
    <x v="5"/>
    <n v="0.6"/>
    <n v="8500"/>
    <n v="5100"/>
    <n v="2805"/>
    <n v="0.55000000000000004"/>
  </r>
  <r>
    <x v="1"/>
    <n v="1197831"/>
    <x v="19"/>
    <x v="1"/>
    <x v="1"/>
    <s v="Dallas"/>
    <x v="0"/>
    <n v="0.5"/>
    <n v="8000"/>
    <n v="4000"/>
    <n v="1599.9999999999998"/>
    <n v="0.39999999999999997"/>
  </r>
  <r>
    <x v="1"/>
    <n v="1197831"/>
    <x v="19"/>
    <x v="1"/>
    <x v="1"/>
    <s v="Dallas"/>
    <x v="1"/>
    <n v="0.55000000000000004"/>
    <n v="8000"/>
    <n v="4400"/>
    <n v="1759.9999999999998"/>
    <n v="0.39999999999999997"/>
  </r>
  <r>
    <x v="1"/>
    <n v="1197831"/>
    <x v="19"/>
    <x v="1"/>
    <x v="1"/>
    <s v="Dallas"/>
    <x v="2"/>
    <n v="0.5"/>
    <n v="9750"/>
    <n v="4875"/>
    <n v="1949.9999999999998"/>
    <n v="0.39999999999999997"/>
  </r>
  <r>
    <x v="1"/>
    <n v="1197831"/>
    <x v="19"/>
    <x v="1"/>
    <x v="1"/>
    <s v="Dallas"/>
    <x v="3"/>
    <n v="0.5"/>
    <n v="5250"/>
    <n v="2625"/>
    <n v="1312.5"/>
    <n v="0.5"/>
  </r>
  <r>
    <x v="1"/>
    <n v="1197831"/>
    <x v="19"/>
    <x v="1"/>
    <x v="1"/>
    <s v="Dallas"/>
    <x v="4"/>
    <n v="0.55000000000000004"/>
    <n v="5250"/>
    <n v="2887.5000000000005"/>
    <n v="1010.6250000000001"/>
    <n v="0.35"/>
  </r>
  <r>
    <x v="1"/>
    <n v="1197831"/>
    <x v="19"/>
    <x v="1"/>
    <x v="1"/>
    <s v="Dallas"/>
    <x v="5"/>
    <n v="0.6"/>
    <n v="7750"/>
    <n v="4650"/>
    <n v="2557.5"/>
    <n v="0.55000000000000004"/>
  </r>
  <r>
    <x v="1"/>
    <n v="1197831"/>
    <x v="20"/>
    <x v="1"/>
    <x v="1"/>
    <s v="Dallas"/>
    <x v="0"/>
    <n v="0.55000000000000004"/>
    <n v="7250"/>
    <n v="3987.5000000000005"/>
    <n v="1595"/>
    <n v="0.39999999999999997"/>
  </r>
  <r>
    <x v="1"/>
    <n v="1197831"/>
    <x v="20"/>
    <x v="1"/>
    <x v="1"/>
    <s v="Dallas"/>
    <x v="1"/>
    <n v="0.55000000000000004"/>
    <n v="6750"/>
    <n v="3712.5000000000005"/>
    <n v="1485"/>
    <n v="0.39999999999999997"/>
  </r>
  <r>
    <x v="1"/>
    <n v="1197831"/>
    <x v="20"/>
    <x v="1"/>
    <x v="1"/>
    <s v="Dallas"/>
    <x v="2"/>
    <n v="0.6"/>
    <n v="7250"/>
    <n v="4350"/>
    <n v="1739.9999999999998"/>
    <n v="0.39999999999999997"/>
  </r>
  <r>
    <x v="1"/>
    <n v="1197831"/>
    <x v="20"/>
    <x v="1"/>
    <x v="1"/>
    <s v="Dallas"/>
    <x v="3"/>
    <n v="0.6"/>
    <n v="4500"/>
    <n v="2700"/>
    <n v="1350"/>
    <n v="0.5"/>
  </r>
  <r>
    <x v="1"/>
    <n v="1197831"/>
    <x v="20"/>
    <x v="1"/>
    <x v="1"/>
    <s v="Dallas"/>
    <x v="4"/>
    <n v="0.55000000000000004"/>
    <n v="4500"/>
    <n v="2475"/>
    <n v="866.25"/>
    <n v="0.35"/>
  </r>
  <r>
    <x v="1"/>
    <n v="1197831"/>
    <x v="20"/>
    <x v="1"/>
    <x v="1"/>
    <s v="Dallas"/>
    <x v="5"/>
    <n v="0.5"/>
    <n v="6750"/>
    <n v="3375"/>
    <n v="1856.2500000000002"/>
    <n v="0.55000000000000004"/>
  </r>
  <r>
    <x v="1"/>
    <n v="1197831"/>
    <x v="21"/>
    <x v="1"/>
    <x v="1"/>
    <s v="Dallas"/>
    <x v="0"/>
    <n v="0.4"/>
    <n v="6250"/>
    <n v="2500"/>
    <n v="999.99999999999989"/>
    <n v="0.39999999999999997"/>
  </r>
  <r>
    <x v="1"/>
    <n v="1197831"/>
    <x v="21"/>
    <x v="1"/>
    <x v="1"/>
    <s v="Dallas"/>
    <x v="1"/>
    <n v="0.4"/>
    <n v="6250"/>
    <n v="2500"/>
    <n v="999.99999999999989"/>
    <n v="0.39999999999999997"/>
  </r>
  <r>
    <x v="1"/>
    <n v="1197831"/>
    <x v="21"/>
    <x v="1"/>
    <x v="1"/>
    <s v="Dallas"/>
    <x v="2"/>
    <n v="0.45"/>
    <n v="5750"/>
    <n v="2587.5"/>
    <n v="1035"/>
    <n v="0.39999999999999997"/>
  </r>
  <r>
    <x v="1"/>
    <n v="1197831"/>
    <x v="21"/>
    <x v="1"/>
    <x v="1"/>
    <s v="Dallas"/>
    <x v="3"/>
    <n v="0.45"/>
    <n v="4250"/>
    <n v="1912.5"/>
    <n v="956.25"/>
    <n v="0.5"/>
  </r>
  <r>
    <x v="1"/>
    <n v="1197831"/>
    <x v="21"/>
    <x v="1"/>
    <x v="1"/>
    <s v="Dallas"/>
    <x v="4"/>
    <n v="0.4"/>
    <n v="4000"/>
    <n v="1600"/>
    <n v="560"/>
    <n v="0.35"/>
  </r>
  <r>
    <x v="1"/>
    <n v="1197831"/>
    <x v="21"/>
    <x v="1"/>
    <x v="1"/>
    <s v="Dallas"/>
    <x v="5"/>
    <n v="0.5"/>
    <n v="5750"/>
    <n v="2875"/>
    <n v="1581.2500000000002"/>
    <n v="0.55000000000000004"/>
  </r>
  <r>
    <x v="1"/>
    <n v="1197831"/>
    <x v="22"/>
    <x v="1"/>
    <x v="1"/>
    <s v="Dallas"/>
    <x v="0"/>
    <n v="0.4"/>
    <n v="7250"/>
    <n v="2900"/>
    <n v="1160"/>
    <n v="0.39999999999999997"/>
  </r>
  <r>
    <x v="1"/>
    <n v="1197831"/>
    <x v="22"/>
    <x v="1"/>
    <x v="1"/>
    <s v="Dallas"/>
    <x v="1"/>
    <n v="0.4"/>
    <n v="7250"/>
    <n v="2900"/>
    <n v="1160"/>
    <n v="0.39999999999999997"/>
  </r>
  <r>
    <x v="1"/>
    <n v="1197831"/>
    <x v="22"/>
    <x v="1"/>
    <x v="1"/>
    <s v="Dallas"/>
    <x v="2"/>
    <n v="0.65"/>
    <n v="6500"/>
    <n v="4225"/>
    <n v="1689.9999999999998"/>
    <n v="0.39999999999999997"/>
  </r>
  <r>
    <x v="1"/>
    <n v="1197831"/>
    <x v="22"/>
    <x v="1"/>
    <x v="1"/>
    <s v="Dallas"/>
    <x v="3"/>
    <n v="0.65"/>
    <n v="5000"/>
    <n v="3250"/>
    <n v="1625"/>
    <n v="0.5"/>
  </r>
  <r>
    <x v="1"/>
    <n v="1197831"/>
    <x v="22"/>
    <x v="1"/>
    <x v="1"/>
    <s v="Dallas"/>
    <x v="4"/>
    <n v="0.6"/>
    <n v="4750"/>
    <n v="2850"/>
    <n v="997.49999999999989"/>
    <n v="0.35"/>
  </r>
  <r>
    <x v="1"/>
    <n v="1197831"/>
    <x v="22"/>
    <x v="1"/>
    <x v="1"/>
    <s v="Dallas"/>
    <x v="5"/>
    <n v="0.70000000000000007"/>
    <n v="6750"/>
    <n v="4725"/>
    <n v="2598.75"/>
    <n v="0.55000000000000004"/>
  </r>
  <r>
    <x v="1"/>
    <n v="1197831"/>
    <x v="23"/>
    <x v="1"/>
    <x v="1"/>
    <s v="Dallas"/>
    <x v="0"/>
    <n v="0.6"/>
    <n v="8250"/>
    <n v="4950"/>
    <n v="1979.9999999999998"/>
    <n v="0.39999999999999997"/>
  </r>
  <r>
    <x v="1"/>
    <n v="1197831"/>
    <x v="23"/>
    <x v="1"/>
    <x v="1"/>
    <s v="Dallas"/>
    <x v="1"/>
    <n v="0.6"/>
    <n v="8250"/>
    <n v="4950"/>
    <n v="1979.9999999999998"/>
    <n v="0.39999999999999997"/>
  </r>
  <r>
    <x v="1"/>
    <n v="1197831"/>
    <x v="23"/>
    <x v="1"/>
    <x v="1"/>
    <s v="Dallas"/>
    <x v="2"/>
    <n v="0.65"/>
    <n v="7250"/>
    <n v="4712.5"/>
    <n v="1884.9999999999998"/>
    <n v="0.39999999999999997"/>
  </r>
  <r>
    <x v="1"/>
    <n v="1197831"/>
    <x v="23"/>
    <x v="1"/>
    <x v="1"/>
    <s v="Dallas"/>
    <x v="3"/>
    <n v="0.65"/>
    <n v="5750"/>
    <n v="3737.5"/>
    <n v="1868.75"/>
    <n v="0.5"/>
  </r>
  <r>
    <x v="1"/>
    <n v="1197831"/>
    <x v="23"/>
    <x v="1"/>
    <x v="1"/>
    <s v="Dallas"/>
    <x v="4"/>
    <n v="0.6"/>
    <n v="5250"/>
    <n v="3150"/>
    <n v="1102.5"/>
    <n v="0.35"/>
  </r>
  <r>
    <x v="1"/>
    <n v="1197831"/>
    <x v="23"/>
    <x v="1"/>
    <x v="1"/>
    <s v="Dallas"/>
    <x v="5"/>
    <n v="0.70000000000000007"/>
    <n v="7750"/>
    <n v="5425.0000000000009"/>
    <n v="2983.7500000000009"/>
    <n v="0.55000000000000004"/>
  </r>
  <r>
    <x v="0"/>
    <n v="1185732"/>
    <x v="48"/>
    <x v="0"/>
    <x v="4"/>
    <s v="Philadelphia"/>
    <x v="0"/>
    <n v="0.45"/>
    <n v="4250"/>
    <n v="1912.5"/>
    <n v="1051.875"/>
    <n v="0.55000000000000004"/>
  </r>
  <r>
    <x v="0"/>
    <n v="1185732"/>
    <x v="48"/>
    <x v="0"/>
    <x v="4"/>
    <s v="Philadelphia"/>
    <x v="1"/>
    <n v="0.45"/>
    <n v="2250"/>
    <n v="1012.5"/>
    <n v="354.375"/>
    <n v="0.35"/>
  </r>
  <r>
    <x v="0"/>
    <n v="1185732"/>
    <x v="48"/>
    <x v="0"/>
    <x v="4"/>
    <s v="Philadelphia"/>
    <x v="2"/>
    <n v="0.35000000000000003"/>
    <n v="2250"/>
    <n v="787.50000000000011"/>
    <n v="315"/>
    <n v="0.39999999999999997"/>
  </r>
  <r>
    <x v="0"/>
    <n v="1185732"/>
    <x v="48"/>
    <x v="0"/>
    <x v="4"/>
    <s v="Philadelphia"/>
    <x v="3"/>
    <n v="0.4"/>
    <n v="750"/>
    <n v="300"/>
    <n v="119.99999999999999"/>
    <n v="0.39999999999999997"/>
  </r>
  <r>
    <x v="0"/>
    <n v="1185732"/>
    <x v="48"/>
    <x v="0"/>
    <x v="4"/>
    <s v="Philadelphia"/>
    <x v="4"/>
    <n v="0.54999999999999993"/>
    <n v="1250"/>
    <n v="687.49999999999989"/>
    <n v="240.62499999999994"/>
    <n v="0.35"/>
  </r>
  <r>
    <x v="0"/>
    <n v="1185732"/>
    <x v="48"/>
    <x v="0"/>
    <x v="4"/>
    <s v="Philadelphia"/>
    <x v="5"/>
    <n v="0.45"/>
    <n v="2250"/>
    <n v="1012.5"/>
    <n v="303.75"/>
    <n v="0.3"/>
  </r>
  <r>
    <x v="0"/>
    <n v="1185732"/>
    <x v="49"/>
    <x v="0"/>
    <x v="4"/>
    <s v="Philadelphia"/>
    <x v="0"/>
    <n v="0.45"/>
    <n v="4750"/>
    <n v="2137.5"/>
    <n v="1175.625"/>
    <n v="0.55000000000000004"/>
  </r>
  <r>
    <x v="0"/>
    <n v="1185732"/>
    <x v="49"/>
    <x v="0"/>
    <x v="4"/>
    <s v="Philadelphia"/>
    <x v="1"/>
    <n v="0.45"/>
    <n v="1250"/>
    <n v="562.5"/>
    <n v="196.875"/>
    <n v="0.35"/>
  </r>
  <r>
    <x v="0"/>
    <n v="1185732"/>
    <x v="49"/>
    <x v="0"/>
    <x v="4"/>
    <s v="Philadelphia"/>
    <x v="2"/>
    <n v="0.35000000000000003"/>
    <n v="1750"/>
    <n v="612.50000000000011"/>
    <n v="245.00000000000003"/>
    <n v="0.39999999999999997"/>
  </r>
  <r>
    <x v="0"/>
    <n v="1185732"/>
    <x v="49"/>
    <x v="0"/>
    <x v="4"/>
    <s v="Philadelphia"/>
    <x v="3"/>
    <n v="0.4"/>
    <n v="500"/>
    <n v="200"/>
    <n v="80"/>
    <n v="0.39999999999999997"/>
  </r>
  <r>
    <x v="0"/>
    <n v="1185732"/>
    <x v="49"/>
    <x v="0"/>
    <x v="4"/>
    <s v="Philadelphia"/>
    <x v="4"/>
    <n v="0.54999999999999993"/>
    <n v="1250"/>
    <n v="687.49999999999989"/>
    <n v="240.62499999999994"/>
    <n v="0.35"/>
  </r>
  <r>
    <x v="0"/>
    <n v="1185732"/>
    <x v="49"/>
    <x v="0"/>
    <x v="4"/>
    <s v="Philadelphia"/>
    <x v="5"/>
    <n v="0.45"/>
    <n v="2250"/>
    <n v="1012.5"/>
    <n v="303.75"/>
    <n v="0.3"/>
  </r>
  <r>
    <x v="0"/>
    <n v="1185732"/>
    <x v="14"/>
    <x v="0"/>
    <x v="4"/>
    <s v="Philadelphia"/>
    <x v="0"/>
    <n v="0.5"/>
    <n v="4450"/>
    <n v="2225"/>
    <n v="1223.75"/>
    <n v="0.55000000000000004"/>
  </r>
  <r>
    <x v="0"/>
    <n v="1185732"/>
    <x v="14"/>
    <x v="0"/>
    <x v="4"/>
    <s v="Philadelphia"/>
    <x v="1"/>
    <n v="0.5"/>
    <n v="1500"/>
    <n v="750"/>
    <n v="262.5"/>
    <n v="0.35"/>
  </r>
  <r>
    <x v="0"/>
    <n v="1185732"/>
    <x v="14"/>
    <x v="0"/>
    <x v="4"/>
    <s v="Philadelphia"/>
    <x v="2"/>
    <n v="0.4"/>
    <n v="1750"/>
    <n v="700"/>
    <n v="280"/>
    <n v="0.39999999999999997"/>
  </r>
  <r>
    <x v="0"/>
    <n v="1185732"/>
    <x v="14"/>
    <x v="0"/>
    <x v="4"/>
    <s v="Philadelphia"/>
    <x v="3"/>
    <n v="0.45"/>
    <n v="250"/>
    <n v="112.5"/>
    <n v="44.999999999999993"/>
    <n v="0.39999999999999997"/>
  </r>
  <r>
    <x v="0"/>
    <n v="1185732"/>
    <x v="14"/>
    <x v="0"/>
    <x v="4"/>
    <s v="Philadelphia"/>
    <x v="4"/>
    <n v="0.6"/>
    <n v="750"/>
    <n v="450"/>
    <n v="135"/>
    <n v="0.3"/>
  </r>
  <r>
    <x v="0"/>
    <n v="1185732"/>
    <x v="14"/>
    <x v="0"/>
    <x v="4"/>
    <s v="Philadelphia"/>
    <x v="5"/>
    <n v="0.5"/>
    <n v="1750"/>
    <n v="875"/>
    <n v="218.75"/>
    <n v="0.25"/>
  </r>
  <r>
    <x v="0"/>
    <n v="1185732"/>
    <x v="50"/>
    <x v="0"/>
    <x v="4"/>
    <s v="Philadelphia"/>
    <x v="0"/>
    <n v="0.5"/>
    <n v="4500"/>
    <n v="2250"/>
    <n v="1125"/>
    <n v="0.5"/>
  </r>
  <r>
    <x v="0"/>
    <n v="1185732"/>
    <x v="50"/>
    <x v="0"/>
    <x v="4"/>
    <s v="Philadelphia"/>
    <x v="1"/>
    <n v="0.5"/>
    <n v="1500"/>
    <n v="750"/>
    <n v="225"/>
    <n v="0.3"/>
  </r>
  <r>
    <x v="0"/>
    <n v="1185732"/>
    <x v="50"/>
    <x v="0"/>
    <x v="4"/>
    <s v="Philadelphia"/>
    <x v="2"/>
    <n v="0.4"/>
    <n v="1500"/>
    <n v="600"/>
    <n v="210"/>
    <n v="0.35"/>
  </r>
  <r>
    <x v="0"/>
    <n v="1185732"/>
    <x v="50"/>
    <x v="0"/>
    <x v="4"/>
    <s v="Philadelphia"/>
    <x v="3"/>
    <n v="0.45"/>
    <n v="750"/>
    <n v="337.5"/>
    <n v="118.12499999999999"/>
    <n v="0.35"/>
  </r>
  <r>
    <x v="0"/>
    <n v="1185732"/>
    <x v="50"/>
    <x v="0"/>
    <x v="4"/>
    <s v="Philadelphia"/>
    <x v="4"/>
    <n v="0.6"/>
    <n v="750"/>
    <n v="450"/>
    <n v="135"/>
    <n v="0.3"/>
  </r>
  <r>
    <x v="0"/>
    <n v="1185732"/>
    <x v="50"/>
    <x v="0"/>
    <x v="4"/>
    <s v="Philadelphia"/>
    <x v="5"/>
    <n v="0.5"/>
    <n v="2000"/>
    <n v="1000"/>
    <n v="250"/>
    <n v="0.25"/>
  </r>
  <r>
    <x v="0"/>
    <n v="1185732"/>
    <x v="51"/>
    <x v="0"/>
    <x v="4"/>
    <s v="Philadelphia"/>
    <x v="0"/>
    <n v="0.6"/>
    <n v="4700"/>
    <n v="2820"/>
    <n v="1410"/>
    <n v="0.5"/>
  </r>
  <r>
    <x v="0"/>
    <n v="1185732"/>
    <x v="51"/>
    <x v="0"/>
    <x v="4"/>
    <s v="Philadelphia"/>
    <x v="1"/>
    <n v="0.60000000000000009"/>
    <n v="1750"/>
    <n v="1050.0000000000002"/>
    <n v="315.00000000000006"/>
    <n v="0.3"/>
  </r>
  <r>
    <x v="0"/>
    <n v="1185732"/>
    <x v="51"/>
    <x v="0"/>
    <x v="4"/>
    <s v="Philadelphia"/>
    <x v="2"/>
    <n v="0.55000000000000004"/>
    <n v="1500"/>
    <n v="825.00000000000011"/>
    <n v="288.75"/>
    <n v="0.35"/>
  </r>
  <r>
    <x v="0"/>
    <n v="1185732"/>
    <x v="51"/>
    <x v="0"/>
    <x v="4"/>
    <s v="Philadelphia"/>
    <x v="3"/>
    <n v="0.55000000000000004"/>
    <n v="1000"/>
    <n v="550"/>
    <n v="192.5"/>
    <n v="0.35"/>
  </r>
  <r>
    <x v="0"/>
    <n v="1185732"/>
    <x v="51"/>
    <x v="0"/>
    <x v="4"/>
    <s v="Philadelphia"/>
    <x v="4"/>
    <n v="0.65"/>
    <n v="1250"/>
    <n v="812.5"/>
    <n v="243.75"/>
    <n v="0.3"/>
  </r>
  <r>
    <x v="0"/>
    <n v="1185732"/>
    <x v="51"/>
    <x v="0"/>
    <x v="4"/>
    <s v="Philadelphia"/>
    <x v="5"/>
    <n v="0.70000000000000007"/>
    <n v="2500"/>
    <n v="1750.0000000000002"/>
    <n v="525"/>
    <n v="0.3"/>
  </r>
  <r>
    <x v="0"/>
    <n v="1185732"/>
    <x v="52"/>
    <x v="0"/>
    <x v="4"/>
    <s v="Philadelphia"/>
    <x v="0"/>
    <n v="0.65"/>
    <n v="5000"/>
    <n v="3250"/>
    <n v="1787.5000000000002"/>
    <n v="0.55000000000000004"/>
  </r>
  <r>
    <x v="0"/>
    <n v="1185732"/>
    <x v="52"/>
    <x v="0"/>
    <x v="4"/>
    <s v="Philadelphia"/>
    <x v="1"/>
    <n v="0.60000000000000009"/>
    <n v="2500"/>
    <n v="1500.0000000000002"/>
    <n v="525"/>
    <n v="0.35"/>
  </r>
  <r>
    <x v="0"/>
    <n v="1185732"/>
    <x v="52"/>
    <x v="0"/>
    <x v="4"/>
    <s v="Philadelphia"/>
    <x v="2"/>
    <n v="0.55000000000000004"/>
    <n v="1750"/>
    <n v="962.50000000000011"/>
    <n v="385"/>
    <n v="0.39999999999999997"/>
  </r>
  <r>
    <x v="0"/>
    <n v="1185732"/>
    <x v="52"/>
    <x v="0"/>
    <x v="4"/>
    <s v="Philadelphia"/>
    <x v="3"/>
    <n v="0.55000000000000004"/>
    <n v="1500"/>
    <n v="825.00000000000011"/>
    <n v="330"/>
    <n v="0.39999999999999997"/>
  </r>
  <r>
    <x v="0"/>
    <n v="1185732"/>
    <x v="52"/>
    <x v="0"/>
    <x v="4"/>
    <s v="Philadelphia"/>
    <x v="4"/>
    <n v="0.65"/>
    <n v="1500"/>
    <n v="975"/>
    <n v="341.25"/>
    <n v="0.35"/>
  </r>
  <r>
    <x v="0"/>
    <n v="1185732"/>
    <x v="52"/>
    <x v="0"/>
    <x v="4"/>
    <s v="Philadelphia"/>
    <x v="5"/>
    <n v="0.70000000000000007"/>
    <n v="3000"/>
    <n v="2100"/>
    <n v="630"/>
    <n v="0.3"/>
  </r>
  <r>
    <x v="0"/>
    <n v="1185732"/>
    <x v="18"/>
    <x v="0"/>
    <x v="4"/>
    <s v="Philadelphia"/>
    <x v="0"/>
    <n v="0.65"/>
    <n v="5000"/>
    <n v="3250"/>
    <n v="1787.5000000000002"/>
    <n v="0.55000000000000004"/>
  </r>
  <r>
    <x v="0"/>
    <n v="1185732"/>
    <x v="18"/>
    <x v="0"/>
    <x v="4"/>
    <s v="Philadelphia"/>
    <x v="1"/>
    <n v="0.60000000000000009"/>
    <n v="3000"/>
    <n v="1800.0000000000002"/>
    <n v="630"/>
    <n v="0.35"/>
  </r>
  <r>
    <x v="0"/>
    <n v="1185732"/>
    <x v="18"/>
    <x v="0"/>
    <x v="4"/>
    <s v="Philadelphia"/>
    <x v="2"/>
    <n v="0.55000000000000004"/>
    <n v="2250"/>
    <n v="1237.5"/>
    <n v="494.99999999999994"/>
    <n v="0.39999999999999997"/>
  </r>
  <r>
    <x v="0"/>
    <n v="1185732"/>
    <x v="18"/>
    <x v="0"/>
    <x v="4"/>
    <s v="Philadelphia"/>
    <x v="3"/>
    <n v="0.55000000000000004"/>
    <n v="1750"/>
    <n v="962.50000000000011"/>
    <n v="385"/>
    <n v="0.39999999999999997"/>
  </r>
  <r>
    <x v="0"/>
    <n v="1185732"/>
    <x v="18"/>
    <x v="0"/>
    <x v="4"/>
    <s v="Philadelphia"/>
    <x v="4"/>
    <n v="0.65"/>
    <n v="2000"/>
    <n v="1300"/>
    <n v="454.99999999999994"/>
    <n v="0.35"/>
  </r>
  <r>
    <x v="0"/>
    <n v="1185732"/>
    <x v="18"/>
    <x v="0"/>
    <x v="4"/>
    <s v="Philadelphia"/>
    <x v="5"/>
    <n v="0.70000000000000007"/>
    <n v="3750"/>
    <n v="2625.0000000000005"/>
    <n v="787.50000000000011"/>
    <n v="0.3"/>
  </r>
  <r>
    <x v="0"/>
    <n v="1185732"/>
    <x v="53"/>
    <x v="0"/>
    <x v="4"/>
    <s v="Philadelphia"/>
    <x v="0"/>
    <n v="0.65"/>
    <n v="5250"/>
    <n v="3412.5"/>
    <n v="1876.8750000000002"/>
    <n v="0.55000000000000004"/>
  </r>
  <r>
    <x v="0"/>
    <n v="1185732"/>
    <x v="53"/>
    <x v="0"/>
    <x v="4"/>
    <s v="Philadelphia"/>
    <x v="1"/>
    <n v="0.60000000000000009"/>
    <n v="3000"/>
    <n v="1800.0000000000002"/>
    <n v="630"/>
    <n v="0.35"/>
  </r>
  <r>
    <x v="0"/>
    <n v="1185732"/>
    <x v="53"/>
    <x v="0"/>
    <x v="4"/>
    <s v="Philadelphia"/>
    <x v="2"/>
    <n v="0.55000000000000004"/>
    <n v="2250"/>
    <n v="1237.5"/>
    <n v="494.99999999999994"/>
    <n v="0.39999999999999997"/>
  </r>
  <r>
    <x v="0"/>
    <n v="1185732"/>
    <x v="53"/>
    <x v="0"/>
    <x v="4"/>
    <s v="Philadelphia"/>
    <x v="3"/>
    <n v="0.55000000000000004"/>
    <n v="2000"/>
    <n v="1100"/>
    <n v="439.99999999999994"/>
    <n v="0.39999999999999997"/>
  </r>
  <r>
    <x v="0"/>
    <n v="1185732"/>
    <x v="53"/>
    <x v="0"/>
    <x v="4"/>
    <s v="Philadelphia"/>
    <x v="4"/>
    <n v="0.65"/>
    <n v="1750"/>
    <n v="1137.5"/>
    <n v="398.125"/>
    <n v="0.35"/>
  </r>
  <r>
    <x v="0"/>
    <n v="1185732"/>
    <x v="53"/>
    <x v="0"/>
    <x v="4"/>
    <s v="Philadelphia"/>
    <x v="5"/>
    <n v="0.70000000000000007"/>
    <n v="3500"/>
    <n v="2450.0000000000005"/>
    <n v="735.00000000000011"/>
    <n v="0.3"/>
  </r>
  <r>
    <x v="0"/>
    <n v="1185732"/>
    <x v="54"/>
    <x v="0"/>
    <x v="4"/>
    <s v="Philadelphia"/>
    <x v="0"/>
    <n v="0.65"/>
    <n v="4750"/>
    <n v="3087.5"/>
    <n v="1543.75"/>
    <n v="0.5"/>
  </r>
  <r>
    <x v="0"/>
    <n v="1185732"/>
    <x v="54"/>
    <x v="0"/>
    <x v="4"/>
    <s v="Philadelphia"/>
    <x v="1"/>
    <n v="0.5"/>
    <n v="2750"/>
    <n v="1375"/>
    <n v="412.5"/>
    <n v="0.3"/>
  </r>
  <r>
    <x v="0"/>
    <n v="1185732"/>
    <x v="54"/>
    <x v="0"/>
    <x v="4"/>
    <s v="Philadelphia"/>
    <x v="2"/>
    <n v="0.45"/>
    <n v="2000"/>
    <n v="900"/>
    <n v="315"/>
    <n v="0.35"/>
  </r>
  <r>
    <x v="0"/>
    <n v="1185732"/>
    <x v="54"/>
    <x v="0"/>
    <x v="4"/>
    <s v="Philadelphia"/>
    <x v="3"/>
    <n v="0.45"/>
    <n v="1750"/>
    <n v="787.5"/>
    <n v="275.625"/>
    <n v="0.35"/>
  </r>
  <r>
    <x v="0"/>
    <n v="1185732"/>
    <x v="54"/>
    <x v="0"/>
    <x v="4"/>
    <s v="Philadelphia"/>
    <x v="4"/>
    <n v="0.54999999999999993"/>
    <n v="1250"/>
    <n v="687.49999999999989"/>
    <n v="206.24999999999997"/>
    <n v="0.3"/>
  </r>
  <r>
    <x v="0"/>
    <n v="1185732"/>
    <x v="54"/>
    <x v="0"/>
    <x v="4"/>
    <s v="Philadelphia"/>
    <x v="5"/>
    <n v="0.6"/>
    <n v="2250"/>
    <n v="1350"/>
    <n v="337.5"/>
    <n v="0.25"/>
  </r>
  <r>
    <x v="0"/>
    <n v="1185732"/>
    <x v="55"/>
    <x v="0"/>
    <x v="4"/>
    <s v="Philadelphia"/>
    <x v="0"/>
    <n v="0.6"/>
    <n v="4000"/>
    <n v="2400"/>
    <n v="1200"/>
    <n v="0.5"/>
  </r>
  <r>
    <x v="0"/>
    <n v="1185732"/>
    <x v="55"/>
    <x v="0"/>
    <x v="4"/>
    <s v="Philadelphia"/>
    <x v="1"/>
    <n v="0.5"/>
    <n v="2250"/>
    <n v="1125"/>
    <n v="337.5"/>
    <n v="0.3"/>
  </r>
  <r>
    <x v="0"/>
    <n v="1185732"/>
    <x v="55"/>
    <x v="0"/>
    <x v="4"/>
    <s v="Philadelphia"/>
    <x v="2"/>
    <n v="0.5"/>
    <n v="1250"/>
    <n v="625"/>
    <n v="218.75"/>
    <n v="0.35"/>
  </r>
  <r>
    <x v="0"/>
    <n v="1185732"/>
    <x v="55"/>
    <x v="0"/>
    <x v="4"/>
    <s v="Philadelphia"/>
    <x v="3"/>
    <n v="0.5"/>
    <n v="1000"/>
    <n v="500"/>
    <n v="175"/>
    <n v="0.35"/>
  </r>
  <r>
    <x v="0"/>
    <n v="1185732"/>
    <x v="55"/>
    <x v="0"/>
    <x v="4"/>
    <s v="Philadelphia"/>
    <x v="4"/>
    <n v="0.6"/>
    <n v="1000"/>
    <n v="600"/>
    <n v="180"/>
    <n v="0.3"/>
  </r>
  <r>
    <x v="0"/>
    <n v="1185732"/>
    <x v="55"/>
    <x v="0"/>
    <x v="4"/>
    <s v="Philadelphia"/>
    <x v="5"/>
    <n v="0.64999999999999991"/>
    <n v="2250"/>
    <n v="1462.4999999999998"/>
    <n v="365.62499999999994"/>
    <n v="0.25"/>
  </r>
  <r>
    <x v="0"/>
    <n v="1185732"/>
    <x v="56"/>
    <x v="0"/>
    <x v="4"/>
    <s v="Philadelphia"/>
    <x v="0"/>
    <n v="0.70000000000000007"/>
    <n v="3750"/>
    <n v="2625.0000000000005"/>
    <n v="1443.7500000000005"/>
    <n v="0.55000000000000004"/>
  </r>
  <r>
    <x v="0"/>
    <n v="1185732"/>
    <x v="56"/>
    <x v="0"/>
    <x v="4"/>
    <s v="Philadelphia"/>
    <x v="1"/>
    <n v="0.60000000000000009"/>
    <n v="2000"/>
    <n v="1200.0000000000002"/>
    <n v="420.00000000000006"/>
    <n v="0.35"/>
  </r>
  <r>
    <x v="0"/>
    <n v="1185732"/>
    <x v="56"/>
    <x v="0"/>
    <x v="4"/>
    <s v="Philadelphia"/>
    <x v="2"/>
    <n v="0.60000000000000009"/>
    <n v="1950"/>
    <n v="1170.0000000000002"/>
    <n v="468.00000000000006"/>
    <n v="0.39999999999999997"/>
  </r>
  <r>
    <x v="0"/>
    <n v="1185732"/>
    <x v="56"/>
    <x v="0"/>
    <x v="4"/>
    <s v="Philadelphia"/>
    <x v="3"/>
    <n v="0.60000000000000009"/>
    <n v="1750"/>
    <n v="1050.0000000000002"/>
    <n v="420.00000000000006"/>
    <n v="0.39999999999999997"/>
  </r>
  <r>
    <x v="0"/>
    <n v="1185732"/>
    <x v="56"/>
    <x v="0"/>
    <x v="4"/>
    <s v="Philadelphia"/>
    <x v="4"/>
    <n v="0.70000000000000007"/>
    <n v="1500"/>
    <n v="1050"/>
    <n v="367.5"/>
    <n v="0.35"/>
  </r>
  <r>
    <x v="0"/>
    <n v="1185732"/>
    <x v="56"/>
    <x v="0"/>
    <x v="4"/>
    <s v="Philadelphia"/>
    <x v="5"/>
    <n v="0.75"/>
    <n v="2500"/>
    <n v="1875"/>
    <n v="562.5"/>
    <n v="0.3"/>
  </r>
  <r>
    <x v="0"/>
    <n v="1185732"/>
    <x v="57"/>
    <x v="0"/>
    <x v="4"/>
    <s v="Philadelphia"/>
    <x v="0"/>
    <n v="0.70000000000000007"/>
    <n v="4750"/>
    <n v="3325.0000000000005"/>
    <n v="1828.7500000000005"/>
    <n v="0.55000000000000004"/>
  </r>
  <r>
    <x v="0"/>
    <n v="1185732"/>
    <x v="57"/>
    <x v="0"/>
    <x v="4"/>
    <s v="Philadelphia"/>
    <x v="1"/>
    <n v="0.60000000000000009"/>
    <n v="2750"/>
    <n v="1650.0000000000002"/>
    <n v="577.5"/>
    <n v="0.35"/>
  </r>
  <r>
    <x v="0"/>
    <n v="1185732"/>
    <x v="57"/>
    <x v="0"/>
    <x v="4"/>
    <s v="Philadelphia"/>
    <x v="2"/>
    <n v="0.60000000000000009"/>
    <n v="2250"/>
    <n v="1350.0000000000002"/>
    <n v="540"/>
    <n v="0.39999999999999997"/>
  </r>
  <r>
    <x v="0"/>
    <n v="1185732"/>
    <x v="57"/>
    <x v="0"/>
    <x v="4"/>
    <s v="Philadelphia"/>
    <x v="3"/>
    <n v="0.60000000000000009"/>
    <n v="1750"/>
    <n v="1050.0000000000002"/>
    <n v="420.00000000000006"/>
    <n v="0.39999999999999997"/>
  </r>
  <r>
    <x v="0"/>
    <n v="1185732"/>
    <x v="57"/>
    <x v="0"/>
    <x v="4"/>
    <s v="Philadelphia"/>
    <x v="4"/>
    <n v="0.70000000000000007"/>
    <n v="1750"/>
    <n v="1225.0000000000002"/>
    <n v="428.75000000000006"/>
    <n v="0.35"/>
  </r>
  <r>
    <x v="0"/>
    <n v="1185732"/>
    <x v="57"/>
    <x v="0"/>
    <x v="4"/>
    <s v="Philadelphia"/>
    <x v="5"/>
    <n v="0.75"/>
    <n v="2750"/>
    <n v="2062.5"/>
    <n v="618.75"/>
    <n v="0.3"/>
  </r>
  <r>
    <x v="2"/>
    <n v="1128299"/>
    <x v="36"/>
    <x v="2"/>
    <x v="5"/>
    <s v="Las Vegas"/>
    <x v="0"/>
    <n v="0.35"/>
    <n v="4500"/>
    <n v="1575"/>
    <n v="630"/>
    <n v="0.4"/>
  </r>
  <r>
    <x v="2"/>
    <n v="1128299"/>
    <x v="36"/>
    <x v="2"/>
    <x v="5"/>
    <s v="Las Vegas"/>
    <x v="1"/>
    <n v="0.45"/>
    <n v="4500"/>
    <n v="2025"/>
    <n v="506.25"/>
    <n v="0.25"/>
  </r>
  <r>
    <x v="2"/>
    <n v="1128299"/>
    <x v="36"/>
    <x v="2"/>
    <x v="5"/>
    <s v="Las Vegas"/>
    <x v="2"/>
    <n v="0.45"/>
    <n v="4500"/>
    <n v="2025"/>
    <n v="810"/>
    <n v="0.4"/>
  </r>
  <r>
    <x v="2"/>
    <n v="1128299"/>
    <x v="36"/>
    <x v="2"/>
    <x v="5"/>
    <s v="Las Vegas"/>
    <x v="3"/>
    <n v="0.45"/>
    <n v="3000"/>
    <n v="1350"/>
    <n v="472.49999999999994"/>
    <n v="0.35"/>
  </r>
  <r>
    <x v="2"/>
    <n v="1128299"/>
    <x v="36"/>
    <x v="2"/>
    <x v="5"/>
    <s v="Las Vegas"/>
    <x v="4"/>
    <n v="0.5"/>
    <n v="2500"/>
    <n v="1250"/>
    <n v="687.5"/>
    <n v="0.55000000000000004"/>
  </r>
  <r>
    <x v="2"/>
    <n v="1128299"/>
    <x v="36"/>
    <x v="2"/>
    <x v="5"/>
    <s v="Las Vegas"/>
    <x v="5"/>
    <n v="0.45"/>
    <n v="4750"/>
    <n v="2137.5"/>
    <n v="427.5"/>
    <n v="0.2"/>
  </r>
  <r>
    <x v="2"/>
    <n v="1128299"/>
    <x v="37"/>
    <x v="2"/>
    <x v="5"/>
    <s v="Las Vegas"/>
    <x v="0"/>
    <n v="0.35"/>
    <n v="5250"/>
    <n v="1837.4999999999998"/>
    <n v="735"/>
    <n v="0.4"/>
  </r>
  <r>
    <x v="2"/>
    <n v="1128299"/>
    <x v="37"/>
    <x v="2"/>
    <x v="5"/>
    <s v="Las Vegas"/>
    <x v="1"/>
    <n v="0.45"/>
    <n v="4250"/>
    <n v="1912.5"/>
    <n v="478.125"/>
    <n v="0.25"/>
  </r>
  <r>
    <x v="2"/>
    <n v="1128299"/>
    <x v="37"/>
    <x v="2"/>
    <x v="5"/>
    <s v="Las Vegas"/>
    <x v="2"/>
    <n v="0.45"/>
    <n v="4250"/>
    <n v="1912.5"/>
    <n v="765"/>
    <n v="0.4"/>
  </r>
  <r>
    <x v="2"/>
    <n v="1128299"/>
    <x v="37"/>
    <x v="2"/>
    <x v="5"/>
    <s v="Las Vegas"/>
    <x v="3"/>
    <n v="0.45"/>
    <n v="2750"/>
    <n v="1237.5"/>
    <n v="433.125"/>
    <n v="0.35"/>
  </r>
  <r>
    <x v="2"/>
    <n v="1128299"/>
    <x v="37"/>
    <x v="2"/>
    <x v="5"/>
    <s v="Las Vegas"/>
    <x v="4"/>
    <n v="0.5"/>
    <n v="2000"/>
    <n v="1000"/>
    <n v="550"/>
    <n v="0.55000000000000004"/>
  </r>
  <r>
    <x v="2"/>
    <n v="1128299"/>
    <x v="37"/>
    <x v="2"/>
    <x v="5"/>
    <s v="Las Vegas"/>
    <x v="5"/>
    <n v="0.45"/>
    <n v="4000"/>
    <n v="1800"/>
    <n v="360"/>
    <n v="0.2"/>
  </r>
  <r>
    <x v="2"/>
    <n v="1128299"/>
    <x v="38"/>
    <x v="2"/>
    <x v="5"/>
    <s v="Las Vegas"/>
    <x v="0"/>
    <n v="0.45"/>
    <n v="5500"/>
    <n v="2475"/>
    <n v="990"/>
    <n v="0.4"/>
  </r>
  <r>
    <x v="2"/>
    <n v="1128299"/>
    <x v="38"/>
    <x v="2"/>
    <x v="5"/>
    <s v="Las Vegas"/>
    <x v="1"/>
    <n v="0.54999999999999993"/>
    <n v="4000"/>
    <n v="2199.9999999999995"/>
    <n v="549.99999999999989"/>
    <n v="0.25"/>
  </r>
  <r>
    <x v="2"/>
    <n v="1128299"/>
    <x v="38"/>
    <x v="2"/>
    <x v="5"/>
    <s v="Las Vegas"/>
    <x v="2"/>
    <n v="0.54999999999999993"/>
    <n v="4000"/>
    <n v="2199.9999999999995"/>
    <n v="879.99999999999989"/>
    <n v="0.4"/>
  </r>
  <r>
    <x v="2"/>
    <n v="1128299"/>
    <x v="38"/>
    <x v="2"/>
    <x v="5"/>
    <s v="Las Vegas"/>
    <x v="3"/>
    <n v="0.54999999999999993"/>
    <n v="3000"/>
    <n v="1649.9999999999998"/>
    <n v="577.49999999999989"/>
    <n v="0.35"/>
  </r>
  <r>
    <x v="2"/>
    <n v="1128299"/>
    <x v="38"/>
    <x v="2"/>
    <x v="5"/>
    <s v="Las Vegas"/>
    <x v="4"/>
    <n v="0.6"/>
    <n v="1750"/>
    <n v="1050"/>
    <n v="577.5"/>
    <n v="0.55000000000000004"/>
  </r>
  <r>
    <x v="2"/>
    <n v="1128299"/>
    <x v="38"/>
    <x v="2"/>
    <x v="5"/>
    <s v="Las Vegas"/>
    <x v="5"/>
    <n v="0.54999999999999993"/>
    <n v="3750"/>
    <n v="2062.4999999999995"/>
    <n v="412.49999999999994"/>
    <n v="0.2"/>
  </r>
  <r>
    <x v="2"/>
    <n v="1128299"/>
    <x v="39"/>
    <x v="2"/>
    <x v="5"/>
    <s v="Las Vegas"/>
    <x v="0"/>
    <n v="0.6"/>
    <n v="5500"/>
    <n v="3300"/>
    <n v="1320"/>
    <n v="0.4"/>
  </r>
  <r>
    <x v="2"/>
    <n v="1128299"/>
    <x v="39"/>
    <x v="2"/>
    <x v="5"/>
    <s v="Las Vegas"/>
    <x v="1"/>
    <n v="0.65"/>
    <n v="3500"/>
    <n v="2275"/>
    <n v="568.75"/>
    <n v="0.25"/>
  </r>
  <r>
    <x v="2"/>
    <n v="1128299"/>
    <x v="39"/>
    <x v="2"/>
    <x v="5"/>
    <s v="Las Vegas"/>
    <x v="2"/>
    <n v="0.65"/>
    <n v="4000"/>
    <n v="2600"/>
    <n v="1040"/>
    <n v="0.4"/>
  </r>
  <r>
    <x v="2"/>
    <n v="1128299"/>
    <x v="39"/>
    <x v="2"/>
    <x v="5"/>
    <s v="Las Vegas"/>
    <x v="3"/>
    <n v="0.6"/>
    <n v="3000"/>
    <n v="1800"/>
    <n v="630"/>
    <n v="0.35"/>
  </r>
  <r>
    <x v="2"/>
    <n v="1128299"/>
    <x v="39"/>
    <x v="2"/>
    <x v="5"/>
    <s v="Las Vegas"/>
    <x v="4"/>
    <n v="0.65"/>
    <n v="2000"/>
    <n v="1300"/>
    <n v="715.00000000000011"/>
    <n v="0.55000000000000004"/>
  </r>
  <r>
    <x v="2"/>
    <n v="1128299"/>
    <x v="39"/>
    <x v="2"/>
    <x v="5"/>
    <s v="Las Vegas"/>
    <x v="5"/>
    <n v="0.8"/>
    <n v="3500"/>
    <n v="2800"/>
    <n v="560"/>
    <n v="0.2"/>
  </r>
  <r>
    <x v="2"/>
    <n v="1128299"/>
    <x v="40"/>
    <x v="2"/>
    <x v="5"/>
    <s v="Las Vegas"/>
    <x v="0"/>
    <n v="0.6"/>
    <n v="5500"/>
    <n v="3300"/>
    <n v="1485"/>
    <n v="0.45"/>
  </r>
  <r>
    <x v="2"/>
    <n v="1128299"/>
    <x v="40"/>
    <x v="2"/>
    <x v="5"/>
    <s v="Las Vegas"/>
    <x v="1"/>
    <n v="0.65"/>
    <n v="4000"/>
    <n v="2600"/>
    <n v="780"/>
    <n v="0.3"/>
  </r>
  <r>
    <x v="2"/>
    <n v="1128299"/>
    <x v="40"/>
    <x v="2"/>
    <x v="5"/>
    <s v="Las Vegas"/>
    <x v="2"/>
    <n v="0.65"/>
    <n v="4000"/>
    <n v="2600"/>
    <n v="1170"/>
    <n v="0.45"/>
  </r>
  <r>
    <x v="2"/>
    <n v="1128299"/>
    <x v="40"/>
    <x v="2"/>
    <x v="5"/>
    <s v="Las Vegas"/>
    <x v="3"/>
    <n v="0.6"/>
    <n v="3000"/>
    <n v="1800"/>
    <n v="719.99999999999989"/>
    <n v="0.39999999999999997"/>
  </r>
  <r>
    <x v="2"/>
    <n v="1128299"/>
    <x v="40"/>
    <x v="2"/>
    <x v="5"/>
    <s v="Las Vegas"/>
    <x v="4"/>
    <n v="0.65"/>
    <n v="2000"/>
    <n v="1300"/>
    <n v="780.00000000000011"/>
    <n v="0.60000000000000009"/>
  </r>
  <r>
    <x v="2"/>
    <n v="1128299"/>
    <x v="40"/>
    <x v="2"/>
    <x v="5"/>
    <s v="Las Vegas"/>
    <x v="5"/>
    <n v="0.8"/>
    <n v="4500"/>
    <n v="3600"/>
    <n v="900"/>
    <n v="0.25"/>
  </r>
  <r>
    <x v="2"/>
    <n v="1128299"/>
    <x v="41"/>
    <x v="2"/>
    <x v="5"/>
    <s v="Las Vegas"/>
    <x v="0"/>
    <n v="0.6"/>
    <n v="7000"/>
    <n v="4200"/>
    <n v="1890"/>
    <n v="0.45"/>
  </r>
  <r>
    <x v="2"/>
    <n v="1128299"/>
    <x v="41"/>
    <x v="2"/>
    <x v="5"/>
    <s v="Las Vegas"/>
    <x v="1"/>
    <n v="0.65"/>
    <n v="5500"/>
    <n v="3575"/>
    <n v="1072.5"/>
    <n v="0.3"/>
  </r>
  <r>
    <x v="2"/>
    <n v="1128299"/>
    <x v="41"/>
    <x v="2"/>
    <x v="5"/>
    <s v="Las Vegas"/>
    <x v="2"/>
    <n v="0.65"/>
    <n v="5500"/>
    <n v="3575"/>
    <n v="1608.75"/>
    <n v="0.45"/>
  </r>
  <r>
    <x v="2"/>
    <n v="1128299"/>
    <x v="41"/>
    <x v="2"/>
    <x v="5"/>
    <s v="Las Vegas"/>
    <x v="3"/>
    <n v="0.6"/>
    <n v="4250"/>
    <n v="2550"/>
    <n v="1019.9999999999999"/>
    <n v="0.39999999999999997"/>
  </r>
  <r>
    <x v="2"/>
    <n v="1128299"/>
    <x v="41"/>
    <x v="2"/>
    <x v="5"/>
    <s v="Las Vegas"/>
    <x v="4"/>
    <n v="0.65"/>
    <n v="3000"/>
    <n v="1950"/>
    <n v="1170.0000000000002"/>
    <n v="0.60000000000000009"/>
  </r>
  <r>
    <x v="2"/>
    <n v="1128299"/>
    <x v="41"/>
    <x v="2"/>
    <x v="5"/>
    <s v="Las Vegas"/>
    <x v="5"/>
    <n v="0.8"/>
    <n v="6000"/>
    <n v="4800"/>
    <n v="1200"/>
    <n v="0.25"/>
  </r>
  <r>
    <x v="2"/>
    <n v="1128299"/>
    <x v="42"/>
    <x v="2"/>
    <x v="5"/>
    <s v="Las Vegas"/>
    <x v="0"/>
    <n v="0.6"/>
    <n v="7500"/>
    <n v="4500"/>
    <n v="1800"/>
    <n v="0.4"/>
  </r>
  <r>
    <x v="2"/>
    <n v="1128299"/>
    <x v="42"/>
    <x v="2"/>
    <x v="5"/>
    <s v="Las Vegas"/>
    <x v="1"/>
    <n v="0.65"/>
    <n v="6000"/>
    <n v="3900"/>
    <n v="975"/>
    <n v="0.25"/>
  </r>
  <r>
    <x v="2"/>
    <n v="1128299"/>
    <x v="42"/>
    <x v="2"/>
    <x v="5"/>
    <s v="Las Vegas"/>
    <x v="2"/>
    <n v="0.65"/>
    <n v="5500"/>
    <n v="3575"/>
    <n v="1430"/>
    <n v="0.4"/>
  </r>
  <r>
    <x v="2"/>
    <n v="1128299"/>
    <x v="42"/>
    <x v="2"/>
    <x v="5"/>
    <s v="Las Vegas"/>
    <x v="3"/>
    <n v="0.6"/>
    <n v="4500"/>
    <n v="2700"/>
    <n v="944.99999999999989"/>
    <n v="0.35"/>
  </r>
  <r>
    <x v="2"/>
    <n v="1128299"/>
    <x v="42"/>
    <x v="2"/>
    <x v="5"/>
    <s v="Las Vegas"/>
    <x v="4"/>
    <n v="0.65"/>
    <n v="5000"/>
    <n v="3250"/>
    <n v="1787.5000000000002"/>
    <n v="0.55000000000000004"/>
  </r>
  <r>
    <x v="2"/>
    <n v="1128299"/>
    <x v="42"/>
    <x v="2"/>
    <x v="5"/>
    <s v="Las Vegas"/>
    <x v="5"/>
    <n v="0.8"/>
    <n v="5000"/>
    <n v="4000"/>
    <n v="800"/>
    <n v="0.2"/>
  </r>
  <r>
    <x v="2"/>
    <n v="1128299"/>
    <x v="43"/>
    <x v="2"/>
    <x v="5"/>
    <s v="Las Vegas"/>
    <x v="0"/>
    <n v="0.65"/>
    <n v="7000"/>
    <n v="4550"/>
    <n v="1820"/>
    <n v="0.4"/>
  </r>
  <r>
    <x v="2"/>
    <n v="1128299"/>
    <x v="43"/>
    <x v="2"/>
    <x v="5"/>
    <s v="Las Vegas"/>
    <x v="1"/>
    <n v="0.70000000000000007"/>
    <n v="6500"/>
    <n v="4550"/>
    <n v="1137.5"/>
    <n v="0.25"/>
  </r>
  <r>
    <x v="2"/>
    <n v="1128299"/>
    <x v="43"/>
    <x v="2"/>
    <x v="5"/>
    <s v="Las Vegas"/>
    <x v="2"/>
    <n v="0.65"/>
    <n v="5250"/>
    <n v="3412.5"/>
    <n v="1365"/>
    <n v="0.4"/>
  </r>
  <r>
    <x v="2"/>
    <n v="1128299"/>
    <x v="43"/>
    <x v="2"/>
    <x v="5"/>
    <s v="Las Vegas"/>
    <x v="3"/>
    <n v="0.65"/>
    <n v="4750"/>
    <n v="3087.5"/>
    <n v="1080.625"/>
    <n v="0.35"/>
  </r>
  <r>
    <x v="2"/>
    <n v="1128299"/>
    <x v="43"/>
    <x v="2"/>
    <x v="5"/>
    <s v="Las Vegas"/>
    <x v="4"/>
    <n v="0.75"/>
    <n v="4750"/>
    <n v="3562.5"/>
    <n v="1959.3750000000002"/>
    <n v="0.55000000000000004"/>
  </r>
  <r>
    <x v="2"/>
    <n v="1128299"/>
    <x v="43"/>
    <x v="2"/>
    <x v="5"/>
    <s v="Las Vegas"/>
    <x v="5"/>
    <n v="0.8"/>
    <n v="4000"/>
    <n v="3200"/>
    <n v="640"/>
    <n v="0.2"/>
  </r>
  <r>
    <x v="2"/>
    <n v="1128299"/>
    <x v="44"/>
    <x v="2"/>
    <x v="5"/>
    <s v="Las Vegas"/>
    <x v="0"/>
    <n v="0.60000000000000009"/>
    <n v="6000"/>
    <n v="3600.0000000000005"/>
    <n v="1260.0000000000002"/>
    <n v="0.35000000000000003"/>
  </r>
  <r>
    <x v="2"/>
    <n v="1128299"/>
    <x v="44"/>
    <x v="2"/>
    <x v="5"/>
    <s v="Las Vegas"/>
    <x v="1"/>
    <n v="0.65000000000000013"/>
    <n v="6000"/>
    <n v="3900.0000000000009"/>
    <n v="780.00000000000023"/>
    <n v="0.2"/>
  </r>
  <r>
    <x v="2"/>
    <n v="1128299"/>
    <x v="44"/>
    <x v="2"/>
    <x v="5"/>
    <s v="Las Vegas"/>
    <x v="2"/>
    <n v="0.60000000000000009"/>
    <n v="4500"/>
    <n v="2700.0000000000005"/>
    <n v="945.00000000000023"/>
    <n v="0.35000000000000003"/>
  </r>
  <r>
    <x v="2"/>
    <n v="1128299"/>
    <x v="44"/>
    <x v="2"/>
    <x v="5"/>
    <s v="Las Vegas"/>
    <x v="3"/>
    <n v="0.60000000000000009"/>
    <n v="4000"/>
    <n v="2400.0000000000005"/>
    <n v="720.00000000000011"/>
    <n v="0.3"/>
  </r>
  <r>
    <x v="2"/>
    <n v="1128299"/>
    <x v="44"/>
    <x v="2"/>
    <x v="5"/>
    <s v="Las Vegas"/>
    <x v="4"/>
    <n v="0.70000000000000007"/>
    <n v="4000"/>
    <n v="2800.0000000000005"/>
    <n v="1400.0000000000005"/>
    <n v="0.50000000000000011"/>
  </r>
  <r>
    <x v="2"/>
    <n v="1128299"/>
    <x v="44"/>
    <x v="2"/>
    <x v="5"/>
    <s v="Las Vegas"/>
    <x v="5"/>
    <n v="0.75000000000000011"/>
    <n v="4500"/>
    <n v="3375.0000000000005"/>
    <n v="506.25000000000017"/>
    <n v="0.15000000000000002"/>
  </r>
  <r>
    <x v="2"/>
    <n v="1128299"/>
    <x v="45"/>
    <x v="2"/>
    <x v="5"/>
    <s v="Las Vegas"/>
    <x v="0"/>
    <n v="0.60000000000000009"/>
    <n v="5500"/>
    <n v="3300.0000000000005"/>
    <n v="1155.0000000000002"/>
    <n v="0.35000000000000003"/>
  </r>
  <r>
    <x v="2"/>
    <n v="1128299"/>
    <x v="45"/>
    <x v="2"/>
    <x v="5"/>
    <s v="Las Vegas"/>
    <x v="1"/>
    <n v="0.65000000000000013"/>
    <n v="5500"/>
    <n v="3575.0000000000009"/>
    <n v="715.00000000000023"/>
    <n v="0.2"/>
  </r>
  <r>
    <x v="2"/>
    <n v="1128299"/>
    <x v="45"/>
    <x v="2"/>
    <x v="5"/>
    <s v="Las Vegas"/>
    <x v="2"/>
    <n v="0.60000000000000009"/>
    <n v="3750"/>
    <n v="2250.0000000000005"/>
    <n v="787.50000000000023"/>
    <n v="0.35000000000000003"/>
  </r>
  <r>
    <x v="2"/>
    <n v="1128299"/>
    <x v="45"/>
    <x v="2"/>
    <x v="5"/>
    <s v="Las Vegas"/>
    <x v="3"/>
    <n v="0.60000000000000009"/>
    <n v="3500"/>
    <n v="2100.0000000000005"/>
    <n v="630.00000000000011"/>
    <n v="0.3"/>
  </r>
  <r>
    <x v="2"/>
    <n v="1128299"/>
    <x v="45"/>
    <x v="2"/>
    <x v="5"/>
    <s v="Las Vegas"/>
    <x v="4"/>
    <n v="0.70000000000000007"/>
    <n v="3250"/>
    <n v="2275"/>
    <n v="1137.5000000000002"/>
    <n v="0.50000000000000011"/>
  </r>
  <r>
    <x v="2"/>
    <n v="1128299"/>
    <x v="45"/>
    <x v="2"/>
    <x v="5"/>
    <s v="Las Vegas"/>
    <x v="5"/>
    <n v="0.75000000000000011"/>
    <n v="3750"/>
    <n v="2812.5000000000005"/>
    <n v="421.87500000000011"/>
    <n v="0.15000000000000002"/>
  </r>
  <r>
    <x v="2"/>
    <n v="1128299"/>
    <x v="46"/>
    <x v="2"/>
    <x v="5"/>
    <s v="Las Vegas"/>
    <x v="0"/>
    <n v="0.60000000000000009"/>
    <n v="5750"/>
    <n v="3450.0000000000005"/>
    <n v="1207.5000000000002"/>
    <n v="0.35000000000000003"/>
  </r>
  <r>
    <x v="2"/>
    <n v="1128299"/>
    <x v="46"/>
    <x v="2"/>
    <x v="5"/>
    <s v="Las Vegas"/>
    <x v="1"/>
    <n v="0.65000000000000013"/>
    <n v="5750"/>
    <n v="3737.5000000000009"/>
    <n v="747.50000000000023"/>
    <n v="0.2"/>
  </r>
  <r>
    <x v="2"/>
    <n v="1128299"/>
    <x v="46"/>
    <x v="2"/>
    <x v="5"/>
    <s v="Las Vegas"/>
    <x v="2"/>
    <n v="0.60000000000000009"/>
    <n v="4250"/>
    <n v="2550.0000000000005"/>
    <n v="892.50000000000023"/>
    <n v="0.35000000000000003"/>
  </r>
  <r>
    <x v="2"/>
    <n v="1128299"/>
    <x v="46"/>
    <x v="2"/>
    <x v="5"/>
    <s v="Las Vegas"/>
    <x v="3"/>
    <n v="0.60000000000000009"/>
    <n v="4000"/>
    <n v="2400.0000000000005"/>
    <n v="720.00000000000011"/>
    <n v="0.3"/>
  </r>
  <r>
    <x v="2"/>
    <n v="1128299"/>
    <x v="46"/>
    <x v="2"/>
    <x v="5"/>
    <s v="Las Vegas"/>
    <x v="4"/>
    <n v="0.70000000000000007"/>
    <n v="3500"/>
    <n v="2450.0000000000005"/>
    <n v="1225.0000000000005"/>
    <n v="0.50000000000000011"/>
  </r>
  <r>
    <x v="2"/>
    <n v="1128299"/>
    <x v="46"/>
    <x v="2"/>
    <x v="5"/>
    <s v="Las Vegas"/>
    <x v="5"/>
    <n v="0.75000000000000011"/>
    <n v="4750"/>
    <n v="3562.5000000000005"/>
    <n v="534.37500000000011"/>
    <n v="0.15000000000000002"/>
  </r>
  <r>
    <x v="2"/>
    <n v="1128299"/>
    <x v="47"/>
    <x v="2"/>
    <x v="5"/>
    <s v="Las Vegas"/>
    <x v="0"/>
    <n v="0.60000000000000009"/>
    <n v="6750"/>
    <n v="4050.0000000000005"/>
    <n v="1417.5000000000002"/>
    <n v="0.35000000000000003"/>
  </r>
  <r>
    <x v="2"/>
    <n v="1128299"/>
    <x v="47"/>
    <x v="2"/>
    <x v="5"/>
    <s v="Las Vegas"/>
    <x v="1"/>
    <n v="0.65000000000000013"/>
    <n v="6750"/>
    <n v="4387.5000000000009"/>
    <n v="877.50000000000023"/>
    <n v="0.2"/>
  </r>
  <r>
    <x v="2"/>
    <n v="1128299"/>
    <x v="47"/>
    <x v="2"/>
    <x v="5"/>
    <s v="Las Vegas"/>
    <x v="2"/>
    <n v="0.60000000000000009"/>
    <n v="4750"/>
    <n v="2850.0000000000005"/>
    <n v="997.50000000000023"/>
    <n v="0.35000000000000003"/>
  </r>
  <r>
    <x v="2"/>
    <n v="1128299"/>
    <x v="47"/>
    <x v="2"/>
    <x v="5"/>
    <s v="Las Vegas"/>
    <x v="3"/>
    <n v="0.60000000000000009"/>
    <n v="4750"/>
    <n v="2850.0000000000005"/>
    <n v="855.00000000000011"/>
    <n v="0.3"/>
  </r>
  <r>
    <x v="2"/>
    <n v="1128299"/>
    <x v="47"/>
    <x v="2"/>
    <x v="5"/>
    <s v="Las Vegas"/>
    <x v="4"/>
    <n v="0.70000000000000007"/>
    <n v="4000"/>
    <n v="2800.0000000000005"/>
    <n v="1400.0000000000005"/>
    <n v="0.50000000000000011"/>
  </r>
  <r>
    <x v="2"/>
    <n v="1128299"/>
    <x v="47"/>
    <x v="2"/>
    <x v="5"/>
    <s v="Las Vegas"/>
    <x v="5"/>
    <n v="0.75000000000000011"/>
    <n v="5000"/>
    <n v="3750.0000000000005"/>
    <n v="562.50000000000011"/>
    <n v="0.15000000000000002"/>
  </r>
  <r>
    <x v="2"/>
    <n v="1128299"/>
    <x v="58"/>
    <x v="2"/>
    <x v="6"/>
    <s v="Denver"/>
    <x v="0"/>
    <n v="0.3"/>
    <n v="4250"/>
    <n v="1275"/>
    <n v="446.25000000000006"/>
    <n v="0.35000000000000003"/>
  </r>
  <r>
    <x v="2"/>
    <n v="1128299"/>
    <x v="58"/>
    <x v="2"/>
    <x v="6"/>
    <s v="Denver"/>
    <x v="1"/>
    <n v="0.4"/>
    <n v="4250"/>
    <n v="1700"/>
    <n v="340"/>
    <n v="0.2"/>
  </r>
  <r>
    <x v="2"/>
    <n v="1128299"/>
    <x v="58"/>
    <x v="2"/>
    <x v="6"/>
    <s v="Denver"/>
    <x v="2"/>
    <n v="0.4"/>
    <n v="4250"/>
    <n v="1700"/>
    <n v="595"/>
    <n v="0.35000000000000003"/>
  </r>
  <r>
    <x v="2"/>
    <n v="1128299"/>
    <x v="58"/>
    <x v="2"/>
    <x v="6"/>
    <s v="Denver"/>
    <x v="3"/>
    <n v="0.4"/>
    <n v="2750"/>
    <n v="1100"/>
    <n v="330"/>
    <n v="0.3"/>
  </r>
  <r>
    <x v="2"/>
    <n v="1128299"/>
    <x v="58"/>
    <x v="2"/>
    <x v="6"/>
    <s v="Denver"/>
    <x v="4"/>
    <n v="0.45"/>
    <n v="2250"/>
    <n v="1012.5"/>
    <n v="506.25"/>
    <n v="0.5"/>
  </r>
  <r>
    <x v="2"/>
    <n v="1128299"/>
    <x v="58"/>
    <x v="2"/>
    <x v="6"/>
    <s v="Denver"/>
    <x v="5"/>
    <n v="0.4"/>
    <n v="4750"/>
    <n v="1900"/>
    <n v="285.00000000000006"/>
    <n v="0.15000000000000002"/>
  </r>
  <r>
    <x v="2"/>
    <n v="1128299"/>
    <x v="49"/>
    <x v="2"/>
    <x v="6"/>
    <s v="Denver"/>
    <x v="0"/>
    <n v="0.3"/>
    <n v="5250"/>
    <n v="1575"/>
    <n v="551.25"/>
    <n v="0.35000000000000003"/>
  </r>
  <r>
    <x v="2"/>
    <n v="1128299"/>
    <x v="49"/>
    <x v="2"/>
    <x v="6"/>
    <s v="Denver"/>
    <x v="1"/>
    <n v="0.4"/>
    <n v="4250"/>
    <n v="1700"/>
    <n v="340"/>
    <n v="0.2"/>
  </r>
  <r>
    <x v="2"/>
    <n v="1128299"/>
    <x v="49"/>
    <x v="2"/>
    <x v="6"/>
    <s v="Denver"/>
    <x v="2"/>
    <n v="0.4"/>
    <n v="4250"/>
    <n v="1700"/>
    <n v="595"/>
    <n v="0.35000000000000003"/>
  </r>
  <r>
    <x v="2"/>
    <n v="1128299"/>
    <x v="49"/>
    <x v="2"/>
    <x v="6"/>
    <s v="Denver"/>
    <x v="3"/>
    <n v="0.4"/>
    <n v="2750"/>
    <n v="1100"/>
    <n v="330"/>
    <n v="0.3"/>
  </r>
  <r>
    <x v="2"/>
    <n v="1128299"/>
    <x v="49"/>
    <x v="2"/>
    <x v="6"/>
    <s v="Denver"/>
    <x v="4"/>
    <n v="0.45"/>
    <n v="2000"/>
    <n v="900"/>
    <n v="450"/>
    <n v="0.5"/>
  </r>
  <r>
    <x v="2"/>
    <n v="1128299"/>
    <x v="49"/>
    <x v="2"/>
    <x v="6"/>
    <s v="Denver"/>
    <x v="5"/>
    <n v="0.4"/>
    <n v="4000"/>
    <n v="1600"/>
    <n v="240.00000000000003"/>
    <n v="0.15000000000000002"/>
  </r>
  <r>
    <x v="2"/>
    <n v="1128299"/>
    <x v="59"/>
    <x v="2"/>
    <x v="6"/>
    <s v="Denver"/>
    <x v="0"/>
    <n v="0.4"/>
    <n v="5500"/>
    <n v="2200"/>
    <n v="770.00000000000011"/>
    <n v="0.35000000000000003"/>
  </r>
  <r>
    <x v="2"/>
    <n v="1128299"/>
    <x v="59"/>
    <x v="2"/>
    <x v="6"/>
    <s v="Denver"/>
    <x v="1"/>
    <n v="0.49999999999999994"/>
    <n v="4000"/>
    <n v="1999.9999999999998"/>
    <n v="400"/>
    <n v="0.2"/>
  </r>
  <r>
    <x v="2"/>
    <n v="1128299"/>
    <x v="59"/>
    <x v="2"/>
    <x v="6"/>
    <s v="Denver"/>
    <x v="2"/>
    <n v="0.54999999999999993"/>
    <n v="4000"/>
    <n v="2199.9999999999995"/>
    <n v="769.99999999999989"/>
    <n v="0.35000000000000003"/>
  </r>
  <r>
    <x v="2"/>
    <n v="1128299"/>
    <x v="59"/>
    <x v="2"/>
    <x v="6"/>
    <s v="Denver"/>
    <x v="3"/>
    <n v="0.54999999999999993"/>
    <n v="3000"/>
    <n v="1649.9999999999998"/>
    <n v="494.99999999999989"/>
    <n v="0.3"/>
  </r>
  <r>
    <x v="2"/>
    <n v="1128299"/>
    <x v="59"/>
    <x v="2"/>
    <x v="6"/>
    <s v="Denver"/>
    <x v="4"/>
    <n v="0.6"/>
    <n v="1500"/>
    <n v="900"/>
    <n v="450"/>
    <n v="0.5"/>
  </r>
  <r>
    <x v="2"/>
    <n v="1128299"/>
    <x v="59"/>
    <x v="2"/>
    <x v="6"/>
    <s v="Denver"/>
    <x v="5"/>
    <n v="0.54999999999999993"/>
    <n v="3500"/>
    <n v="1924.9999999999998"/>
    <n v="288.75"/>
    <n v="0.15000000000000002"/>
  </r>
  <r>
    <x v="2"/>
    <n v="1128299"/>
    <x v="60"/>
    <x v="2"/>
    <x v="6"/>
    <s v="Denver"/>
    <x v="0"/>
    <n v="0.6"/>
    <n v="5250"/>
    <n v="3150"/>
    <n v="1102.5"/>
    <n v="0.35000000000000003"/>
  </r>
  <r>
    <x v="2"/>
    <n v="1128299"/>
    <x v="60"/>
    <x v="2"/>
    <x v="6"/>
    <s v="Denver"/>
    <x v="1"/>
    <n v="0.65"/>
    <n v="3250"/>
    <n v="2112.5"/>
    <n v="422.5"/>
    <n v="0.2"/>
  </r>
  <r>
    <x v="2"/>
    <n v="1128299"/>
    <x v="60"/>
    <x v="2"/>
    <x v="6"/>
    <s v="Denver"/>
    <x v="2"/>
    <n v="0.65"/>
    <n v="3750"/>
    <n v="2437.5"/>
    <n v="853.12500000000011"/>
    <n v="0.35000000000000003"/>
  </r>
  <r>
    <x v="2"/>
    <n v="1128299"/>
    <x v="60"/>
    <x v="2"/>
    <x v="6"/>
    <s v="Denver"/>
    <x v="3"/>
    <n v="0.6"/>
    <n v="2750"/>
    <n v="1650"/>
    <n v="495"/>
    <n v="0.3"/>
  </r>
  <r>
    <x v="2"/>
    <n v="1128299"/>
    <x v="60"/>
    <x v="2"/>
    <x v="6"/>
    <s v="Denver"/>
    <x v="4"/>
    <n v="0.65"/>
    <n v="1750"/>
    <n v="1137.5"/>
    <n v="568.75"/>
    <n v="0.5"/>
  </r>
  <r>
    <x v="2"/>
    <n v="1128299"/>
    <x v="60"/>
    <x v="2"/>
    <x v="6"/>
    <s v="Denver"/>
    <x v="5"/>
    <n v="0.8"/>
    <n v="3250"/>
    <n v="2600"/>
    <n v="390.00000000000006"/>
    <n v="0.15000000000000002"/>
  </r>
  <r>
    <x v="2"/>
    <n v="1128299"/>
    <x v="61"/>
    <x v="2"/>
    <x v="6"/>
    <s v="Denver"/>
    <x v="0"/>
    <n v="0.6"/>
    <n v="5250"/>
    <n v="3150"/>
    <n v="1575"/>
    <n v="0.5"/>
  </r>
  <r>
    <x v="2"/>
    <n v="1128299"/>
    <x v="61"/>
    <x v="2"/>
    <x v="6"/>
    <s v="Denver"/>
    <x v="1"/>
    <n v="0.65"/>
    <n v="3750"/>
    <n v="2437.5"/>
    <n v="853.125"/>
    <n v="0.35"/>
  </r>
  <r>
    <x v="2"/>
    <n v="1128299"/>
    <x v="61"/>
    <x v="2"/>
    <x v="6"/>
    <s v="Denver"/>
    <x v="2"/>
    <n v="0.65"/>
    <n v="3750"/>
    <n v="2437.5"/>
    <n v="1218.75"/>
    <n v="0.5"/>
  </r>
  <r>
    <x v="2"/>
    <n v="1128299"/>
    <x v="61"/>
    <x v="2"/>
    <x v="6"/>
    <s v="Denver"/>
    <x v="3"/>
    <n v="0.6"/>
    <n v="2750"/>
    <n v="1650"/>
    <n v="742.49999999999989"/>
    <n v="0.44999999999999996"/>
  </r>
  <r>
    <x v="2"/>
    <n v="1128299"/>
    <x v="61"/>
    <x v="2"/>
    <x v="6"/>
    <s v="Denver"/>
    <x v="4"/>
    <n v="0.65"/>
    <n v="1750"/>
    <n v="1137.5"/>
    <n v="739.37500000000011"/>
    <n v="0.65000000000000013"/>
  </r>
  <r>
    <x v="2"/>
    <n v="1128299"/>
    <x v="61"/>
    <x v="2"/>
    <x v="6"/>
    <s v="Denver"/>
    <x v="5"/>
    <n v="0.8"/>
    <n v="4750"/>
    <n v="3800"/>
    <n v="1140"/>
    <n v="0.3"/>
  </r>
  <r>
    <x v="2"/>
    <n v="1128299"/>
    <x v="52"/>
    <x v="2"/>
    <x v="6"/>
    <s v="Denver"/>
    <x v="0"/>
    <n v="0.6"/>
    <n v="7250"/>
    <n v="4350"/>
    <n v="2175"/>
    <n v="0.5"/>
  </r>
  <r>
    <x v="2"/>
    <n v="1128299"/>
    <x v="52"/>
    <x v="2"/>
    <x v="6"/>
    <s v="Denver"/>
    <x v="1"/>
    <n v="0.65"/>
    <n v="5750"/>
    <n v="3737.5"/>
    <n v="1308.125"/>
    <n v="0.35"/>
  </r>
  <r>
    <x v="2"/>
    <n v="1128299"/>
    <x v="52"/>
    <x v="2"/>
    <x v="6"/>
    <s v="Denver"/>
    <x v="2"/>
    <n v="0.65"/>
    <n v="5750"/>
    <n v="3737.5"/>
    <n v="1868.75"/>
    <n v="0.5"/>
  </r>
  <r>
    <x v="2"/>
    <n v="1128299"/>
    <x v="52"/>
    <x v="2"/>
    <x v="6"/>
    <s v="Denver"/>
    <x v="3"/>
    <n v="0.65"/>
    <n v="4500"/>
    <n v="2925"/>
    <n v="1316.2499999999998"/>
    <n v="0.44999999999999996"/>
  </r>
  <r>
    <x v="2"/>
    <n v="1128299"/>
    <x v="52"/>
    <x v="2"/>
    <x v="6"/>
    <s v="Denver"/>
    <x v="4"/>
    <n v="0.70000000000000007"/>
    <n v="3250"/>
    <n v="2275"/>
    <n v="1478.7500000000002"/>
    <n v="0.65000000000000013"/>
  </r>
  <r>
    <x v="2"/>
    <n v="1128299"/>
    <x v="52"/>
    <x v="2"/>
    <x v="6"/>
    <s v="Denver"/>
    <x v="5"/>
    <n v="0.85000000000000009"/>
    <n v="6250"/>
    <n v="5312.5000000000009"/>
    <n v="1593.7500000000002"/>
    <n v="0.3"/>
  </r>
  <r>
    <x v="2"/>
    <n v="1128299"/>
    <x v="62"/>
    <x v="2"/>
    <x v="6"/>
    <s v="Denver"/>
    <x v="0"/>
    <n v="0.65"/>
    <n v="7750"/>
    <n v="5037.5"/>
    <n v="2266.875"/>
    <n v="0.45"/>
  </r>
  <r>
    <x v="2"/>
    <n v="1128299"/>
    <x v="62"/>
    <x v="2"/>
    <x v="6"/>
    <s v="Denver"/>
    <x v="1"/>
    <n v="0.70000000000000007"/>
    <n v="6250"/>
    <n v="4375"/>
    <n v="1312.5"/>
    <n v="0.3"/>
  </r>
  <r>
    <x v="2"/>
    <n v="1128299"/>
    <x v="62"/>
    <x v="2"/>
    <x v="6"/>
    <s v="Denver"/>
    <x v="2"/>
    <n v="0.70000000000000007"/>
    <n v="5750"/>
    <n v="4025.0000000000005"/>
    <n v="1811.2500000000002"/>
    <n v="0.45"/>
  </r>
  <r>
    <x v="2"/>
    <n v="1128299"/>
    <x v="62"/>
    <x v="2"/>
    <x v="6"/>
    <s v="Denver"/>
    <x v="3"/>
    <n v="0.65"/>
    <n v="4750"/>
    <n v="3087.5"/>
    <n v="1235"/>
    <n v="0.39999999999999997"/>
  </r>
  <r>
    <x v="2"/>
    <n v="1128299"/>
    <x v="62"/>
    <x v="2"/>
    <x v="6"/>
    <s v="Denver"/>
    <x v="4"/>
    <n v="0.70000000000000007"/>
    <n v="5250"/>
    <n v="3675.0000000000005"/>
    <n v="2205.0000000000005"/>
    <n v="0.60000000000000009"/>
  </r>
  <r>
    <x v="2"/>
    <n v="1128299"/>
    <x v="62"/>
    <x v="2"/>
    <x v="6"/>
    <s v="Denver"/>
    <x v="5"/>
    <n v="0.85000000000000009"/>
    <n v="5250"/>
    <n v="4462.5000000000009"/>
    <n v="1115.6250000000002"/>
    <n v="0.25"/>
  </r>
  <r>
    <x v="2"/>
    <n v="1128299"/>
    <x v="19"/>
    <x v="2"/>
    <x v="6"/>
    <s v="Denver"/>
    <x v="0"/>
    <n v="0.70000000000000007"/>
    <n v="7250"/>
    <n v="5075.0000000000009"/>
    <n v="2283.7500000000005"/>
    <n v="0.45"/>
  </r>
  <r>
    <x v="2"/>
    <n v="1128299"/>
    <x v="19"/>
    <x v="2"/>
    <x v="6"/>
    <s v="Denver"/>
    <x v="1"/>
    <n v="0.75000000000000011"/>
    <n v="6750"/>
    <n v="5062.5000000000009"/>
    <n v="1518.7500000000002"/>
    <n v="0.3"/>
  </r>
  <r>
    <x v="2"/>
    <n v="1128299"/>
    <x v="19"/>
    <x v="2"/>
    <x v="6"/>
    <s v="Denver"/>
    <x v="2"/>
    <n v="0.70000000000000007"/>
    <n v="5500"/>
    <n v="3850.0000000000005"/>
    <n v="1732.5000000000002"/>
    <n v="0.45"/>
  </r>
  <r>
    <x v="2"/>
    <n v="1128299"/>
    <x v="19"/>
    <x v="2"/>
    <x v="6"/>
    <s v="Denver"/>
    <x v="3"/>
    <n v="0.70000000000000007"/>
    <n v="5000"/>
    <n v="3500.0000000000005"/>
    <n v="1400"/>
    <n v="0.39999999999999997"/>
  </r>
  <r>
    <x v="2"/>
    <n v="1128299"/>
    <x v="19"/>
    <x v="2"/>
    <x v="6"/>
    <s v="Denver"/>
    <x v="4"/>
    <n v="0.75"/>
    <n v="5000"/>
    <n v="3750"/>
    <n v="2250.0000000000005"/>
    <n v="0.60000000000000009"/>
  </r>
  <r>
    <x v="2"/>
    <n v="1128299"/>
    <x v="19"/>
    <x v="2"/>
    <x v="6"/>
    <s v="Denver"/>
    <x v="5"/>
    <n v="0.8"/>
    <n v="4000"/>
    <n v="3200"/>
    <n v="800"/>
    <n v="0.25"/>
  </r>
  <r>
    <x v="2"/>
    <n v="1128299"/>
    <x v="63"/>
    <x v="2"/>
    <x v="6"/>
    <s v="Denver"/>
    <x v="0"/>
    <n v="0.65000000000000013"/>
    <n v="6000"/>
    <n v="3900.0000000000009"/>
    <n v="1560.0000000000005"/>
    <n v="0.4"/>
  </r>
  <r>
    <x v="2"/>
    <n v="1128299"/>
    <x v="63"/>
    <x v="2"/>
    <x v="6"/>
    <s v="Denver"/>
    <x v="1"/>
    <n v="0.70000000000000018"/>
    <n v="6000"/>
    <n v="4200.0000000000009"/>
    <n v="1050.0000000000002"/>
    <n v="0.25"/>
  </r>
  <r>
    <x v="2"/>
    <n v="1128299"/>
    <x v="63"/>
    <x v="2"/>
    <x v="6"/>
    <s v="Denver"/>
    <x v="2"/>
    <n v="0.65000000000000013"/>
    <n v="4500"/>
    <n v="2925.0000000000005"/>
    <n v="1170.0000000000002"/>
    <n v="0.4"/>
  </r>
  <r>
    <x v="2"/>
    <n v="1128299"/>
    <x v="63"/>
    <x v="2"/>
    <x v="6"/>
    <s v="Denver"/>
    <x v="3"/>
    <n v="0.65000000000000013"/>
    <n v="4000"/>
    <n v="2600.0000000000005"/>
    <n v="910.00000000000011"/>
    <n v="0.35"/>
  </r>
  <r>
    <x v="2"/>
    <n v="1128299"/>
    <x v="63"/>
    <x v="2"/>
    <x v="6"/>
    <s v="Denver"/>
    <x v="4"/>
    <n v="0.75000000000000011"/>
    <n v="4000"/>
    <n v="3000.0000000000005"/>
    <n v="1650.0000000000007"/>
    <n v="0.55000000000000016"/>
  </r>
  <r>
    <x v="2"/>
    <n v="1128299"/>
    <x v="63"/>
    <x v="2"/>
    <x v="6"/>
    <s v="Denver"/>
    <x v="5"/>
    <n v="0.70000000000000007"/>
    <n v="4250"/>
    <n v="2975.0000000000005"/>
    <n v="595.00000000000011"/>
    <n v="0.2"/>
  </r>
  <r>
    <x v="2"/>
    <n v="1128299"/>
    <x v="55"/>
    <x v="2"/>
    <x v="6"/>
    <s v="Denver"/>
    <x v="0"/>
    <n v="0.55000000000000004"/>
    <n v="5250"/>
    <n v="2887.5000000000005"/>
    <n v="1155.0000000000002"/>
    <n v="0.4"/>
  </r>
  <r>
    <x v="2"/>
    <n v="1128299"/>
    <x v="55"/>
    <x v="2"/>
    <x v="6"/>
    <s v="Denver"/>
    <x v="1"/>
    <n v="0.60000000000000009"/>
    <n v="5250"/>
    <n v="3150.0000000000005"/>
    <n v="787.50000000000011"/>
    <n v="0.25"/>
  </r>
  <r>
    <x v="2"/>
    <n v="1128299"/>
    <x v="55"/>
    <x v="2"/>
    <x v="6"/>
    <s v="Denver"/>
    <x v="2"/>
    <n v="0.55000000000000004"/>
    <n v="3500"/>
    <n v="1925.0000000000002"/>
    <n v="770.00000000000011"/>
    <n v="0.4"/>
  </r>
  <r>
    <x v="2"/>
    <n v="1128299"/>
    <x v="55"/>
    <x v="2"/>
    <x v="6"/>
    <s v="Denver"/>
    <x v="3"/>
    <n v="0.55000000000000004"/>
    <n v="3250"/>
    <n v="1787.5000000000002"/>
    <n v="625.625"/>
    <n v="0.35"/>
  </r>
  <r>
    <x v="2"/>
    <n v="1128299"/>
    <x v="55"/>
    <x v="2"/>
    <x v="6"/>
    <s v="Denver"/>
    <x v="4"/>
    <n v="0.65"/>
    <n v="3000"/>
    <n v="1950"/>
    <n v="1072.5000000000002"/>
    <n v="0.55000000000000016"/>
  </r>
  <r>
    <x v="2"/>
    <n v="1128299"/>
    <x v="55"/>
    <x v="2"/>
    <x v="6"/>
    <s v="Denver"/>
    <x v="5"/>
    <n v="0.70000000000000007"/>
    <n v="3500"/>
    <n v="2450.0000000000005"/>
    <n v="490.00000000000011"/>
    <n v="0.2"/>
  </r>
  <r>
    <x v="2"/>
    <n v="1128299"/>
    <x v="64"/>
    <x v="2"/>
    <x v="6"/>
    <s v="Denver"/>
    <x v="0"/>
    <n v="0.55000000000000004"/>
    <n v="5750"/>
    <n v="3162.5000000000005"/>
    <n v="1265.0000000000002"/>
    <n v="0.4"/>
  </r>
  <r>
    <x v="2"/>
    <n v="1128299"/>
    <x v="64"/>
    <x v="2"/>
    <x v="6"/>
    <s v="Denver"/>
    <x v="1"/>
    <n v="0.60000000000000009"/>
    <n v="5750"/>
    <n v="3450.0000000000005"/>
    <n v="862.50000000000011"/>
    <n v="0.25"/>
  </r>
  <r>
    <x v="2"/>
    <n v="1128299"/>
    <x v="64"/>
    <x v="2"/>
    <x v="6"/>
    <s v="Denver"/>
    <x v="2"/>
    <n v="0.55000000000000004"/>
    <n v="4250"/>
    <n v="2337.5"/>
    <n v="935"/>
    <n v="0.4"/>
  </r>
  <r>
    <x v="2"/>
    <n v="1128299"/>
    <x v="64"/>
    <x v="2"/>
    <x v="6"/>
    <s v="Denver"/>
    <x v="3"/>
    <n v="0.65000000000000013"/>
    <n v="4000"/>
    <n v="2600.0000000000005"/>
    <n v="910.00000000000011"/>
    <n v="0.35"/>
  </r>
  <r>
    <x v="2"/>
    <n v="1128299"/>
    <x v="64"/>
    <x v="2"/>
    <x v="6"/>
    <s v="Denver"/>
    <x v="4"/>
    <n v="0.75000000000000011"/>
    <n v="3750"/>
    <n v="2812.5000000000005"/>
    <n v="1546.8750000000007"/>
    <n v="0.55000000000000016"/>
  </r>
  <r>
    <x v="2"/>
    <n v="1128299"/>
    <x v="64"/>
    <x v="2"/>
    <x v="6"/>
    <s v="Denver"/>
    <x v="5"/>
    <n v="0.80000000000000016"/>
    <n v="5000"/>
    <n v="4000.0000000000009"/>
    <n v="800.00000000000023"/>
    <n v="0.2"/>
  </r>
  <r>
    <x v="2"/>
    <n v="1128299"/>
    <x v="65"/>
    <x v="2"/>
    <x v="6"/>
    <s v="Denver"/>
    <x v="0"/>
    <n v="0.65000000000000013"/>
    <n v="7000"/>
    <n v="4550.0000000000009"/>
    <n v="1820.0000000000005"/>
    <n v="0.4"/>
  </r>
  <r>
    <x v="2"/>
    <n v="1128299"/>
    <x v="65"/>
    <x v="2"/>
    <x v="6"/>
    <s v="Denver"/>
    <x v="1"/>
    <n v="0.70000000000000018"/>
    <n v="7000"/>
    <n v="4900.0000000000009"/>
    <n v="1225.0000000000002"/>
    <n v="0.25"/>
  </r>
  <r>
    <x v="2"/>
    <n v="1128299"/>
    <x v="65"/>
    <x v="2"/>
    <x v="6"/>
    <s v="Denver"/>
    <x v="2"/>
    <n v="0.65000000000000013"/>
    <n v="5000"/>
    <n v="3250.0000000000005"/>
    <n v="1300.0000000000002"/>
    <n v="0.4"/>
  </r>
  <r>
    <x v="2"/>
    <n v="1128299"/>
    <x v="65"/>
    <x v="2"/>
    <x v="6"/>
    <s v="Denver"/>
    <x v="3"/>
    <n v="0.65000000000000013"/>
    <n v="5000"/>
    <n v="3250.0000000000005"/>
    <n v="1137.5"/>
    <n v="0.35"/>
  </r>
  <r>
    <x v="2"/>
    <n v="1128299"/>
    <x v="65"/>
    <x v="2"/>
    <x v="6"/>
    <s v="Denver"/>
    <x v="4"/>
    <n v="0.75000000000000011"/>
    <n v="4250"/>
    <n v="3187.5000000000005"/>
    <n v="1753.1250000000007"/>
    <n v="0.55000000000000016"/>
  </r>
  <r>
    <x v="2"/>
    <n v="1128299"/>
    <x v="65"/>
    <x v="2"/>
    <x v="6"/>
    <s v="Denver"/>
    <x v="5"/>
    <n v="0.80000000000000016"/>
    <n v="5250"/>
    <n v="4200.0000000000009"/>
    <n v="840.00000000000023"/>
    <n v="0.2"/>
  </r>
  <r>
    <x v="2"/>
    <n v="1128299"/>
    <x v="66"/>
    <x v="2"/>
    <x v="7"/>
    <s v="Seattle"/>
    <x v="0"/>
    <n v="0.4"/>
    <n v="4500"/>
    <n v="1800"/>
    <n v="540"/>
    <n v="0.3"/>
  </r>
  <r>
    <x v="2"/>
    <n v="1128299"/>
    <x v="66"/>
    <x v="2"/>
    <x v="7"/>
    <s v="Seattle"/>
    <x v="1"/>
    <n v="0.5"/>
    <n v="4500"/>
    <n v="2250"/>
    <n v="562.5"/>
    <n v="0.25"/>
  </r>
  <r>
    <x v="2"/>
    <n v="1128299"/>
    <x v="66"/>
    <x v="2"/>
    <x v="7"/>
    <s v="Seattle"/>
    <x v="2"/>
    <n v="0.5"/>
    <n v="4500"/>
    <n v="2250"/>
    <n v="562.5"/>
    <n v="0.25"/>
  </r>
  <r>
    <x v="2"/>
    <n v="1128299"/>
    <x v="66"/>
    <x v="2"/>
    <x v="7"/>
    <s v="Seattle"/>
    <x v="3"/>
    <n v="0.5"/>
    <n v="3000"/>
    <n v="1500"/>
    <n v="450"/>
    <n v="0.3"/>
  </r>
  <r>
    <x v="2"/>
    <n v="1128299"/>
    <x v="66"/>
    <x v="2"/>
    <x v="7"/>
    <s v="Seattle"/>
    <x v="4"/>
    <n v="0.55000000000000004"/>
    <n v="2500"/>
    <n v="1375"/>
    <n v="343.75"/>
    <n v="0.25"/>
  </r>
  <r>
    <x v="2"/>
    <n v="1128299"/>
    <x v="66"/>
    <x v="2"/>
    <x v="7"/>
    <s v="Seattle"/>
    <x v="5"/>
    <n v="0.5"/>
    <n v="5000"/>
    <n v="2500"/>
    <n v="500"/>
    <n v="0.2"/>
  </r>
  <r>
    <x v="2"/>
    <n v="1128299"/>
    <x v="67"/>
    <x v="2"/>
    <x v="7"/>
    <s v="Seattle"/>
    <x v="0"/>
    <n v="0.4"/>
    <n v="5500"/>
    <n v="2200"/>
    <n v="660"/>
    <n v="0.3"/>
  </r>
  <r>
    <x v="2"/>
    <n v="1128299"/>
    <x v="67"/>
    <x v="2"/>
    <x v="7"/>
    <s v="Seattle"/>
    <x v="1"/>
    <n v="0.5"/>
    <n v="4500"/>
    <n v="2250"/>
    <n v="562.5"/>
    <n v="0.25"/>
  </r>
  <r>
    <x v="2"/>
    <n v="1128299"/>
    <x v="67"/>
    <x v="2"/>
    <x v="7"/>
    <s v="Seattle"/>
    <x v="2"/>
    <n v="0.5"/>
    <n v="4500"/>
    <n v="2250"/>
    <n v="562.5"/>
    <n v="0.25"/>
  </r>
  <r>
    <x v="2"/>
    <n v="1128299"/>
    <x v="67"/>
    <x v="2"/>
    <x v="7"/>
    <s v="Seattle"/>
    <x v="3"/>
    <n v="0.5"/>
    <n v="3000"/>
    <n v="1500"/>
    <n v="450"/>
    <n v="0.3"/>
  </r>
  <r>
    <x v="2"/>
    <n v="1128299"/>
    <x v="67"/>
    <x v="2"/>
    <x v="7"/>
    <s v="Seattle"/>
    <x v="4"/>
    <n v="0.55000000000000004"/>
    <n v="2250"/>
    <n v="1237.5"/>
    <n v="309.375"/>
    <n v="0.25"/>
  </r>
  <r>
    <x v="2"/>
    <n v="1128299"/>
    <x v="67"/>
    <x v="2"/>
    <x v="7"/>
    <s v="Seattle"/>
    <x v="5"/>
    <n v="0.5"/>
    <n v="4250"/>
    <n v="2125"/>
    <n v="425"/>
    <n v="0.2"/>
  </r>
  <r>
    <x v="2"/>
    <n v="1128299"/>
    <x v="68"/>
    <x v="2"/>
    <x v="7"/>
    <s v="Seattle"/>
    <x v="0"/>
    <n v="0.5"/>
    <n v="5750"/>
    <n v="2875"/>
    <n v="862.5"/>
    <n v="0.3"/>
  </r>
  <r>
    <x v="2"/>
    <n v="1128299"/>
    <x v="68"/>
    <x v="2"/>
    <x v="7"/>
    <s v="Seattle"/>
    <x v="1"/>
    <n v="0.6"/>
    <n v="4250"/>
    <n v="2550"/>
    <n v="637.5"/>
    <n v="0.25"/>
  </r>
  <r>
    <x v="2"/>
    <n v="1128299"/>
    <x v="68"/>
    <x v="2"/>
    <x v="7"/>
    <s v="Seattle"/>
    <x v="2"/>
    <n v="0.64999999999999991"/>
    <n v="4250"/>
    <n v="2762.4999999999995"/>
    <n v="690.62499999999989"/>
    <n v="0.25"/>
  </r>
  <r>
    <x v="2"/>
    <n v="1128299"/>
    <x v="68"/>
    <x v="2"/>
    <x v="7"/>
    <s v="Seattle"/>
    <x v="3"/>
    <n v="0.64999999999999991"/>
    <n v="3250"/>
    <n v="2112.4999999999995"/>
    <n v="633.74999999999989"/>
    <n v="0.3"/>
  </r>
  <r>
    <x v="2"/>
    <n v="1128299"/>
    <x v="68"/>
    <x v="2"/>
    <x v="7"/>
    <s v="Seattle"/>
    <x v="4"/>
    <n v="0.7"/>
    <n v="1750"/>
    <n v="1225"/>
    <n v="306.25"/>
    <n v="0.25"/>
  </r>
  <r>
    <x v="2"/>
    <n v="1128299"/>
    <x v="68"/>
    <x v="2"/>
    <x v="7"/>
    <s v="Seattle"/>
    <x v="5"/>
    <n v="0.64999999999999991"/>
    <n v="3750"/>
    <n v="2437.4999999999995"/>
    <n v="487.49999999999994"/>
    <n v="0.2"/>
  </r>
  <r>
    <x v="2"/>
    <n v="1128299"/>
    <x v="69"/>
    <x v="2"/>
    <x v="7"/>
    <s v="Seattle"/>
    <x v="0"/>
    <n v="0.7"/>
    <n v="5500"/>
    <n v="3849.9999999999995"/>
    <n v="1154.9999999999998"/>
    <n v="0.3"/>
  </r>
  <r>
    <x v="2"/>
    <n v="1128299"/>
    <x v="69"/>
    <x v="2"/>
    <x v="7"/>
    <s v="Seattle"/>
    <x v="1"/>
    <n v="0.75"/>
    <n v="3500"/>
    <n v="2625"/>
    <n v="656.25"/>
    <n v="0.25"/>
  </r>
  <r>
    <x v="2"/>
    <n v="1128299"/>
    <x v="69"/>
    <x v="2"/>
    <x v="7"/>
    <s v="Seattle"/>
    <x v="2"/>
    <n v="0.75"/>
    <n v="4000"/>
    <n v="3000"/>
    <n v="750"/>
    <n v="0.25"/>
  </r>
  <r>
    <x v="2"/>
    <n v="1128299"/>
    <x v="69"/>
    <x v="2"/>
    <x v="7"/>
    <s v="Seattle"/>
    <x v="3"/>
    <n v="0.6"/>
    <n v="3000"/>
    <n v="1800"/>
    <n v="540"/>
    <n v="0.3"/>
  </r>
  <r>
    <x v="2"/>
    <n v="1128299"/>
    <x v="69"/>
    <x v="2"/>
    <x v="7"/>
    <s v="Seattle"/>
    <x v="4"/>
    <n v="0.65"/>
    <n v="2000"/>
    <n v="1300"/>
    <n v="325"/>
    <n v="0.25"/>
  </r>
  <r>
    <x v="2"/>
    <n v="1128299"/>
    <x v="69"/>
    <x v="2"/>
    <x v="7"/>
    <s v="Seattle"/>
    <x v="5"/>
    <n v="0.8"/>
    <n v="3500"/>
    <n v="2800"/>
    <n v="560"/>
    <n v="0.2"/>
  </r>
  <r>
    <x v="2"/>
    <n v="1128299"/>
    <x v="70"/>
    <x v="2"/>
    <x v="7"/>
    <s v="Seattle"/>
    <x v="0"/>
    <n v="0.6"/>
    <n v="5500"/>
    <n v="3300"/>
    <n v="990"/>
    <n v="0.3"/>
  </r>
  <r>
    <x v="2"/>
    <n v="1128299"/>
    <x v="70"/>
    <x v="2"/>
    <x v="7"/>
    <s v="Seattle"/>
    <x v="1"/>
    <n v="0.65"/>
    <n v="4000"/>
    <n v="2600"/>
    <n v="650"/>
    <n v="0.25"/>
  </r>
  <r>
    <x v="2"/>
    <n v="1128299"/>
    <x v="70"/>
    <x v="2"/>
    <x v="7"/>
    <s v="Seattle"/>
    <x v="2"/>
    <n v="0.65"/>
    <n v="4000"/>
    <n v="2600"/>
    <n v="650"/>
    <n v="0.25"/>
  </r>
  <r>
    <x v="2"/>
    <n v="1128299"/>
    <x v="70"/>
    <x v="2"/>
    <x v="7"/>
    <s v="Seattle"/>
    <x v="3"/>
    <n v="0.6"/>
    <n v="3000"/>
    <n v="1800"/>
    <n v="540"/>
    <n v="0.3"/>
  </r>
  <r>
    <x v="2"/>
    <n v="1128299"/>
    <x v="70"/>
    <x v="2"/>
    <x v="7"/>
    <s v="Seattle"/>
    <x v="4"/>
    <n v="0.65"/>
    <n v="2000"/>
    <n v="1300"/>
    <n v="325"/>
    <n v="0.25"/>
  </r>
  <r>
    <x v="2"/>
    <n v="1128299"/>
    <x v="70"/>
    <x v="2"/>
    <x v="7"/>
    <s v="Seattle"/>
    <x v="5"/>
    <n v="0.8"/>
    <n v="5000"/>
    <n v="4000"/>
    <n v="800"/>
    <n v="0.2"/>
  </r>
  <r>
    <x v="2"/>
    <n v="1128299"/>
    <x v="71"/>
    <x v="2"/>
    <x v="7"/>
    <s v="Seattle"/>
    <x v="0"/>
    <n v="0.75"/>
    <n v="7500"/>
    <n v="5625"/>
    <n v="1687.5"/>
    <n v="0.3"/>
  </r>
  <r>
    <x v="2"/>
    <n v="1128299"/>
    <x v="71"/>
    <x v="2"/>
    <x v="7"/>
    <s v="Seattle"/>
    <x v="1"/>
    <n v="0.8"/>
    <n v="6250"/>
    <n v="5000"/>
    <n v="1250"/>
    <n v="0.25"/>
  </r>
  <r>
    <x v="2"/>
    <n v="1128299"/>
    <x v="71"/>
    <x v="2"/>
    <x v="7"/>
    <s v="Seattle"/>
    <x v="2"/>
    <n v="0.8"/>
    <n v="6250"/>
    <n v="5000"/>
    <n v="1250"/>
    <n v="0.25"/>
  </r>
  <r>
    <x v="2"/>
    <n v="1128299"/>
    <x v="71"/>
    <x v="2"/>
    <x v="7"/>
    <s v="Seattle"/>
    <x v="3"/>
    <n v="0.8"/>
    <n v="5000"/>
    <n v="4000"/>
    <n v="1200"/>
    <n v="0.3"/>
  </r>
  <r>
    <x v="2"/>
    <n v="1128299"/>
    <x v="71"/>
    <x v="2"/>
    <x v="7"/>
    <s v="Seattle"/>
    <x v="4"/>
    <n v="0.85000000000000009"/>
    <n v="3750"/>
    <n v="3187.5000000000005"/>
    <n v="796.87500000000011"/>
    <n v="0.25"/>
  </r>
  <r>
    <x v="2"/>
    <n v="1128299"/>
    <x v="71"/>
    <x v="2"/>
    <x v="7"/>
    <s v="Seattle"/>
    <x v="5"/>
    <n v="1"/>
    <n v="6750"/>
    <n v="6750"/>
    <n v="1350"/>
    <n v="0.2"/>
  </r>
  <r>
    <x v="2"/>
    <n v="1128299"/>
    <x v="72"/>
    <x v="2"/>
    <x v="7"/>
    <s v="Seattle"/>
    <x v="0"/>
    <n v="0.8"/>
    <n v="8250"/>
    <n v="6600"/>
    <n v="1980"/>
    <n v="0.3"/>
  </r>
  <r>
    <x v="2"/>
    <n v="1128299"/>
    <x v="72"/>
    <x v="2"/>
    <x v="7"/>
    <s v="Seattle"/>
    <x v="1"/>
    <n v="0.85000000000000009"/>
    <n v="6750"/>
    <n v="5737.5000000000009"/>
    <n v="1434.3750000000002"/>
    <n v="0.25"/>
  </r>
  <r>
    <x v="2"/>
    <n v="1128299"/>
    <x v="72"/>
    <x v="2"/>
    <x v="7"/>
    <s v="Seattle"/>
    <x v="2"/>
    <n v="0.85000000000000009"/>
    <n v="6250"/>
    <n v="5312.5000000000009"/>
    <n v="1328.1250000000002"/>
    <n v="0.25"/>
  </r>
  <r>
    <x v="2"/>
    <n v="1128299"/>
    <x v="72"/>
    <x v="2"/>
    <x v="7"/>
    <s v="Seattle"/>
    <x v="3"/>
    <n v="0.8"/>
    <n v="5250"/>
    <n v="4200"/>
    <n v="1260"/>
    <n v="0.3"/>
  </r>
  <r>
    <x v="2"/>
    <n v="1128299"/>
    <x v="72"/>
    <x v="2"/>
    <x v="7"/>
    <s v="Seattle"/>
    <x v="4"/>
    <n v="0.85000000000000009"/>
    <n v="5750"/>
    <n v="4887.5000000000009"/>
    <n v="1221.8750000000002"/>
    <n v="0.25"/>
  </r>
  <r>
    <x v="2"/>
    <n v="1128299"/>
    <x v="72"/>
    <x v="2"/>
    <x v="7"/>
    <s v="Seattle"/>
    <x v="5"/>
    <n v="1"/>
    <n v="5750"/>
    <n v="5750"/>
    <n v="1150"/>
    <n v="0.2"/>
  </r>
  <r>
    <x v="2"/>
    <n v="1128299"/>
    <x v="73"/>
    <x v="2"/>
    <x v="7"/>
    <s v="Seattle"/>
    <x v="0"/>
    <n v="0.85000000000000009"/>
    <n v="7750"/>
    <n v="6587.5000000000009"/>
    <n v="1976.2500000000002"/>
    <n v="0.3"/>
  </r>
  <r>
    <x v="2"/>
    <n v="1128299"/>
    <x v="73"/>
    <x v="2"/>
    <x v="7"/>
    <s v="Seattle"/>
    <x v="1"/>
    <n v="0.80000000000000016"/>
    <n v="7500"/>
    <n v="6000.0000000000009"/>
    <n v="1500.0000000000002"/>
    <n v="0.25"/>
  </r>
  <r>
    <x v="2"/>
    <n v="1128299"/>
    <x v="73"/>
    <x v="2"/>
    <x v="7"/>
    <s v="Seattle"/>
    <x v="2"/>
    <n v="0.75000000000000011"/>
    <n v="6250"/>
    <n v="4687.5000000000009"/>
    <n v="1171.8750000000002"/>
    <n v="0.25"/>
  </r>
  <r>
    <x v="2"/>
    <n v="1128299"/>
    <x v="73"/>
    <x v="2"/>
    <x v="7"/>
    <s v="Seattle"/>
    <x v="3"/>
    <n v="0.75000000000000011"/>
    <n v="5750"/>
    <n v="4312.5000000000009"/>
    <n v="1293.7500000000002"/>
    <n v="0.3"/>
  </r>
  <r>
    <x v="2"/>
    <n v="1128299"/>
    <x v="73"/>
    <x v="2"/>
    <x v="7"/>
    <s v="Seattle"/>
    <x v="4"/>
    <n v="0.75"/>
    <n v="5750"/>
    <n v="4312.5"/>
    <n v="1078.125"/>
    <n v="0.25"/>
  </r>
  <r>
    <x v="2"/>
    <n v="1128299"/>
    <x v="73"/>
    <x v="2"/>
    <x v="7"/>
    <s v="Seattle"/>
    <x v="5"/>
    <n v="0.8"/>
    <n v="4000"/>
    <n v="3200"/>
    <n v="640"/>
    <n v="0.2"/>
  </r>
  <r>
    <x v="2"/>
    <n v="1128299"/>
    <x v="74"/>
    <x v="2"/>
    <x v="7"/>
    <s v="Seattle"/>
    <x v="0"/>
    <n v="0.70000000000000018"/>
    <n v="6000"/>
    <n v="4200.0000000000009"/>
    <n v="1260.0000000000002"/>
    <n v="0.3"/>
  </r>
  <r>
    <x v="2"/>
    <n v="1128299"/>
    <x v="74"/>
    <x v="2"/>
    <x v="7"/>
    <s v="Seattle"/>
    <x v="1"/>
    <n v="0.75000000000000022"/>
    <n v="6000"/>
    <n v="4500.0000000000009"/>
    <n v="1125.0000000000002"/>
    <n v="0.25"/>
  </r>
  <r>
    <x v="2"/>
    <n v="1128299"/>
    <x v="74"/>
    <x v="2"/>
    <x v="7"/>
    <s v="Seattle"/>
    <x v="2"/>
    <n v="0.70000000000000018"/>
    <n v="4500"/>
    <n v="3150.0000000000009"/>
    <n v="787.50000000000023"/>
    <n v="0.25"/>
  </r>
  <r>
    <x v="2"/>
    <n v="1128299"/>
    <x v="74"/>
    <x v="2"/>
    <x v="7"/>
    <s v="Seattle"/>
    <x v="3"/>
    <n v="0.70000000000000018"/>
    <n v="4000"/>
    <n v="2800.0000000000009"/>
    <n v="840.00000000000023"/>
    <n v="0.3"/>
  </r>
  <r>
    <x v="2"/>
    <n v="1128299"/>
    <x v="74"/>
    <x v="2"/>
    <x v="7"/>
    <s v="Seattle"/>
    <x v="4"/>
    <n v="0.80000000000000016"/>
    <n v="4250"/>
    <n v="3400.0000000000005"/>
    <n v="850.00000000000011"/>
    <n v="0.25"/>
  </r>
  <r>
    <x v="2"/>
    <n v="1128299"/>
    <x v="74"/>
    <x v="2"/>
    <x v="7"/>
    <s v="Seattle"/>
    <x v="5"/>
    <n v="0.65"/>
    <n v="4500"/>
    <n v="2925"/>
    <n v="585"/>
    <n v="0.2"/>
  </r>
  <r>
    <x v="2"/>
    <n v="1128299"/>
    <x v="75"/>
    <x v="2"/>
    <x v="7"/>
    <s v="Seattle"/>
    <x v="0"/>
    <n v="0.60000000000000009"/>
    <n v="5500"/>
    <n v="3300.0000000000005"/>
    <n v="990.00000000000011"/>
    <n v="0.3"/>
  </r>
  <r>
    <x v="2"/>
    <n v="1128299"/>
    <x v="75"/>
    <x v="2"/>
    <x v="7"/>
    <s v="Seattle"/>
    <x v="1"/>
    <n v="0.65000000000000013"/>
    <n v="5500"/>
    <n v="3575.0000000000009"/>
    <n v="893.75000000000023"/>
    <n v="0.25"/>
  </r>
  <r>
    <x v="2"/>
    <n v="1128299"/>
    <x v="75"/>
    <x v="2"/>
    <x v="7"/>
    <s v="Seattle"/>
    <x v="2"/>
    <n v="0.60000000000000009"/>
    <n v="3750"/>
    <n v="2250.0000000000005"/>
    <n v="562.50000000000011"/>
    <n v="0.25"/>
  </r>
  <r>
    <x v="2"/>
    <n v="1128299"/>
    <x v="75"/>
    <x v="2"/>
    <x v="7"/>
    <s v="Seattle"/>
    <x v="3"/>
    <n v="0.60000000000000009"/>
    <n v="3500"/>
    <n v="2100.0000000000005"/>
    <n v="630.00000000000011"/>
    <n v="0.3"/>
  </r>
  <r>
    <x v="2"/>
    <n v="1128299"/>
    <x v="75"/>
    <x v="2"/>
    <x v="7"/>
    <s v="Seattle"/>
    <x v="4"/>
    <n v="0.70000000000000007"/>
    <n v="3250"/>
    <n v="2275"/>
    <n v="568.75"/>
    <n v="0.25"/>
  </r>
  <r>
    <x v="2"/>
    <n v="1128299"/>
    <x v="75"/>
    <x v="2"/>
    <x v="7"/>
    <s v="Seattle"/>
    <x v="5"/>
    <n v="0.75000000000000011"/>
    <n v="3750"/>
    <n v="2812.5000000000005"/>
    <n v="562.50000000000011"/>
    <n v="0.2"/>
  </r>
  <r>
    <x v="2"/>
    <n v="1128299"/>
    <x v="76"/>
    <x v="2"/>
    <x v="7"/>
    <s v="Seattle"/>
    <x v="0"/>
    <n v="0.60000000000000009"/>
    <n v="6000"/>
    <n v="3600.0000000000005"/>
    <n v="1080"/>
    <n v="0.3"/>
  </r>
  <r>
    <x v="2"/>
    <n v="1128299"/>
    <x v="76"/>
    <x v="2"/>
    <x v="7"/>
    <s v="Seattle"/>
    <x v="1"/>
    <n v="0.65000000000000013"/>
    <n v="6250"/>
    <n v="4062.5000000000009"/>
    <n v="1015.6250000000002"/>
    <n v="0.25"/>
  </r>
  <r>
    <x v="2"/>
    <n v="1128299"/>
    <x v="76"/>
    <x v="2"/>
    <x v="7"/>
    <s v="Seattle"/>
    <x v="2"/>
    <n v="0.60000000000000009"/>
    <n v="4750"/>
    <n v="2850.0000000000005"/>
    <n v="712.50000000000011"/>
    <n v="0.25"/>
  </r>
  <r>
    <x v="2"/>
    <n v="1128299"/>
    <x v="76"/>
    <x v="2"/>
    <x v="7"/>
    <s v="Seattle"/>
    <x v="3"/>
    <n v="0.70000000000000018"/>
    <n v="4500"/>
    <n v="3150.0000000000009"/>
    <n v="945.00000000000023"/>
    <n v="0.3"/>
  </r>
  <r>
    <x v="2"/>
    <n v="1128299"/>
    <x v="76"/>
    <x v="2"/>
    <x v="7"/>
    <s v="Seattle"/>
    <x v="4"/>
    <n v="0.90000000000000013"/>
    <n v="4250"/>
    <n v="3825.0000000000005"/>
    <n v="956.25000000000011"/>
    <n v="0.25"/>
  </r>
  <r>
    <x v="2"/>
    <n v="1128299"/>
    <x v="76"/>
    <x v="2"/>
    <x v="7"/>
    <s v="Seattle"/>
    <x v="5"/>
    <n v="0.95000000000000018"/>
    <n v="5500"/>
    <n v="5225.0000000000009"/>
    <n v="1045.0000000000002"/>
    <n v="0.2"/>
  </r>
  <r>
    <x v="2"/>
    <n v="1128299"/>
    <x v="77"/>
    <x v="2"/>
    <x v="7"/>
    <s v="Seattle"/>
    <x v="0"/>
    <n v="0.80000000000000016"/>
    <n v="7500"/>
    <n v="6000.0000000000009"/>
    <n v="1800.0000000000002"/>
    <n v="0.3"/>
  </r>
  <r>
    <x v="2"/>
    <n v="1128299"/>
    <x v="77"/>
    <x v="2"/>
    <x v="7"/>
    <s v="Seattle"/>
    <x v="1"/>
    <n v="0.8500000000000002"/>
    <n v="7500"/>
    <n v="6375.0000000000018"/>
    <n v="1593.7500000000005"/>
    <n v="0.25"/>
  </r>
  <r>
    <x v="2"/>
    <n v="1128299"/>
    <x v="77"/>
    <x v="2"/>
    <x v="7"/>
    <s v="Seattle"/>
    <x v="2"/>
    <n v="0.80000000000000016"/>
    <n v="5500"/>
    <n v="4400.0000000000009"/>
    <n v="1100.0000000000002"/>
    <n v="0.25"/>
  </r>
  <r>
    <x v="2"/>
    <n v="1128299"/>
    <x v="77"/>
    <x v="2"/>
    <x v="7"/>
    <s v="Seattle"/>
    <x v="3"/>
    <n v="0.80000000000000016"/>
    <n v="5500"/>
    <n v="4400.0000000000009"/>
    <n v="1320.0000000000002"/>
    <n v="0.3"/>
  </r>
  <r>
    <x v="2"/>
    <n v="1128299"/>
    <x v="77"/>
    <x v="2"/>
    <x v="7"/>
    <s v="Seattle"/>
    <x v="4"/>
    <n v="0.90000000000000013"/>
    <n v="4750"/>
    <n v="4275.0000000000009"/>
    <n v="1068.7500000000002"/>
    <n v="0.25"/>
  </r>
  <r>
    <x v="2"/>
    <n v="1128299"/>
    <x v="77"/>
    <x v="2"/>
    <x v="7"/>
    <s v="Seattle"/>
    <x v="5"/>
    <n v="0.95000000000000018"/>
    <n v="5750"/>
    <n v="5462.5000000000009"/>
    <n v="1092.5000000000002"/>
    <n v="0.2"/>
  </r>
  <r>
    <x v="0"/>
    <n v="1185732"/>
    <x v="78"/>
    <x v="4"/>
    <x v="8"/>
    <s v="Miami"/>
    <x v="0"/>
    <n v="0.45"/>
    <n v="10500"/>
    <n v="4725"/>
    <n v="2126.25"/>
    <n v="0.45"/>
  </r>
  <r>
    <x v="0"/>
    <n v="1185732"/>
    <x v="78"/>
    <x v="4"/>
    <x v="8"/>
    <s v="Miami"/>
    <x v="1"/>
    <n v="0.45"/>
    <n v="8500"/>
    <n v="3825"/>
    <n v="1338.75"/>
    <n v="0.35"/>
  </r>
  <r>
    <x v="0"/>
    <n v="1185732"/>
    <x v="78"/>
    <x v="4"/>
    <x v="8"/>
    <s v="Miami"/>
    <x v="2"/>
    <n v="0.35000000000000003"/>
    <n v="8500"/>
    <n v="2975.0000000000005"/>
    <n v="743.75000000000011"/>
    <n v="0.25"/>
  </r>
  <r>
    <x v="0"/>
    <n v="1185732"/>
    <x v="78"/>
    <x v="4"/>
    <x v="8"/>
    <s v="Miami"/>
    <x v="3"/>
    <n v="0.39999999999999997"/>
    <n v="7000"/>
    <n v="2799.9999999999995"/>
    <n v="839.99999999999989"/>
    <n v="0.3"/>
  </r>
  <r>
    <x v="0"/>
    <n v="1185732"/>
    <x v="78"/>
    <x v="4"/>
    <x v="8"/>
    <s v="Miami"/>
    <x v="4"/>
    <n v="0.55000000000000004"/>
    <n v="7500"/>
    <n v="4125"/>
    <n v="1443.75"/>
    <n v="0.35"/>
  </r>
  <r>
    <x v="0"/>
    <n v="1185732"/>
    <x v="78"/>
    <x v="4"/>
    <x v="8"/>
    <s v="Miami"/>
    <x v="5"/>
    <n v="0.45"/>
    <n v="8500"/>
    <n v="3825"/>
    <n v="1912.5"/>
    <n v="0.5"/>
  </r>
  <r>
    <x v="0"/>
    <n v="1185732"/>
    <x v="79"/>
    <x v="4"/>
    <x v="8"/>
    <s v="Miami"/>
    <x v="0"/>
    <n v="0.45"/>
    <n v="11000"/>
    <n v="4950"/>
    <n v="2227.5"/>
    <n v="0.45"/>
  </r>
  <r>
    <x v="0"/>
    <n v="1185732"/>
    <x v="79"/>
    <x v="4"/>
    <x v="8"/>
    <s v="Miami"/>
    <x v="1"/>
    <n v="0.45"/>
    <n v="7500"/>
    <n v="3375"/>
    <n v="1181.25"/>
    <n v="0.35"/>
  </r>
  <r>
    <x v="0"/>
    <n v="1185732"/>
    <x v="79"/>
    <x v="4"/>
    <x v="8"/>
    <s v="Miami"/>
    <x v="2"/>
    <n v="0.35000000000000003"/>
    <n v="8000"/>
    <n v="2800.0000000000005"/>
    <n v="700.00000000000011"/>
    <n v="0.25"/>
  </r>
  <r>
    <x v="0"/>
    <n v="1185732"/>
    <x v="79"/>
    <x v="4"/>
    <x v="8"/>
    <s v="Miami"/>
    <x v="3"/>
    <n v="0.39999999999999997"/>
    <n v="6750"/>
    <n v="2700"/>
    <n v="810"/>
    <n v="0.3"/>
  </r>
  <r>
    <x v="0"/>
    <n v="1185732"/>
    <x v="79"/>
    <x v="4"/>
    <x v="8"/>
    <s v="Miami"/>
    <x v="4"/>
    <n v="0.55000000000000004"/>
    <n v="7500"/>
    <n v="4125"/>
    <n v="1443.75"/>
    <n v="0.35"/>
  </r>
  <r>
    <x v="0"/>
    <n v="1185732"/>
    <x v="79"/>
    <x v="4"/>
    <x v="8"/>
    <s v="Miami"/>
    <x v="5"/>
    <n v="0.45"/>
    <n v="8500"/>
    <n v="3825"/>
    <n v="1912.5"/>
    <n v="0.5"/>
  </r>
  <r>
    <x v="0"/>
    <n v="1185732"/>
    <x v="80"/>
    <x v="4"/>
    <x v="8"/>
    <s v="Miami"/>
    <x v="0"/>
    <n v="0.45"/>
    <n v="10700"/>
    <n v="4815"/>
    <n v="2166.75"/>
    <n v="0.45"/>
  </r>
  <r>
    <x v="0"/>
    <n v="1185732"/>
    <x v="80"/>
    <x v="4"/>
    <x v="8"/>
    <s v="Miami"/>
    <x v="1"/>
    <n v="0.45"/>
    <n v="7500"/>
    <n v="3375"/>
    <n v="1181.25"/>
    <n v="0.35"/>
  </r>
  <r>
    <x v="0"/>
    <n v="1185732"/>
    <x v="80"/>
    <x v="4"/>
    <x v="8"/>
    <s v="Miami"/>
    <x v="2"/>
    <n v="0.35000000000000003"/>
    <n v="7750"/>
    <n v="2712.5000000000005"/>
    <n v="678.12500000000011"/>
    <n v="0.25"/>
  </r>
  <r>
    <x v="0"/>
    <n v="1185732"/>
    <x v="80"/>
    <x v="4"/>
    <x v="8"/>
    <s v="Miami"/>
    <x v="3"/>
    <n v="0.39999999999999997"/>
    <n v="6250"/>
    <n v="2500"/>
    <n v="750"/>
    <n v="0.3"/>
  </r>
  <r>
    <x v="0"/>
    <n v="1185732"/>
    <x v="80"/>
    <x v="4"/>
    <x v="8"/>
    <s v="Miami"/>
    <x v="4"/>
    <n v="0.55000000000000004"/>
    <n v="6750"/>
    <n v="3712.5000000000005"/>
    <n v="1299.375"/>
    <n v="0.35"/>
  </r>
  <r>
    <x v="0"/>
    <n v="1185732"/>
    <x v="80"/>
    <x v="4"/>
    <x v="8"/>
    <s v="Miami"/>
    <x v="5"/>
    <n v="0.45"/>
    <n v="7750"/>
    <n v="3487.5"/>
    <n v="1743.75"/>
    <n v="0.5"/>
  </r>
  <r>
    <x v="0"/>
    <n v="1185732"/>
    <x v="81"/>
    <x v="4"/>
    <x v="8"/>
    <s v="Miami"/>
    <x v="0"/>
    <n v="0.45"/>
    <n v="10250"/>
    <n v="4612.5"/>
    <n v="2075.625"/>
    <n v="0.45"/>
  </r>
  <r>
    <x v="0"/>
    <n v="1185732"/>
    <x v="81"/>
    <x v="4"/>
    <x v="8"/>
    <s v="Miami"/>
    <x v="1"/>
    <n v="0.45"/>
    <n v="7250"/>
    <n v="3262.5"/>
    <n v="1141.875"/>
    <n v="0.35"/>
  </r>
  <r>
    <x v="0"/>
    <n v="1185732"/>
    <x v="81"/>
    <x v="4"/>
    <x v="8"/>
    <s v="Miami"/>
    <x v="2"/>
    <n v="0.35000000000000003"/>
    <n v="7250"/>
    <n v="2537.5000000000005"/>
    <n v="634.37500000000011"/>
    <n v="0.25"/>
  </r>
  <r>
    <x v="0"/>
    <n v="1185732"/>
    <x v="81"/>
    <x v="4"/>
    <x v="8"/>
    <s v="Miami"/>
    <x v="3"/>
    <n v="0.39999999999999997"/>
    <n v="6500"/>
    <n v="2600"/>
    <n v="780"/>
    <n v="0.3"/>
  </r>
  <r>
    <x v="0"/>
    <n v="1185732"/>
    <x v="81"/>
    <x v="4"/>
    <x v="8"/>
    <s v="Miami"/>
    <x v="4"/>
    <n v="0.55000000000000004"/>
    <n v="6750"/>
    <n v="3712.5000000000005"/>
    <n v="1299.375"/>
    <n v="0.35"/>
  </r>
  <r>
    <x v="0"/>
    <n v="1185732"/>
    <x v="81"/>
    <x v="4"/>
    <x v="8"/>
    <s v="Miami"/>
    <x v="5"/>
    <n v="0.45"/>
    <n v="8000"/>
    <n v="3600"/>
    <n v="1800"/>
    <n v="0.5"/>
  </r>
  <r>
    <x v="0"/>
    <n v="1185732"/>
    <x v="82"/>
    <x v="4"/>
    <x v="8"/>
    <s v="Miami"/>
    <x v="0"/>
    <n v="0.55000000000000004"/>
    <n v="10700"/>
    <n v="5885.0000000000009"/>
    <n v="2648.2500000000005"/>
    <n v="0.45"/>
  </r>
  <r>
    <x v="0"/>
    <n v="1185732"/>
    <x v="82"/>
    <x v="4"/>
    <x v="8"/>
    <s v="Miami"/>
    <x v="1"/>
    <n v="0.55000000000000004"/>
    <n v="7750"/>
    <n v="4262.5"/>
    <n v="1491.875"/>
    <n v="0.35"/>
  </r>
  <r>
    <x v="0"/>
    <n v="1185732"/>
    <x v="82"/>
    <x v="4"/>
    <x v="8"/>
    <s v="Miami"/>
    <x v="2"/>
    <n v="0.5"/>
    <n v="7500"/>
    <n v="3750"/>
    <n v="937.5"/>
    <n v="0.25"/>
  </r>
  <r>
    <x v="0"/>
    <n v="1185732"/>
    <x v="82"/>
    <x v="4"/>
    <x v="8"/>
    <s v="Miami"/>
    <x v="3"/>
    <n v="0.5"/>
    <n v="7000"/>
    <n v="3500"/>
    <n v="1050"/>
    <n v="0.3"/>
  </r>
  <r>
    <x v="0"/>
    <n v="1185732"/>
    <x v="82"/>
    <x v="4"/>
    <x v="8"/>
    <s v="Miami"/>
    <x v="4"/>
    <n v="0.6"/>
    <n v="7250"/>
    <n v="4350"/>
    <n v="1522.5"/>
    <n v="0.35"/>
  </r>
  <r>
    <x v="0"/>
    <n v="1185732"/>
    <x v="82"/>
    <x v="4"/>
    <x v="8"/>
    <s v="Miami"/>
    <x v="5"/>
    <n v="0.65"/>
    <n v="8250"/>
    <n v="5362.5"/>
    <n v="2681.25"/>
    <n v="0.5"/>
  </r>
  <r>
    <x v="0"/>
    <n v="1185732"/>
    <x v="83"/>
    <x v="4"/>
    <x v="8"/>
    <s v="Miami"/>
    <x v="0"/>
    <n v="0.6"/>
    <n v="10750"/>
    <n v="6450"/>
    <n v="2902.5"/>
    <n v="0.45"/>
  </r>
  <r>
    <x v="0"/>
    <n v="1185732"/>
    <x v="83"/>
    <x v="4"/>
    <x v="8"/>
    <s v="Miami"/>
    <x v="1"/>
    <n v="0.55000000000000004"/>
    <n v="8250"/>
    <n v="4537.5"/>
    <n v="1588.125"/>
    <n v="0.35"/>
  </r>
  <r>
    <x v="0"/>
    <n v="1185732"/>
    <x v="83"/>
    <x v="4"/>
    <x v="8"/>
    <s v="Miami"/>
    <x v="2"/>
    <n v="0.5"/>
    <n v="8000"/>
    <n v="4000"/>
    <n v="1000"/>
    <n v="0.25"/>
  </r>
  <r>
    <x v="0"/>
    <n v="1185732"/>
    <x v="83"/>
    <x v="4"/>
    <x v="8"/>
    <s v="Miami"/>
    <x v="3"/>
    <n v="0.5"/>
    <n v="7750"/>
    <n v="3875"/>
    <n v="1162.5"/>
    <n v="0.3"/>
  </r>
  <r>
    <x v="0"/>
    <n v="1185732"/>
    <x v="83"/>
    <x v="4"/>
    <x v="8"/>
    <s v="Miami"/>
    <x v="4"/>
    <n v="0.65"/>
    <n v="7750"/>
    <n v="5037.5"/>
    <n v="1763.125"/>
    <n v="0.35"/>
  </r>
  <r>
    <x v="0"/>
    <n v="1185732"/>
    <x v="83"/>
    <x v="4"/>
    <x v="8"/>
    <s v="Miami"/>
    <x v="5"/>
    <n v="0.70000000000000007"/>
    <n v="9250"/>
    <n v="6475.0000000000009"/>
    <n v="3237.5000000000005"/>
    <n v="0.5"/>
  </r>
  <r>
    <x v="0"/>
    <n v="1185732"/>
    <x v="84"/>
    <x v="4"/>
    <x v="8"/>
    <s v="Miami"/>
    <x v="0"/>
    <n v="0.65"/>
    <n v="11500"/>
    <n v="7475"/>
    <n v="3363.75"/>
    <n v="0.45"/>
  </r>
  <r>
    <x v="0"/>
    <n v="1185732"/>
    <x v="84"/>
    <x v="4"/>
    <x v="8"/>
    <s v="Miami"/>
    <x v="1"/>
    <n v="0.60000000000000009"/>
    <n v="9000"/>
    <n v="5400.0000000000009"/>
    <n v="1890.0000000000002"/>
    <n v="0.35"/>
  </r>
  <r>
    <x v="0"/>
    <n v="1185732"/>
    <x v="84"/>
    <x v="4"/>
    <x v="8"/>
    <s v="Miami"/>
    <x v="2"/>
    <n v="0.55000000000000004"/>
    <n v="8250"/>
    <n v="4537.5"/>
    <n v="1134.375"/>
    <n v="0.25"/>
  </r>
  <r>
    <x v="0"/>
    <n v="1185732"/>
    <x v="84"/>
    <x v="4"/>
    <x v="8"/>
    <s v="Miami"/>
    <x v="3"/>
    <n v="0.55000000000000004"/>
    <n v="7750"/>
    <n v="4262.5"/>
    <n v="1278.75"/>
    <n v="0.3"/>
  </r>
  <r>
    <x v="0"/>
    <n v="1185732"/>
    <x v="84"/>
    <x v="4"/>
    <x v="8"/>
    <s v="Miami"/>
    <x v="4"/>
    <n v="0.65"/>
    <n v="8000"/>
    <n v="5200"/>
    <n v="1819.9999999999998"/>
    <n v="0.35"/>
  </r>
  <r>
    <x v="0"/>
    <n v="1185732"/>
    <x v="84"/>
    <x v="4"/>
    <x v="8"/>
    <s v="Miami"/>
    <x v="5"/>
    <n v="0.70000000000000007"/>
    <n v="9750"/>
    <n v="6825.0000000000009"/>
    <n v="3412.5000000000005"/>
    <n v="0.5"/>
  </r>
  <r>
    <x v="0"/>
    <n v="1185732"/>
    <x v="85"/>
    <x v="4"/>
    <x v="8"/>
    <s v="Miami"/>
    <x v="0"/>
    <n v="0.65"/>
    <n v="11250"/>
    <n v="7312.5"/>
    <n v="3290.625"/>
    <n v="0.45"/>
  </r>
  <r>
    <x v="0"/>
    <n v="1185732"/>
    <x v="85"/>
    <x v="4"/>
    <x v="8"/>
    <s v="Miami"/>
    <x v="1"/>
    <n v="0.60000000000000009"/>
    <n v="9000"/>
    <n v="5400.0000000000009"/>
    <n v="1890.0000000000002"/>
    <n v="0.35"/>
  </r>
  <r>
    <x v="0"/>
    <n v="1185732"/>
    <x v="85"/>
    <x v="4"/>
    <x v="8"/>
    <s v="Miami"/>
    <x v="2"/>
    <n v="0.55000000000000004"/>
    <n v="8250"/>
    <n v="4537.5"/>
    <n v="1134.375"/>
    <n v="0.25"/>
  </r>
  <r>
    <x v="0"/>
    <n v="1185732"/>
    <x v="85"/>
    <x v="4"/>
    <x v="8"/>
    <s v="Miami"/>
    <x v="3"/>
    <n v="0.45"/>
    <n v="7750"/>
    <n v="3487.5"/>
    <n v="1046.25"/>
    <n v="0.3"/>
  </r>
  <r>
    <x v="0"/>
    <n v="1185732"/>
    <x v="85"/>
    <x v="4"/>
    <x v="8"/>
    <s v="Miami"/>
    <x v="4"/>
    <n v="0.55000000000000004"/>
    <n v="7500"/>
    <n v="4125"/>
    <n v="1443.75"/>
    <n v="0.35"/>
  </r>
  <r>
    <x v="0"/>
    <n v="1185732"/>
    <x v="85"/>
    <x v="4"/>
    <x v="8"/>
    <s v="Miami"/>
    <x v="5"/>
    <n v="0.60000000000000009"/>
    <n v="9250"/>
    <n v="5550.0000000000009"/>
    <n v="2775.0000000000005"/>
    <n v="0.5"/>
  </r>
  <r>
    <x v="0"/>
    <n v="1185732"/>
    <x v="86"/>
    <x v="4"/>
    <x v="8"/>
    <s v="Miami"/>
    <x v="0"/>
    <n v="0.55000000000000004"/>
    <n v="10500"/>
    <n v="5775.0000000000009"/>
    <n v="2598.7500000000005"/>
    <n v="0.45"/>
  </r>
  <r>
    <x v="0"/>
    <n v="1185732"/>
    <x v="86"/>
    <x v="4"/>
    <x v="8"/>
    <s v="Miami"/>
    <x v="1"/>
    <n v="0.50000000000000011"/>
    <n v="8500"/>
    <n v="4250.0000000000009"/>
    <n v="1487.5000000000002"/>
    <n v="0.35"/>
  </r>
  <r>
    <x v="0"/>
    <n v="1185732"/>
    <x v="86"/>
    <x v="4"/>
    <x v="8"/>
    <s v="Miami"/>
    <x v="2"/>
    <n v="0.45"/>
    <n v="7500"/>
    <n v="3375"/>
    <n v="843.75"/>
    <n v="0.25"/>
  </r>
  <r>
    <x v="0"/>
    <n v="1185732"/>
    <x v="86"/>
    <x v="4"/>
    <x v="8"/>
    <s v="Miami"/>
    <x v="3"/>
    <n v="0.45"/>
    <n v="7250"/>
    <n v="3262.5"/>
    <n v="978.75"/>
    <n v="0.3"/>
  </r>
  <r>
    <x v="0"/>
    <n v="1185732"/>
    <x v="86"/>
    <x v="4"/>
    <x v="8"/>
    <s v="Miami"/>
    <x v="4"/>
    <n v="0.55000000000000004"/>
    <n v="7250"/>
    <n v="3987.5000000000005"/>
    <n v="1395.625"/>
    <n v="0.35"/>
  </r>
  <r>
    <x v="0"/>
    <n v="1185732"/>
    <x v="86"/>
    <x v="4"/>
    <x v="8"/>
    <s v="Miami"/>
    <x v="5"/>
    <n v="0.60000000000000009"/>
    <n v="8250"/>
    <n v="4950.0000000000009"/>
    <n v="2475.0000000000005"/>
    <n v="0.5"/>
  </r>
  <r>
    <x v="0"/>
    <n v="1185732"/>
    <x v="87"/>
    <x v="4"/>
    <x v="8"/>
    <s v="Miami"/>
    <x v="0"/>
    <n v="0.60000000000000009"/>
    <n v="10000"/>
    <n v="6000.0000000000009"/>
    <n v="2700.0000000000005"/>
    <n v="0.45"/>
  </r>
  <r>
    <x v="0"/>
    <n v="1185732"/>
    <x v="87"/>
    <x v="4"/>
    <x v="8"/>
    <s v="Miami"/>
    <x v="1"/>
    <n v="0.50000000000000011"/>
    <n v="8250"/>
    <n v="4125.0000000000009"/>
    <n v="1443.7500000000002"/>
    <n v="0.35"/>
  </r>
  <r>
    <x v="0"/>
    <n v="1185732"/>
    <x v="87"/>
    <x v="4"/>
    <x v="8"/>
    <s v="Miami"/>
    <x v="2"/>
    <n v="0.50000000000000011"/>
    <n v="7250"/>
    <n v="3625.0000000000009"/>
    <n v="906.25000000000023"/>
    <n v="0.25"/>
  </r>
  <r>
    <x v="0"/>
    <n v="1185732"/>
    <x v="87"/>
    <x v="4"/>
    <x v="8"/>
    <s v="Miami"/>
    <x v="3"/>
    <n v="0.50000000000000011"/>
    <n v="7000"/>
    <n v="3500.0000000000009"/>
    <n v="1050.0000000000002"/>
    <n v="0.3"/>
  </r>
  <r>
    <x v="0"/>
    <n v="1185732"/>
    <x v="87"/>
    <x v="4"/>
    <x v="8"/>
    <s v="Miami"/>
    <x v="4"/>
    <n v="0.60000000000000009"/>
    <n v="7000"/>
    <n v="4200.0000000000009"/>
    <n v="1470.0000000000002"/>
    <n v="0.35"/>
  </r>
  <r>
    <x v="0"/>
    <n v="1185732"/>
    <x v="87"/>
    <x v="4"/>
    <x v="8"/>
    <s v="Miami"/>
    <x v="5"/>
    <n v="0.65"/>
    <n v="8250"/>
    <n v="5362.5"/>
    <n v="2681.25"/>
    <n v="0.5"/>
  </r>
  <r>
    <x v="0"/>
    <n v="1185732"/>
    <x v="88"/>
    <x v="4"/>
    <x v="8"/>
    <s v="Miami"/>
    <x v="0"/>
    <n v="0.60000000000000009"/>
    <n v="9750"/>
    <n v="5850.0000000000009"/>
    <n v="2632.5000000000005"/>
    <n v="0.45"/>
  </r>
  <r>
    <x v="0"/>
    <n v="1185732"/>
    <x v="88"/>
    <x v="4"/>
    <x v="8"/>
    <s v="Miami"/>
    <x v="1"/>
    <n v="0.50000000000000011"/>
    <n v="8000"/>
    <n v="4000.0000000000009"/>
    <n v="1400.0000000000002"/>
    <n v="0.35"/>
  </r>
  <r>
    <x v="0"/>
    <n v="1185732"/>
    <x v="88"/>
    <x v="4"/>
    <x v="8"/>
    <s v="Miami"/>
    <x v="2"/>
    <n v="0.50000000000000011"/>
    <n v="7450"/>
    <n v="3725.0000000000009"/>
    <n v="931.25000000000023"/>
    <n v="0.25"/>
  </r>
  <r>
    <x v="0"/>
    <n v="1185732"/>
    <x v="88"/>
    <x v="4"/>
    <x v="8"/>
    <s v="Miami"/>
    <x v="3"/>
    <n v="0.50000000000000011"/>
    <n v="7750"/>
    <n v="3875.0000000000009"/>
    <n v="1162.5000000000002"/>
    <n v="0.3"/>
  </r>
  <r>
    <x v="0"/>
    <n v="1185732"/>
    <x v="88"/>
    <x v="4"/>
    <x v="8"/>
    <s v="Miami"/>
    <x v="4"/>
    <n v="0.65"/>
    <n v="7500"/>
    <n v="4875"/>
    <n v="1706.25"/>
    <n v="0.35"/>
  </r>
  <r>
    <x v="0"/>
    <n v="1185732"/>
    <x v="88"/>
    <x v="4"/>
    <x v="8"/>
    <s v="Miami"/>
    <x v="5"/>
    <n v="0.7"/>
    <n v="8500"/>
    <n v="5950"/>
    <n v="2975"/>
    <n v="0.5"/>
  </r>
  <r>
    <x v="0"/>
    <n v="1185732"/>
    <x v="89"/>
    <x v="4"/>
    <x v="8"/>
    <s v="Miami"/>
    <x v="0"/>
    <n v="0.65"/>
    <n v="10750"/>
    <n v="6987.5"/>
    <n v="3144.375"/>
    <n v="0.45"/>
  </r>
  <r>
    <x v="0"/>
    <n v="1185732"/>
    <x v="89"/>
    <x v="4"/>
    <x v="8"/>
    <s v="Miami"/>
    <x v="1"/>
    <n v="0.55000000000000004"/>
    <n v="8750"/>
    <n v="4812.5"/>
    <n v="1684.375"/>
    <n v="0.35"/>
  </r>
  <r>
    <x v="0"/>
    <n v="1185732"/>
    <x v="89"/>
    <x v="4"/>
    <x v="8"/>
    <s v="Miami"/>
    <x v="2"/>
    <n v="0.55000000000000004"/>
    <n v="8250"/>
    <n v="4537.5"/>
    <n v="1134.375"/>
    <n v="0.25"/>
  </r>
  <r>
    <x v="0"/>
    <n v="1185732"/>
    <x v="89"/>
    <x v="4"/>
    <x v="8"/>
    <s v="Miami"/>
    <x v="3"/>
    <n v="0.55000000000000004"/>
    <n v="7750"/>
    <n v="4262.5"/>
    <n v="1278.75"/>
    <n v="0.3"/>
  </r>
  <r>
    <x v="0"/>
    <n v="1185732"/>
    <x v="89"/>
    <x v="4"/>
    <x v="8"/>
    <s v="Miami"/>
    <x v="4"/>
    <n v="0.65"/>
    <n v="7750"/>
    <n v="5037.5"/>
    <n v="1763.125"/>
    <n v="0.35"/>
  </r>
  <r>
    <x v="0"/>
    <n v="1185732"/>
    <x v="89"/>
    <x v="4"/>
    <x v="8"/>
    <s v="Miami"/>
    <x v="5"/>
    <n v="0.7"/>
    <n v="8750"/>
    <n v="6125"/>
    <n v="3062.5"/>
    <n v="0.5"/>
  </r>
  <r>
    <x v="0"/>
    <n v="1185732"/>
    <x v="90"/>
    <x v="3"/>
    <x v="9"/>
    <s v="Minneapolis"/>
    <x v="0"/>
    <n v="0.35"/>
    <n v="4500"/>
    <n v="1575"/>
    <n v="551.25"/>
    <n v="0.35000000000000003"/>
  </r>
  <r>
    <x v="0"/>
    <n v="1185732"/>
    <x v="90"/>
    <x v="3"/>
    <x v="9"/>
    <s v="Minneapolis"/>
    <x v="1"/>
    <n v="0.35"/>
    <n v="2500"/>
    <n v="875"/>
    <n v="262.5"/>
    <n v="0.3"/>
  </r>
  <r>
    <x v="0"/>
    <n v="1185732"/>
    <x v="90"/>
    <x v="3"/>
    <x v="9"/>
    <s v="Minneapolis"/>
    <x v="2"/>
    <n v="0.25"/>
    <n v="2500"/>
    <n v="625"/>
    <n v="187.5"/>
    <n v="0.3"/>
  </r>
  <r>
    <x v="0"/>
    <n v="1185732"/>
    <x v="90"/>
    <x v="3"/>
    <x v="9"/>
    <s v="Minneapolis"/>
    <x v="3"/>
    <n v="0.30000000000000004"/>
    <n v="1000"/>
    <n v="300.00000000000006"/>
    <n v="105.00000000000003"/>
    <n v="0.35000000000000003"/>
  </r>
  <r>
    <x v="0"/>
    <n v="1185732"/>
    <x v="90"/>
    <x v="3"/>
    <x v="9"/>
    <s v="Minneapolis"/>
    <x v="4"/>
    <n v="0.44999999999999996"/>
    <n v="1500"/>
    <n v="674.99999999999989"/>
    <n v="202.49999999999997"/>
    <n v="0.3"/>
  </r>
  <r>
    <x v="0"/>
    <n v="1185732"/>
    <x v="90"/>
    <x v="3"/>
    <x v="9"/>
    <s v="Minneapolis"/>
    <x v="5"/>
    <n v="0.35"/>
    <n v="2500"/>
    <n v="875"/>
    <n v="393.75"/>
    <n v="0.45"/>
  </r>
  <r>
    <x v="0"/>
    <n v="1185732"/>
    <x v="91"/>
    <x v="3"/>
    <x v="9"/>
    <s v="Minneapolis"/>
    <x v="0"/>
    <n v="0.35"/>
    <n v="5000"/>
    <n v="1750"/>
    <n v="612.50000000000011"/>
    <n v="0.35000000000000003"/>
  </r>
  <r>
    <x v="0"/>
    <n v="1185732"/>
    <x v="91"/>
    <x v="3"/>
    <x v="9"/>
    <s v="Minneapolis"/>
    <x v="1"/>
    <n v="0.35"/>
    <n v="1500"/>
    <n v="525"/>
    <n v="157.5"/>
    <n v="0.3"/>
  </r>
  <r>
    <x v="0"/>
    <n v="1185732"/>
    <x v="91"/>
    <x v="3"/>
    <x v="9"/>
    <s v="Minneapolis"/>
    <x v="2"/>
    <n v="0.25"/>
    <n v="2000"/>
    <n v="500"/>
    <n v="150"/>
    <n v="0.3"/>
  </r>
  <r>
    <x v="0"/>
    <n v="1185732"/>
    <x v="91"/>
    <x v="3"/>
    <x v="9"/>
    <s v="Minneapolis"/>
    <x v="3"/>
    <n v="0.30000000000000004"/>
    <n v="750"/>
    <n v="225.00000000000003"/>
    <n v="78.750000000000014"/>
    <n v="0.35000000000000003"/>
  </r>
  <r>
    <x v="0"/>
    <n v="1185732"/>
    <x v="91"/>
    <x v="3"/>
    <x v="9"/>
    <s v="Minneapolis"/>
    <x v="4"/>
    <n v="0.44999999999999996"/>
    <n v="1500"/>
    <n v="674.99999999999989"/>
    <n v="202.49999999999997"/>
    <n v="0.3"/>
  </r>
  <r>
    <x v="0"/>
    <n v="1185732"/>
    <x v="91"/>
    <x v="3"/>
    <x v="9"/>
    <s v="Minneapolis"/>
    <x v="5"/>
    <n v="0.35"/>
    <n v="2250"/>
    <n v="787.5"/>
    <n v="354.375"/>
    <n v="0.45"/>
  </r>
  <r>
    <x v="0"/>
    <n v="1185732"/>
    <x v="92"/>
    <x v="3"/>
    <x v="9"/>
    <s v="Minneapolis"/>
    <x v="0"/>
    <n v="0.4"/>
    <n v="4450"/>
    <n v="1780"/>
    <n v="623.00000000000011"/>
    <n v="0.35000000000000003"/>
  </r>
  <r>
    <x v="0"/>
    <n v="1185732"/>
    <x v="92"/>
    <x v="3"/>
    <x v="9"/>
    <s v="Minneapolis"/>
    <x v="1"/>
    <n v="0.4"/>
    <n v="1250"/>
    <n v="500"/>
    <n v="150"/>
    <n v="0.3"/>
  </r>
  <r>
    <x v="0"/>
    <n v="1185732"/>
    <x v="92"/>
    <x v="3"/>
    <x v="9"/>
    <s v="Minneapolis"/>
    <x v="2"/>
    <n v="0.30000000000000004"/>
    <n v="1750"/>
    <n v="525.00000000000011"/>
    <n v="157.50000000000003"/>
    <n v="0.3"/>
  </r>
  <r>
    <x v="0"/>
    <n v="1185732"/>
    <x v="92"/>
    <x v="3"/>
    <x v="9"/>
    <s v="Minneapolis"/>
    <x v="3"/>
    <n v="0.35"/>
    <n v="250"/>
    <n v="87.5"/>
    <n v="30.625000000000004"/>
    <n v="0.35000000000000003"/>
  </r>
  <r>
    <x v="0"/>
    <n v="1185732"/>
    <x v="92"/>
    <x v="3"/>
    <x v="9"/>
    <s v="Minneapolis"/>
    <x v="4"/>
    <n v="0.5"/>
    <n v="750"/>
    <n v="375"/>
    <n v="112.5"/>
    <n v="0.3"/>
  </r>
  <r>
    <x v="0"/>
    <n v="1185732"/>
    <x v="92"/>
    <x v="3"/>
    <x v="9"/>
    <s v="Minneapolis"/>
    <x v="5"/>
    <n v="0.4"/>
    <n v="1750"/>
    <n v="700"/>
    <n v="315"/>
    <n v="0.45"/>
  </r>
  <r>
    <x v="0"/>
    <n v="1185732"/>
    <x v="93"/>
    <x v="3"/>
    <x v="9"/>
    <s v="Minneapolis"/>
    <x v="0"/>
    <n v="0.4"/>
    <n v="4000"/>
    <n v="1600"/>
    <n v="560"/>
    <n v="0.35000000000000003"/>
  </r>
  <r>
    <x v="0"/>
    <n v="1185732"/>
    <x v="93"/>
    <x v="3"/>
    <x v="9"/>
    <s v="Minneapolis"/>
    <x v="1"/>
    <n v="0.4"/>
    <n v="1000"/>
    <n v="400"/>
    <n v="120"/>
    <n v="0.3"/>
  </r>
  <r>
    <x v="0"/>
    <n v="1185732"/>
    <x v="93"/>
    <x v="3"/>
    <x v="9"/>
    <s v="Minneapolis"/>
    <x v="2"/>
    <n v="0.30000000000000004"/>
    <n v="1000"/>
    <n v="300.00000000000006"/>
    <n v="90.000000000000014"/>
    <n v="0.3"/>
  </r>
  <r>
    <x v="0"/>
    <n v="1185732"/>
    <x v="93"/>
    <x v="3"/>
    <x v="9"/>
    <s v="Minneapolis"/>
    <x v="3"/>
    <n v="0.35"/>
    <n v="250"/>
    <n v="87.5"/>
    <n v="30.625000000000004"/>
    <n v="0.35000000000000003"/>
  </r>
  <r>
    <x v="0"/>
    <n v="1185732"/>
    <x v="93"/>
    <x v="3"/>
    <x v="9"/>
    <s v="Minneapolis"/>
    <x v="4"/>
    <n v="0.5"/>
    <n v="500"/>
    <n v="250"/>
    <n v="75"/>
    <n v="0.3"/>
  </r>
  <r>
    <x v="0"/>
    <n v="1185732"/>
    <x v="93"/>
    <x v="3"/>
    <x v="9"/>
    <s v="Minneapolis"/>
    <x v="5"/>
    <n v="0.4"/>
    <n v="1750"/>
    <n v="700"/>
    <n v="315"/>
    <n v="0.45"/>
  </r>
  <r>
    <x v="0"/>
    <n v="1185732"/>
    <x v="94"/>
    <x v="3"/>
    <x v="9"/>
    <s v="Minneapolis"/>
    <x v="0"/>
    <n v="0.5"/>
    <n v="4450"/>
    <n v="2225"/>
    <n v="778.75000000000011"/>
    <n v="0.35000000000000003"/>
  </r>
  <r>
    <x v="0"/>
    <n v="1185732"/>
    <x v="94"/>
    <x v="3"/>
    <x v="9"/>
    <s v="Minneapolis"/>
    <x v="1"/>
    <n v="0.45000000000000007"/>
    <n v="1500"/>
    <n v="675.00000000000011"/>
    <n v="202.50000000000003"/>
    <n v="0.3"/>
  </r>
  <r>
    <x v="0"/>
    <n v="1185732"/>
    <x v="94"/>
    <x v="3"/>
    <x v="9"/>
    <s v="Minneapolis"/>
    <x v="2"/>
    <n v="0.4"/>
    <n v="1250"/>
    <n v="500"/>
    <n v="150"/>
    <n v="0.3"/>
  </r>
  <r>
    <x v="0"/>
    <n v="1185732"/>
    <x v="94"/>
    <x v="3"/>
    <x v="9"/>
    <s v="Minneapolis"/>
    <x v="3"/>
    <n v="0.4"/>
    <n v="500"/>
    <n v="200"/>
    <n v="70"/>
    <n v="0.35000000000000003"/>
  </r>
  <r>
    <x v="0"/>
    <n v="1185732"/>
    <x v="94"/>
    <x v="3"/>
    <x v="9"/>
    <s v="Minneapolis"/>
    <x v="4"/>
    <n v="0.54999999999999993"/>
    <n v="750"/>
    <n v="412.49999999999994"/>
    <n v="123.74999999999997"/>
    <n v="0.3"/>
  </r>
  <r>
    <x v="0"/>
    <n v="1185732"/>
    <x v="94"/>
    <x v="3"/>
    <x v="9"/>
    <s v="Minneapolis"/>
    <x v="5"/>
    <n v="0.6"/>
    <n v="1750"/>
    <n v="1050"/>
    <n v="472.5"/>
    <n v="0.45"/>
  </r>
  <r>
    <x v="0"/>
    <n v="1185732"/>
    <x v="95"/>
    <x v="3"/>
    <x v="9"/>
    <s v="Minneapolis"/>
    <x v="0"/>
    <n v="0.45"/>
    <n v="4250"/>
    <n v="1912.5"/>
    <n v="669.37500000000011"/>
    <n v="0.35000000000000003"/>
  </r>
  <r>
    <x v="0"/>
    <n v="1185732"/>
    <x v="95"/>
    <x v="3"/>
    <x v="9"/>
    <s v="Minneapolis"/>
    <x v="1"/>
    <n v="0.40000000000000008"/>
    <n v="1750"/>
    <n v="700.00000000000011"/>
    <n v="210.00000000000003"/>
    <n v="0.3"/>
  </r>
  <r>
    <x v="0"/>
    <n v="1185732"/>
    <x v="95"/>
    <x v="3"/>
    <x v="9"/>
    <s v="Minneapolis"/>
    <x v="2"/>
    <n v="0.35000000000000003"/>
    <n v="1750"/>
    <n v="612.50000000000011"/>
    <n v="183.75000000000003"/>
    <n v="0.3"/>
  </r>
  <r>
    <x v="0"/>
    <n v="1185732"/>
    <x v="95"/>
    <x v="3"/>
    <x v="9"/>
    <s v="Minneapolis"/>
    <x v="3"/>
    <n v="0.35000000000000003"/>
    <n v="1500"/>
    <n v="525"/>
    <n v="183.75000000000003"/>
    <n v="0.35000000000000003"/>
  </r>
  <r>
    <x v="0"/>
    <n v="1185732"/>
    <x v="95"/>
    <x v="3"/>
    <x v="9"/>
    <s v="Minneapolis"/>
    <x v="4"/>
    <n v="0.5"/>
    <n v="1500"/>
    <n v="750"/>
    <n v="225"/>
    <n v="0.3"/>
  </r>
  <r>
    <x v="0"/>
    <n v="1185732"/>
    <x v="95"/>
    <x v="3"/>
    <x v="9"/>
    <s v="Minneapolis"/>
    <x v="5"/>
    <n v="0.55000000000000004"/>
    <n v="3250"/>
    <n v="1787.5000000000002"/>
    <n v="804.37500000000011"/>
    <n v="0.45"/>
  </r>
  <r>
    <x v="0"/>
    <n v="1185732"/>
    <x v="96"/>
    <x v="3"/>
    <x v="9"/>
    <s v="Minneapolis"/>
    <x v="0"/>
    <n v="0.5"/>
    <n v="5500"/>
    <n v="2750"/>
    <n v="962.50000000000011"/>
    <n v="0.35000000000000003"/>
  </r>
  <r>
    <x v="0"/>
    <n v="1185732"/>
    <x v="96"/>
    <x v="3"/>
    <x v="9"/>
    <s v="Minneapolis"/>
    <x v="1"/>
    <n v="0.45000000000000007"/>
    <n v="3000"/>
    <n v="1350.0000000000002"/>
    <n v="405.00000000000006"/>
    <n v="0.3"/>
  </r>
  <r>
    <x v="0"/>
    <n v="1185732"/>
    <x v="96"/>
    <x v="3"/>
    <x v="9"/>
    <s v="Minneapolis"/>
    <x v="2"/>
    <n v="0.4"/>
    <n v="2250"/>
    <n v="900"/>
    <n v="270"/>
    <n v="0.3"/>
  </r>
  <r>
    <x v="0"/>
    <n v="1185732"/>
    <x v="96"/>
    <x v="3"/>
    <x v="9"/>
    <s v="Minneapolis"/>
    <x v="3"/>
    <n v="0.4"/>
    <n v="1750"/>
    <n v="700"/>
    <n v="245.00000000000003"/>
    <n v="0.35000000000000003"/>
  </r>
  <r>
    <x v="0"/>
    <n v="1185732"/>
    <x v="96"/>
    <x v="3"/>
    <x v="9"/>
    <s v="Minneapolis"/>
    <x v="4"/>
    <n v="0.5"/>
    <n v="2000"/>
    <n v="1000"/>
    <n v="300"/>
    <n v="0.3"/>
  </r>
  <r>
    <x v="0"/>
    <n v="1185732"/>
    <x v="96"/>
    <x v="3"/>
    <x v="9"/>
    <s v="Minneapolis"/>
    <x v="5"/>
    <n v="0.55000000000000004"/>
    <n v="3750"/>
    <n v="2062.5"/>
    <n v="928.125"/>
    <n v="0.45"/>
  </r>
  <r>
    <x v="0"/>
    <n v="1185732"/>
    <x v="97"/>
    <x v="3"/>
    <x v="9"/>
    <s v="Minneapolis"/>
    <x v="0"/>
    <n v="0.5"/>
    <n v="5250"/>
    <n v="2625"/>
    <n v="918.75000000000011"/>
    <n v="0.35000000000000003"/>
  </r>
  <r>
    <x v="0"/>
    <n v="1185732"/>
    <x v="97"/>
    <x v="3"/>
    <x v="9"/>
    <s v="Minneapolis"/>
    <x v="1"/>
    <n v="0.45000000000000007"/>
    <n v="3000"/>
    <n v="1350.0000000000002"/>
    <n v="405.00000000000006"/>
    <n v="0.3"/>
  </r>
  <r>
    <x v="0"/>
    <n v="1185732"/>
    <x v="97"/>
    <x v="3"/>
    <x v="9"/>
    <s v="Minneapolis"/>
    <x v="2"/>
    <n v="0.4"/>
    <n v="2250"/>
    <n v="900"/>
    <n v="270"/>
    <n v="0.3"/>
  </r>
  <r>
    <x v="0"/>
    <n v="1185732"/>
    <x v="97"/>
    <x v="3"/>
    <x v="9"/>
    <s v="Minneapolis"/>
    <x v="3"/>
    <n v="0.35000000000000003"/>
    <n v="1750"/>
    <n v="612.50000000000011"/>
    <n v="214.37500000000006"/>
    <n v="0.35000000000000003"/>
  </r>
  <r>
    <x v="0"/>
    <n v="1185732"/>
    <x v="97"/>
    <x v="3"/>
    <x v="9"/>
    <s v="Minneapolis"/>
    <x v="4"/>
    <n v="0.45"/>
    <n v="1500"/>
    <n v="675"/>
    <n v="202.5"/>
    <n v="0.3"/>
  </r>
  <r>
    <x v="0"/>
    <n v="1185732"/>
    <x v="97"/>
    <x v="3"/>
    <x v="9"/>
    <s v="Minneapolis"/>
    <x v="5"/>
    <n v="0.5"/>
    <n v="3250"/>
    <n v="1625"/>
    <n v="731.25"/>
    <n v="0.45"/>
  </r>
  <r>
    <x v="0"/>
    <n v="1185732"/>
    <x v="98"/>
    <x v="3"/>
    <x v="9"/>
    <s v="Minneapolis"/>
    <x v="0"/>
    <n v="0.45"/>
    <n v="4500"/>
    <n v="2025"/>
    <n v="708.75000000000011"/>
    <n v="0.35000000000000003"/>
  </r>
  <r>
    <x v="0"/>
    <n v="1185732"/>
    <x v="98"/>
    <x v="3"/>
    <x v="9"/>
    <s v="Minneapolis"/>
    <x v="1"/>
    <n v="0.40000000000000008"/>
    <n v="2500"/>
    <n v="1000.0000000000002"/>
    <n v="300.00000000000006"/>
    <n v="0.3"/>
  </r>
  <r>
    <x v="0"/>
    <n v="1185732"/>
    <x v="98"/>
    <x v="3"/>
    <x v="9"/>
    <s v="Minneapolis"/>
    <x v="2"/>
    <n v="0.25"/>
    <n v="1500"/>
    <n v="375"/>
    <n v="112.5"/>
    <n v="0.3"/>
  </r>
  <r>
    <x v="0"/>
    <n v="1185732"/>
    <x v="98"/>
    <x v="3"/>
    <x v="9"/>
    <s v="Minneapolis"/>
    <x v="3"/>
    <n v="0.25"/>
    <n v="1250"/>
    <n v="312.5"/>
    <n v="109.37500000000001"/>
    <n v="0.35000000000000003"/>
  </r>
  <r>
    <x v="0"/>
    <n v="1185732"/>
    <x v="98"/>
    <x v="3"/>
    <x v="9"/>
    <s v="Minneapolis"/>
    <x v="4"/>
    <n v="0.35"/>
    <n v="1250"/>
    <n v="437.5"/>
    <n v="131.25"/>
    <n v="0.3"/>
  </r>
  <r>
    <x v="0"/>
    <n v="1185732"/>
    <x v="98"/>
    <x v="3"/>
    <x v="9"/>
    <s v="Minneapolis"/>
    <x v="5"/>
    <n v="0.4"/>
    <n v="2000"/>
    <n v="800"/>
    <n v="360"/>
    <n v="0.45"/>
  </r>
  <r>
    <x v="0"/>
    <n v="1185732"/>
    <x v="99"/>
    <x v="3"/>
    <x v="9"/>
    <s v="Minneapolis"/>
    <x v="0"/>
    <n v="0.44999999999999996"/>
    <n v="3750"/>
    <n v="1687.4999999999998"/>
    <n v="590.625"/>
    <n v="0.35000000000000003"/>
  </r>
  <r>
    <x v="0"/>
    <n v="1185732"/>
    <x v="99"/>
    <x v="3"/>
    <x v="9"/>
    <s v="Minneapolis"/>
    <x v="1"/>
    <n v="0.35"/>
    <n v="2000"/>
    <n v="700"/>
    <n v="210"/>
    <n v="0.3"/>
  </r>
  <r>
    <x v="0"/>
    <n v="1185732"/>
    <x v="99"/>
    <x v="3"/>
    <x v="9"/>
    <s v="Minneapolis"/>
    <x v="2"/>
    <n v="0.35"/>
    <n v="1000"/>
    <n v="350"/>
    <n v="105"/>
    <n v="0.3"/>
  </r>
  <r>
    <x v="0"/>
    <n v="1185732"/>
    <x v="99"/>
    <x v="3"/>
    <x v="9"/>
    <s v="Minneapolis"/>
    <x v="3"/>
    <n v="0.35"/>
    <n v="750"/>
    <n v="262.5"/>
    <n v="91.875000000000014"/>
    <n v="0.35000000000000003"/>
  </r>
  <r>
    <x v="0"/>
    <n v="1185732"/>
    <x v="99"/>
    <x v="3"/>
    <x v="9"/>
    <s v="Minneapolis"/>
    <x v="4"/>
    <n v="0.44999999999999996"/>
    <n v="750"/>
    <n v="337.49999999999994"/>
    <n v="101.24999999999999"/>
    <n v="0.3"/>
  </r>
  <r>
    <x v="0"/>
    <n v="1185732"/>
    <x v="99"/>
    <x v="3"/>
    <x v="9"/>
    <s v="Minneapolis"/>
    <x v="5"/>
    <n v="0.49999999999999989"/>
    <n v="2000"/>
    <n v="999.99999999999977"/>
    <n v="449.99999999999989"/>
    <n v="0.45"/>
  </r>
  <r>
    <x v="0"/>
    <n v="1185732"/>
    <x v="100"/>
    <x v="3"/>
    <x v="9"/>
    <s v="Minneapolis"/>
    <x v="0"/>
    <n v="0.5"/>
    <n v="3500"/>
    <n v="1750"/>
    <n v="612.50000000000011"/>
    <n v="0.35000000000000003"/>
  </r>
  <r>
    <x v="0"/>
    <n v="1185732"/>
    <x v="100"/>
    <x v="3"/>
    <x v="9"/>
    <s v="Minneapolis"/>
    <x v="1"/>
    <n v="0.4"/>
    <n v="2000"/>
    <n v="800"/>
    <n v="240"/>
    <n v="0.3"/>
  </r>
  <r>
    <x v="0"/>
    <n v="1185732"/>
    <x v="100"/>
    <x v="3"/>
    <x v="9"/>
    <s v="Minneapolis"/>
    <x v="2"/>
    <n v="0.4"/>
    <n v="1450"/>
    <n v="580"/>
    <n v="174"/>
    <n v="0.3"/>
  </r>
  <r>
    <x v="0"/>
    <n v="1185732"/>
    <x v="100"/>
    <x v="3"/>
    <x v="9"/>
    <s v="Minneapolis"/>
    <x v="3"/>
    <n v="0.4"/>
    <n v="1500"/>
    <n v="600"/>
    <n v="210.00000000000003"/>
    <n v="0.35000000000000003"/>
  </r>
  <r>
    <x v="0"/>
    <n v="1185732"/>
    <x v="100"/>
    <x v="3"/>
    <x v="9"/>
    <s v="Minneapolis"/>
    <x v="4"/>
    <n v="0.54999999999999993"/>
    <n v="1250"/>
    <n v="687.49999999999989"/>
    <n v="206.24999999999997"/>
    <n v="0.3"/>
  </r>
  <r>
    <x v="0"/>
    <n v="1185732"/>
    <x v="100"/>
    <x v="3"/>
    <x v="9"/>
    <s v="Minneapolis"/>
    <x v="5"/>
    <n v="0.59999999999999987"/>
    <n v="2250"/>
    <n v="1349.9999999999998"/>
    <n v="607.49999999999989"/>
    <n v="0.45"/>
  </r>
  <r>
    <x v="0"/>
    <n v="1185732"/>
    <x v="101"/>
    <x v="3"/>
    <x v="9"/>
    <s v="Minneapolis"/>
    <x v="0"/>
    <n v="0.54999999999999993"/>
    <n v="4750"/>
    <n v="2612.4999999999995"/>
    <n v="914.37499999999989"/>
    <n v="0.35000000000000003"/>
  </r>
  <r>
    <x v="0"/>
    <n v="1185732"/>
    <x v="101"/>
    <x v="3"/>
    <x v="9"/>
    <s v="Minneapolis"/>
    <x v="1"/>
    <n v="0.45"/>
    <n v="2750"/>
    <n v="1237.5"/>
    <n v="371.25"/>
    <n v="0.3"/>
  </r>
  <r>
    <x v="0"/>
    <n v="1185732"/>
    <x v="101"/>
    <x v="3"/>
    <x v="9"/>
    <s v="Minneapolis"/>
    <x v="2"/>
    <n v="0.45"/>
    <n v="2250"/>
    <n v="1012.5"/>
    <n v="303.75"/>
    <n v="0.3"/>
  </r>
  <r>
    <x v="0"/>
    <n v="1185732"/>
    <x v="101"/>
    <x v="3"/>
    <x v="9"/>
    <s v="Minneapolis"/>
    <x v="3"/>
    <n v="0.45"/>
    <n v="1750"/>
    <n v="787.5"/>
    <n v="275.625"/>
    <n v="0.35000000000000003"/>
  </r>
  <r>
    <x v="0"/>
    <n v="1185732"/>
    <x v="101"/>
    <x v="3"/>
    <x v="9"/>
    <s v="Minneapolis"/>
    <x v="4"/>
    <n v="0.54999999999999993"/>
    <n v="1750"/>
    <n v="962.49999999999989"/>
    <n v="288.74999999999994"/>
    <n v="0.3"/>
  </r>
  <r>
    <x v="0"/>
    <n v="1185732"/>
    <x v="101"/>
    <x v="3"/>
    <x v="9"/>
    <s v="Minneapolis"/>
    <x v="5"/>
    <n v="0.59999999999999987"/>
    <n v="2750"/>
    <n v="1649.9999999999995"/>
    <n v="742.49999999999977"/>
    <n v="0.45"/>
  </r>
  <r>
    <x v="3"/>
    <n v="1189833"/>
    <x v="102"/>
    <x v="3"/>
    <x v="10"/>
    <s v="Billings"/>
    <x v="0"/>
    <n v="0.35"/>
    <n v="4750"/>
    <n v="1662.5"/>
    <n v="748.125"/>
    <n v="0.45"/>
  </r>
  <r>
    <x v="3"/>
    <n v="1189833"/>
    <x v="102"/>
    <x v="3"/>
    <x v="10"/>
    <s v="Billings"/>
    <x v="1"/>
    <n v="0.45"/>
    <n v="4750"/>
    <n v="2137.5"/>
    <n v="641.25"/>
    <n v="0.3"/>
  </r>
  <r>
    <x v="3"/>
    <n v="1189833"/>
    <x v="102"/>
    <x v="3"/>
    <x v="10"/>
    <s v="Billings"/>
    <x v="2"/>
    <n v="0.45"/>
    <n v="4750"/>
    <n v="2137.5"/>
    <n v="961.875"/>
    <n v="0.45"/>
  </r>
  <r>
    <x v="3"/>
    <n v="1189833"/>
    <x v="102"/>
    <x v="3"/>
    <x v="10"/>
    <s v="Billings"/>
    <x v="3"/>
    <n v="0.45"/>
    <n v="3250"/>
    <n v="1462.5"/>
    <n v="585"/>
    <n v="0.39999999999999997"/>
  </r>
  <r>
    <x v="3"/>
    <n v="1189833"/>
    <x v="102"/>
    <x v="3"/>
    <x v="10"/>
    <s v="Billings"/>
    <x v="4"/>
    <n v="0.5"/>
    <n v="2750"/>
    <n v="1375"/>
    <n v="825.00000000000011"/>
    <n v="0.60000000000000009"/>
  </r>
  <r>
    <x v="3"/>
    <n v="1189833"/>
    <x v="102"/>
    <x v="3"/>
    <x v="10"/>
    <s v="Billings"/>
    <x v="5"/>
    <n v="0.45"/>
    <n v="4750"/>
    <n v="2137.5"/>
    <n v="534.375"/>
    <n v="0.25"/>
  </r>
  <r>
    <x v="3"/>
    <n v="1189833"/>
    <x v="103"/>
    <x v="3"/>
    <x v="10"/>
    <s v="Billings"/>
    <x v="0"/>
    <n v="0.35"/>
    <n v="5250"/>
    <n v="1837.4999999999998"/>
    <n v="826.87499999999989"/>
    <n v="0.45"/>
  </r>
  <r>
    <x v="3"/>
    <n v="1189833"/>
    <x v="103"/>
    <x v="3"/>
    <x v="10"/>
    <s v="Billings"/>
    <x v="1"/>
    <n v="0.45"/>
    <n v="4250"/>
    <n v="1912.5"/>
    <n v="573.75"/>
    <n v="0.3"/>
  </r>
  <r>
    <x v="3"/>
    <n v="1189833"/>
    <x v="103"/>
    <x v="3"/>
    <x v="10"/>
    <s v="Billings"/>
    <x v="2"/>
    <n v="0.45"/>
    <n v="4500"/>
    <n v="2025"/>
    <n v="911.25"/>
    <n v="0.45"/>
  </r>
  <r>
    <x v="3"/>
    <n v="1189833"/>
    <x v="103"/>
    <x v="3"/>
    <x v="10"/>
    <s v="Billings"/>
    <x v="3"/>
    <n v="0.45"/>
    <n v="3000"/>
    <n v="1350"/>
    <n v="540"/>
    <n v="0.39999999999999997"/>
  </r>
  <r>
    <x v="3"/>
    <n v="1189833"/>
    <x v="103"/>
    <x v="3"/>
    <x v="10"/>
    <s v="Billings"/>
    <x v="4"/>
    <n v="0.5"/>
    <n v="2250"/>
    <n v="1125"/>
    <n v="675.00000000000011"/>
    <n v="0.60000000000000009"/>
  </r>
  <r>
    <x v="3"/>
    <n v="1189833"/>
    <x v="103"/>
    <x v="3"/>
    <x v="10"/>
    <s v="Billings"/>
    <x v="5"/>
    <n v="0.45"/>
    <n v="4250"/>
    <n v="1912.5"/>
    <n v="478.125"/>
    <n v="0.25"/>
  </r>
  <r>
    <x v="3"/>
    <n v="1189833"/>
    <x v="104"/>
    <x v="3"/>
    <x v="10"/>
    <s v="Billings"/>
    <x v="0"/>
    <n v="0.35"/>
    <n v="5750"/>
    <n v="2012.4999999999998"/>
    <n v="905.62499999999989"/>
    <n v="0.45"/>
  </r>
  <r>
    <x v="3"/>
    <n v="1189833"/>
    <x v="104"/>
    <x v="3"/>
    <x v="10"/>
    <s v="Billings"/>
    <x v="1"/>
    <n v="0.45"/>
    <n v="4250"/>
    <n v="1912.5"/>
    <n v="573.75"/>
    <n v="0.3"/>
  </r>
  <r>
    <x v="3"/>
    <n v="1189833"/>
    <x v="104"/>
    <x v="3"/>
    <x v="10"/>
    <s v="Billings"/>
    <x v="2"/>
    <n v="0.45"/>
    <n v="4250"/>
    <n v="1912.5"/>
    <n v="860.625"/>
    <n v="0.45"/>
  </r>
  <r>
    <x v="3"/>
    <n v="1189833"/>
    <x v="104"/>
    <x v="3"/>
    <x v="10"/>
    <s v="Billings"/>
    <x v="3"/>
    <n v="0.45"/>
    <n v="3250"/>
    <n v="1462.5"/>
    <n v="585"/>
    <n v="0.39999999999999997"/>
  </r>
  <r>
    <x v="3"/>
    <n v="1189833"/>
    <x v="104"/>
    <x v="3"/>
    <x v="10"/>
    <s v="Billings"/>
    <x v="4"/>
    <n v="0.5"/>
    <n v="2000"/>
    <n v="1000"/>
    <n v="600.00000000000011"/>
    <n v="0.60000000000000009"/>
  </r>
  <r>
    <x v="3"/>
    <n v="1189833"/>
    <x v="104"/>
    <x v="3"/>
    <x v="10"/>
    <s v="Billings"/>
    <x v="5"/>
    <n v="0.45"/>
    <n v="4000"/>
    <n v="1800"/>
    <n v="450"/>
    <n v="0.25"/>
  </r>
  <r>
    <x v="3"/>
    <n v="1189833"/>
    <x v="105"/>
    <x v="3"/>
    <x v="10"/>
    <s v="Billings"/>
    <x v="0"/>
    <n v="0.45"/>
    <n v="5750"/>
    <n v="2587.5"/>
    <n v="1164.375"/>
    <n v="0.45"/>
  </r>
  <r>
    <x v="3"/>
    <n v="1189833"/>
    <x v="105"/>
    <x v="3"/>
    <x v="10"/>
    <s v="Billings"/>
    <x v="1"/>
    <n v="0.45"/>
    <n v="3750"/>
    <n v="1687.5"/>
    <n v="506.25"/>
    <n v="0.3"/>
  </r>
  <r>
    <x v="3"/>
    <n v="1189833"/>
    <x v="105"/>
    <x v="3"/>
    <x v="10"/>
    <s v="Billings"/>
    <x v="2"/>
    <n v="0.45"/>
    <n v="4000"/>
    <n v="1800"/>
    <n v="810"/>
    <n v="0.45"/>
  </r>
  <r>
    <x v="3"/>
    <n v="1189833"/>
    <x v="105"/>
    <x v="3"/>
    <x v="10"/>
    <s v="Billings"/>
    <x v="3"/>
    <n v="0.4"/>
    <n v="3000"/>
    <n v="1200"/>
    <n v="479.99999999999994"/>
    <n v="0.39999999999999997"/>
  </r>
  <r>
    <x v="3"/>
    <n v="1189833"/>
    <x v="105"/>
    <x v="3"/>
    <x v="10"/>
    <s v="Billings"/>
    <x v="4"/>
    <n v="0.45"/>
    <n v="2000"/>
    <n v="900"/>
    <n v="540.00000000000011"/>
    <n v="0.60000000000000009"/>
  </r>
  <r>
    <x v="3"/>
    <n v="1189833"/>
    <x v="105"/>
    <x v="3"/>
    <x v="10"/>
    <s v="Billings"/>
    <x v="5"/>
    <n v="0.6"/>
    <n v="3750"/>
    <n v="2250"/>
    <n v="562.5"/>
    <n v="0.25"/>
  </r>
  <r>
    <x v="3"/>
    <n v="1189833"/>
    <x v="106"/>
    <x v="3"/>
    <x v="10"/>
    <s v="Billings"/>
    <x v="0"/>
    <n v="0.4"/>
    <n v="5750"/>
    <n v="2300"/>
    <n v="1035"/>
    <n v="0.45"/>
  </r>
  <r>
    <x v="3"/>
    <n v="1189833"/>
    <x v="106"/>
    <x v="3"/>
    <x v="10"/>
    <s v="Billings"/>
    <x v="1"/>
    <n v="0.45"/>
    <n v="4250"/>
    <n v="1912.5"/>
    <n v="573.75"/>
    <n v="0.3"/>
  </r>
  <r>
    <x v="3"/>
    <n v="1189833"/>
    <x v="106"/>
    <x v="3"/>
    <x v="10"/>
    <s v="Billings"/>
    <x v="2"/>
    <n v="0.45"/>
    <n v="4250"/>
    <n v="1912.5"/>
    <n v="860.625"/>
    <n v="0.45"/>
  </r>
  <r>
    <x v="3"/>
    <n v="1189833"/>
    <x v="106"/>
    <x v="3"/>
    <x v="10"/>
    <s v="Billings"/>
    <x v="3"/>
    <n v="0.4"/>
    <n v="3250"/>
    <n v="1300"/>
    <n v="520"/>
    <n v="0.39999999999999997"/>
  </r>
  <r>
    <x v="3"/>
    <n v="1189833"/>
    <x v="106"/>
    <x v="3"/>
    <x v="10"/>
    <s v="Billings"/>
    <x v="4"/>
    <n v="0.45"/>
    <n v="2250"/>
    <n v="1012.5"/>
    <n v="607.50000000000011"/>
    <n v="0.60000000000000009"/>
  </r>
  <r>
    <x v="3"/>
    <n v="1189833"/>
    <x v="106"/>
    <x v="3"/>
    <x v="10"/>
    <s v="Billings"/>
    <x v="5"/>
    <n v="0.6"/>
    <n v="4000"/>
    <n v="2400"/>
    <n v="600"/>
    <n v="0.25"/>
  </r>
  <r>
    <x v="3"/>
    <n v="1189833"/>
    <x v="107"/>
    <x v="3"/>
    <x v="10"/>
    <s v="Billings"/>
    <x v="0"/>
    <n v="0.4"/>
    <n v="6750"/>
    <n v="2700"/>
    <n v="1215"/>
    <n v="0.45"/>
  </r>
  <r>
    <x v="3"/>
    <n v="1189833"/>
    <x v="107"/>
    <x v="3"/>
    <x v="10"/>
    <s v="Billings"/>
    <x v="1"/>
    <n v="0.45"/>
    <n v="5250"/>
    <n v="2362.5"/>
    <n v="708.75"/>
    <n v="0.3"/>
  </r>
  <r>
    <x v="3"/>
    <n v="1189833"/>
    <x v="107"/>
    <x v="3"/>
    <x v="10"/>
    <s v="Billings"/>
    <x v="2"/>
    <n v="0.45"/>
    <n v="5500"/>
    <n v="2475"/>
    <n v="1113.75"/>
    <n v="0.45"/>
  </r>
  <r>
    <x v="3"/>
    <n v="1189833"/>
    <x v="107"/>
    <x v="3"/>
    <x v="10"/>
    <s v="Billings"/>
    <x v="3"/>
    <n v="0.4"/>
    <n v="4250"/>
    <n v="1700"/>
    <n v="680"/>
    <n v="0.39999999999999997"/>
  </r>
  <r>
    <x v="3"/>
    <n v="1189833"/>
    <x v="107"/>
    <x v="3"/>
    <x v="10"/>
    <s v="Billings"/>
    <x v="4"/>
    <n v="0.45"/>
    <n v="3000"/>
    <n v="1350"/>
    <n v="810.00000000000011"/>
    <n v="0.60000000000000009"/>
  </r>
  <r>
    <x v="3"/>
    <n v="1189833"/>
    <x v="107"/>
    <x v="3"/>
    <x v="10"/>
    <s v="Billings"/>
    <x v="5"/>
    <n v="0.6"/>
    <n v="6000"/>
    <n v="3600"/>
    <n v="900"/>
    <n v="0.25"/>
  </r>
  <r>
    <x v="3"/>
    <n v="1189833"/>
    <x v="108"/>
    <x v="3"/>
    <x v="10"/>
    <s v="Billings"/>
    <x v="0"/>
    <n v="0.4"/>
    <n v="7500"/>
    <n v="3000"/>
    <n v="1350"/>
    <n v="0.45"/>
  </r>
  <r>
    <x v="3"/>
    <n v="1189833"/>
    <x v="108"/>
    <x v="3"/>
    <x v="10"/>
    <s v="Billings"/>
    <x v="1"/>
    <n v="0.45"/>
    <n v="6000"/>
    <n v="2700"/>
    <n v="810"/>
    <n v="0.3"/>
  </r>
  <r>
    <x v="3"/>
    <n v="1189833"/>
    <x v="108"/>
    <x v="3"/>
    <x v="10"/>
    <s v="Billings"/>
    <x v="2"/>
    <n v="0.45"/>
    <n v="5500"/>
    <n v="2475"/>
    <n v="1113.75"/>
    <n v="0.45"/>
  </r>
  <r>
    <x v="3"/>
    <n v="1189833"/>
    <x v="108"/>
    <x v="3"/>
    <x v="10"/>
    <s v="Billings"/>
    <x v="3"/>
    <n v="0.4"/>
    <n v="4500"/>
    <n v="1800"/>
    <n v="719.99999999999989"/>
    <n v="0.39999999999999997"/>
  </r>
  <r>
    <x v="3"/>
    <n v="1189833"/>
    <x v="108"/>
    <x v="3"/>
    <x v="10"/>
    <s v="Billings"/>
    <x v="4"/>
    <n v="0.45"/>
    <n v="4750"/>
    <n v="2137.5"/>
    <n v="1282.5000000000002"/>
    <n v="0.60000000000000009"/>
  </r>
  <r>
    <x v="3"/>
    <n v="1189833"/>
    <x v="108"/>
    <x v="3"/>
    <x v="10"/>
    <s v="Billings"/>
    <x v="5"/>
    <n v="0.6"/>
    <n v="4750"/>
    <n v="2850"/>
    <n v="712.5"/>
    <n v="0.25"/>
  </r>
  <r>
    <x v="3"/>
    <n v="1189833"/>
    <x v="109"/>
    <x v="3"/>
    <x v="10"/>
    <s v="Billings"/>
    <x v="0"/>
    <n v="0.45"/>
    <n v="6750"/>
    <n v="3037.5"/>
    <n v="1366.875"/>
    <n v="0.45"/>
  </r>
  <r>
    <x v="3"/>
    <n v="1189833"/>
    <x v="109"/>
    <x v="3"/>
    <x v="10"/>
    <s v="Billings"/>
    <x v="1"/>
    <n v="0.55000000000000004"/>
    <n v="6250"/>
    <n v="3437.5000000000005"/>
    <n v="1031.25"/>
    <n v="0.3"/>
  </r>
  <r>
    <x v="3"/>
    <n v="1189833"/>
    <x v="109"/>
    <x v="3"/>
    <x v="10"/>
    <s v="Billings"/>
    <x v="2"/>
    <n v="0.5"/>
    <n v="5000"/>
    <n v="2500"/>
    <n v="1125"/>
    <n v="0.45"/>
  </r>
  <r>
    <x v="3"/>
    <n v="1189833"/>
    <x v="109"/>
    <x v="3"/>
    <x v="10"/>
    <s v="Billings"/>
    <x v="3"/>
    <n v="0.45"/>
    <n v="4250"/>
    <n v="1912.5"/>
    <n v="764.99999999999989"/>
    <n v="0.39999999999999997"/>
  </r>
  <r>
    <x v="3"/>
    <n v="1189833"/>
    <x v="109"/>
    <x v="3"/>
    <x v="10"/>
    <s v="Billings"/>
    <x v="4"/>
    <n v="0.54999999999999993"/>
    <n v="4250"/>
    <n v="2337.4999999999995"/>
    <n v="1402.5"/>
    <n v="0.60000000000000009"/>
  </r>
  <r>
    <x v="3"/>
    <n v="1189833"/>
    <x v="109"/>
    <x v="3"/>
    <x v="10"/>
    <s v="Billings"/>
    <x v="5"/>
    <n v="0.6"/>
    <n v="4000"/>
    <n v="2400"/>
    <n v="600"/>
    <n v="0.25"/>
  </r>
  <r>
    <x v="3"/>
    <n v="1189833"/>
    <x v="110"/>
    <x v="3"/>
    <x v="10"/>
    <s v="Billings"/>
    <x v="0"/>
    <n v="0.45"/>
    <n v="6000"/>
    <n v="2700"/>
    <n v="1215"/>
    <n v="0.45"/>
  </r>
  <r>
    <x v="3"/>
    <n v="1189833"/>
    <x v="110"/>
    <x v="3"/>
    <x v="10"/>
    <s v="Billings"/>
    <x v="1"/>
    <n v="0.5"/>
    <n v="6000"/>
    <n v="3000"/>
    <n v="900"/>
    <n v="0.3"/>
  </r>
  <r>
    <x v="3"/>
    <n v="1189833"/>
    <x v="110"/>
    <x v="3"/>
    <x v="10"/>
    <s v="Billings"/>
    <x v="2"/>
    <n v="0.45"/>
    <n v="4500"/>
    <n v="2025"/>
    <n v="911.25"/>
    <n v="0.45"/>
  </r>
  <r>
    <x v="3"/>
    <n v="1189833"/>
    <x v="110"/>
    <x v="3"/>
    <x v="10"/>
    <s v="Billings"/>
    <x v="3"/>
    <n v="0.45"/>
    <n v="4000"/>
    <n v="1800"/>
    <n v="719.99999999999989"/>
    <n v="0.39999999999999997"/>
  </r>
  <r>
    <x v="3"/>
    <n v="1189833"/>
    <x v="110"/>
    <x v="3"/>
    <x v="10"/>
    <s v="Billings"/>
    <x v="4"/>
    <n v="0.54999999999999993"/>
    <n v="4000"/>
    <n v="2199.9999999999995"/>
    <n v="1320"/>
    <n v="0.60000000000000009"/>
  </r>
  <r>
    <x v="3"/>
    <n v="1189833"/>
    <x v="110"/>
    <x v="3"/>
    <x v="10"/>
    <s v="Billings"/>
    <x v="5"/>
    <n v="0.6"/>
    <n v="4500"/>
    <n v="2700"/>
    <n v="675"/>
    <n v="0.25"/>
  </r>
  <r>
    <x v="3"/>
    <n v="1189833"/>
    <x v="111"/>
    <x v="3"/>
    <x v="10"/>
    <s v="Billings"/>
    <x v="0"/>
    <n v="0.45"/>
    <n v="5500"/>
    <n v="2475"/>
    <n v="1113.75"/>
    <n v="0.45"/>
  </r>
  <r>
    <x v="3"/>
    <n v="1189833"/>
    <x v="111"/>
    <x v="3"/>
    <x v="10"/>
    <s v="Billings"/>
    <x v="1"/>
    <n v="0.5"/>
    <n v="5500"/>
    <n v="2750"/>
    <n v="825"/>
    <n v="0.3"/>
  </r>
  <r>
    <x v="3"/>
    <n v="1189833"/>
    <x v="111"/>
    <x v="3"/>
    <x v="10"/>
    <s v="Billings"/>
    <x v="2"/>
    <n v="0.45"/>
    <n v="4000"/>
    <n v="1800"/>
    <n v="810"/>
    <n v="0.45"/>
  </r>
  <r>
    <x v="3"/>
    <n v="1189833"/>
    <x v="111"/>
    <x v="3"/>
    <x v="10"/>
    <s v="Billings"/>
    <x v="3"/>
    <n v="0.45"/>
    <n v="3750"/>
    <n v="1687.5"/>
    <n v="675"/>
    <n v="0.39999999999999997"/>
  </r>
  <r>
    <x v="3"/>
    <n v="1189833"/>
    <x v="111"/>
    <x v="3"/>
    <x v="10"/>
    <s v="Billings"/>
    <x v="4"/>
    <n v="0.54999999999999993"/>
    <n v="3500"/>
    <n v="1924.9999999999998"/>
    <n v="1155"/>
    <n v="0.60000000000000009"/>
  </r>
  <r>
    <x v="3"/>
    <n v="1189833"/>
    <x v="111"/>
    <x v="3"/>
    <x v="10"/>
    <s v="Billings"/>
    <x v="5"/>
    <n v="0.6"/>
    <n v="4000"/>
    <n v="2400"/>
    <n v="600"/>
    <n v="0.25"/>
  </r>
  <r>
    <x v="3"/>
    <n v="1189833"/>
    <x v="112"/>
    <x v="3"/>
    <x v="10"/>
    <s v="Billings"/>
    <x v="0"/>
    <n v="0.4"/>
    <n v="5750"/>
    <n v="2300"/>
    <n v="1035"/>
    <n v="0.45"/>
  </r>
  <r>
    <x v="3"/>
    <n v="1189833"/>
    <x v="112"/>
    <x v="3"/>
    <x v="10"/>
    <s v="Billings"/>
    <x v="1"/>
    <n v="0.45000000000000007"/>
    <n v="5750"/>
    <n v="2587.5000000000005"/>
    <n v="776.25000000000011"/>
    <n v="0.3"/>
  </r>
  <r>
    <x v="3"/>
    <n v="1189833"/>
    <x v="112"/>
    <x v="3"/>
    <x v="10"/>
    <s v="Billings"/>
    <x v="2"/>
    <n v="0.4"/>
    <n v="4250"/>
    <n v="1700"/>
    <n v="765"/>
    <n v="0.45"/>
  </r>
  <r>
    <x v="3"/>
    <n v="1189833"/>
    <x v="112"/>
    <x v="3"/>
    <x v="10"/>
    <s v="Billings"/>
    <x v="3"/>
    <n v="0.4"/>
    <n v="4250"/>
    <n v="1700"/>
    <n v="680"/>
    <n v="0.39999999999999997"/>
  </r>
  <r>
    <x v="3"/>
    <n v="1189833"/>
    <x v="112"/>
    <x v="3"/>
    <x v="10"/>
    <s v="Billings"/>
    <x v="4"/>
    <n v="0.54999999999999993"/>
    <n v="3750"/>
    <n v="2062.4999999999995"/>
    <n v="1237.5"/>
    <n v="0.60000000000000009"/>
  </r>
  <r>
    <x v="3"/>
    <n v="1189833"/>
    <x v="112"/>
    <x v="3"/>
    <x v="10"/>
    <s v="Billings"/>
    <x v="5"/>
    <n v="0.6"/>
    <n v="4750"/>
    <n v="2850"/>
    <n v="712.5"/>
    <n v="0.25"/>
  </r>
  <r>
    <x v="3"/>
    <n v="1189833"/>
    <x v="113"/>
    <x v="3"/>
    <x v="10"/>
    <s v="Billings"/>
    <x v="0"/>
    <n v="0.45"/>
    <n v="6750"/>
    <n v="3037.5"/>
    <n v="1366.875"/>
    <n v="0.45"/>
  </r>
  <r>
    <x v="3"/>
    <n v="1189833"/>
    <x v="113"/>
    <x v="3"/>
    <x v="10"/>
    <s v="Billings"/>
    <x v="1"/>
    <n v="0.5"/>
    <n v="6750"/>
    <n v="3375"/>
    <n v="1012.5"/>
    <n v="0.3"/>
  </r>
  <r>
    <x v="3"/>
    <n v="1189833"/>
    <x v="113"/>
    <x v="3"/>
    <x v="10"/>
    <s v="Billings"/>
    <x v="2"/>
    <n v="0.45"/>
    <n v="4750"/>
    <n v="2137.5"/>
    <n v="961.875"/>
    <n v="0.45"/>
  </r>
  <r>
    <x v="3"/>
    <n v="1189833"/>
    <x v="113"/>
    <x v="3"/>
    <x v="10"/>
    <s v="Billings"/>
    <x v="3"/>
    <n v="0.45"/>
    <n v="4750"/>
    <n v="2137.5"/>
    <n v="854.99999999999989"/>
    <n v="0.39999999999999997"/>
  </r>
  <r>
    <x v="3"/>
    <n v="1189833"/>
    <x v="113"/>
    <x v="3"/>
    <x v="10"/>
    <s v="Billings"/>
    <x v="4"/>
    <n v="0.54999999999999993"/>
    <n v="4000"/>
    <n v="2199.9999999999995"/>
    <n v="1320"/>
    <n v="0.60000000000000009"/>
  </r>
  <r>
    <x v="3"/>
    <n v="1189833"/>
    <x v="113"/>
    <x v="3"/>
    <x v="10"/>
    <s v="Billings"/>
    <x v="5"/>
    <n v="0.6"/>
    <n v="5000"/>
    <n v="3000"/>
    <n v="750"/>
    <n v="0.25"/>
  </r>
  <r>
    <x v="1"/>
    <n v="1197831"/>
    <x v="114"/>
    <x v="1"/>
    <x v="11"/>
    <s v="Knoxville"/>
    <x v="0"/>
    <n v="0.2"/>
    <n v="7000"/>
    <n v="1400"/>
    <n v="489.99999999999994"/>
    <n v="0.35"/>
  </r>
  <r>
    <x v="1"/>
    <n v="1197831"/>
    <x v="114"/>
    <x v="1"/>
    <x v="11"/>
    <s v="Knoxville"/>
    <x v="1"/>
    <n v="0.3"/>
    <n v="7000"/>
    <n v="2100"/>
    <n v="735"/>
    <n v="0.35"/>
  </r>
  <r>
    <x v="1"/>
    <n v="1197831"/>
    <x v="114"/>
    <x v="1"/>
    <x v="11"/>
    <s v="Knoxville"/>
    <x v="2"/>
    <n v="0.3"/>
    <n v="5000"/>
    <n v="1500"/>
    <n v="525"/>
    <n v="0.35"/>
  </r>
  <r>
    <x v="1"/>
    <n v="1197831"/>
    <x v="114"/>
    <x v="1"/>
    <x v="11"/>
    <s v="Knoxville"/>
    <x v="3"/>
    <n v="0.35"/>
    <n v="5000"/>
    <n v="1750"/>
    <n v="787.5"/>
    <n v="0.45"/>
  </r>
  <r>
    <x v="1"/>
    <n v="1197831"/>
    <x v="114"/>
    <x v="1"/>
    <x v="11"/>
    <s v="Knoxville"/>
    <x v="4"/>
    <n v="0.4"/>
    <n v="3500"/>
    <n v="1400"/>
    <n v="420"/>
    <n v="0.3"/>
  </r>
  <r>
    <x v="1"/>
    <n v="1197831"/>
    <x v="114"/>
    <x v="1"/>
    <x v="11"/>
    <s v="Knoxville"/>
    <x v="5"/>
    <n v="0.35"/>
    <n v="5000"/>
    <n v="1750"/>
    <n v="875"/>
    <n v="0.5"/>
  </r>
  <r>
    <x v="1"/>
    <n v="1197831"/>
    <x v="67"/>
    <x v="1"/>
    <x v="11"/>
    <s v="Knoxville"/>
    <x v="0"/>
    <n v="0.25"/>
    <n v="6500"/>
    <n v="1625"/>
    <n v="568.75"/>
    <n v="0.35"/>
  </r>
  <r>
    <x v="1"/>
    <n v="1197831"/>
    <x v="67"/>
    <x v="1"/>
    <x v="11"/>
    <s v="Knoxville"/>
    <x v="1"/>
    <n v="0.35"/>
    <n v="6250"/>
    <n v="2187.5"/>
    <n v="765.625"/>
    <n v="0.35"/>
  </r>
  <r>
    <x v="1"/>
    <n v="1197831"/>
    <x v="67"/>
    <x v="1"/>
    <x v="11"/>
    <s v="Knoxville"/>
    <x v="2"/>
    <n v="0.35"/>
    <n v="4500"/>
    <n v="1575"/>
    <n v="551.25"/>
    <n v="0.35"/>
  </r>
  <r>
    <x v="1"/>
    <n v="1197831"/>
    <x v="67"/>
    <x v="1"/>
    <x v="11"/>
    <s v="Knoxville"/>
    <x v="3"/>
    <n v="0.35"/>
    <n v="4000"/>
    <n v="1400"/>
    <n v="630"/>
    <n v="0.45"/>
  </r>
  <r>
    <x v="1"/>
    <n v="1197831"/>
    <x v="67"/>
    <x v="1"/>
    <x v="11"/>
    <s v="Knoxville"/>
    <x v="4"/>
    <n v="0.4"/>
    <n v="2750"/>
    <n v="1100"/>
    <n v="330"/>
    <n v="0.3"/>
  </r>
  <r>
    <x v="1"/>
    <n v="1197831"/>
    <x v="67"/>
    <x v="1"/>
    <x v="11"/>
    <s v="Knoxville"/>
    <x v="5"/>
    <n v="0.35"/>
    <n v="4750"/>
    <n v="1662.5"/>
    <n v="831.25"/>
    <n v="0.5"/>
  </r>
  <r>
    <x v="1"/>
    <n v="1197831"/>
    <x v="115"/>
    <x v="1"/>
    <x v="11"/>
    <s v="Knoxville"/>
    <x v="0"/>
    <n v="0.3"/>
    <n v="6500"/>
    <n v="1950"/>
    <n v="779.99999999999989"/>
    <n v="0.39999999999999997"/>
  </r>
  <r>
    <x v="1"/>
    <n v="1197831"/>
    <x v="115"/>
    <x v="1"/>
    <x v="11"/>
    <s v="Knoxville"/>
    <x v="1"/>
    <n v="0.4"/>
    <n v="6500"/>
    <n v="2600"/>
    <n v="1040"/>
    <n v="0.39999999999999997"/>
  </r>
  <r>
    <x v="1"/>
    <n v="1197831"/>
    <x v="115"/>
    <x v="1"/>
    <x v="11"/>
    <s v="Knoxville"/>
    <x v="2"/>
    <n v="0.3"/>
    <n v="4750"/>
    <n v="1425"/>
    <n v="570"/>
    <n v="0.39999999999999997"/>
  </r>
  <r>
    <x v="1"/>
    <n v="1197831"/>
    <x v="115"/>
    <x v="1"/>
    <x v="11"/>
    <s v="Knoxville"/>
    <x v="3"/>
    <n v="0.35000000000000003"/>
    <n v="3750"/>
    <n v="1312.5000000000002"/>
    <n v="656.25000000000011"/>
    <n v="0.5"/>
  </r>
  <r>
    <x v="1"/>
    <n v="1197831"/>
    <x v="115"/>
    <x v="1"/>
    <x v="11"/>
    <s v="Knoxville"/>
    <x v="4"/>
    <n v="0.4"/>
    <n v="2750"/>
    <n v="1100"/>
    <n v="385"/>
    <n v="0.35"/>
  </r>
  <r>
    <x v="1"/>
    <n v="1197831"/>
    <x v="115"/>
    <x v="1"/>
    <x v="11"/>
    <s v="Knoxville"/>
    <x v="5"/>
    <n v="0.35000000000000003"/>
    <n v="4250"/>
    <n v="1487.5000000000002"/>
    <n v="818.12500000000023"/>
    <n v="0.55000000000000004"/>
  </r>
  <r>
    <x v="1"/>
    <n v="1197831"/>
    <x v="50"/>
    <x v="1"/>
    <x v="11"/>
    <s v="Knoxville"/>
    <x v="0"/>
    <n v="0.19999999999999998"/>
    <n v="6750"/>
    <n v="1350"/>
    <n v="540"/>
    <n v="0.39999999999999997"/>
  </r>
  <r>
    <x v="1"/>
    <n v="1197831"/>
    <x v="50"/>
    <x v="1"/>
    <x v="11"/>
    <s v="Knoxville"/>
    <x v="1"/>
    <n v="0.25000000000000006"/>
    <n v="6750"/>
    <n v="1687.5000000000005"/>
    <n v="675.00000000000011"/>
    <n v="0.39999999999999997"/>
  </r>
  <r>
    <x v="1"/>
    <n v="1197831"/>
    <x v="50"/>
    <x v="1"/>
    <x v="11"/>
    <s v="Knoxville"/>
    <x v="2"/>
    <n v="0.19999999999999996"/>
    <n v="5000"/>
    <n v="999.99999999999977"/>
    <n v="399.99999999999989"/>
    <n v="0.39999999999999997"/>
  </r>
  <r>
    <x v="1"/>
    <n v="1197831"/>
    <x v="50"/>
    <x v="1"/>
    <x v="11"/>
    <s v="Knoxville"/>
    <x v="3"/>
    <n v="0.25000000000000006"/>
    <n v="4000"/>
    <n v="1000.0000000000002"/>
    <n v="500.00000000000011"/>
    <n v="0.5"/>
  </r>
  <r>
    <x v="1"/>
    <n v="1197831"/>
    <x v="50"/>
    <x v="1"/>
    <x v="11"/>
    <s v="Knoxville"/>
    <x v="4"/>
    <n v="0.3"/>
    <n v="3000"/>
    <n v="900"/>
    <n v="315"/>
    <n v="0.35"/>
  </r>
  <r>
    <x v="1"/>
    <n v="1197831"/>
    <x v="50"/>
    <x v="1"/>
    <x v="11"/>
    <s v="Knoxville"/>
    <x v="5"/>
    <n v="0.25000000000000006"/>
    <n v="5750"/>
    <n v="1437.5000000000002"/>
    <n v="790.62500000000023"/>
    <n v="0.55000000000000004"/>
  </r>
  <r>
    <x v="1"/>
    <n v="1197831"/>
    <x v="70"/>
    <x v="1"/>
    <x v="11"/>
    <s v="Knoxville"/>
    <x v="0"/>
    <n v="0.14999999999999997"/>
    <n v="7250"/>
    <n v="1087.4999999999998"/>
    <n v="434.99999999999989"/>
    <n v="0.39999999999999997"/>
  </r>
  <r>
    <x v="1"/>
    <n v="1197831"/>
    <x v="70"/>
    <x v="1"/>
    <x v="11"/>
    <s v="Knoxville"/>
    <x v="1"/>
    <n v="0.25000000000000006"/>
    <n v="7500"/>
    <n v="1875.0000000000005"/>
    <n v="750.00000000000011"/>
    <n v="0.39999999999999997"/>
  </r>
  <r>
    <x v="1"/>
    <n v="1197831"/>
    <x v="70"/>
    <x v="1"/>
    <x v="11"/>
    <s v="Knoxville"/>
    <x v="2"/>
    <n v="0.19999999999999996"/>
    <n v="6000"/>
    <n v="1199.9999999999998"/>
    <n v="479.99999999999989"/>
    <n v="0.39999999999999997"/>
  </r>
  <r>
    <x v="1"/>
    <n v="1197831"/>
    <x v="70"/>
    <x v="1"/>
    <x v="11"/>
    <s v="Knoxville"/>
    <x v="3"/>
    <n v="0.30000000000000004"/>
    <n v="5250"/>
    <n v="1575.0000000000002"/>
    <n v="787.50000000000011"/>
    <n v="0.5"/>
  </r>
  <r>
    <x v="1"/>
    <n v="1197831"/>
    <x v="70"/>
    <x v="1"/>
    <x v="11"/>
    <s v="Knoxville"/>
    <x v="4"/>
    <n v="0.45"/>
    <n v="4250"/>
    <n v="1912.5"/>
    <n v="669.375"/>
    <n v="0.35"/>
  </r>
  <r>
    <x v="1"/>
    <n v="1197831"/>
    <x v="70"/>
    <x v="1"/>
    <x v="11"/>
    <s v="Knoxville"/>
    <x v="5"/>
    <n v="0.4"/>
    <n v="7750"/>
    <n v="3100"/>
    <n v="1705.0000000000002"/>
    <n v="0.55000000000000004"/>
  </r>
  <r>
    <x v="1"/>
    <n v="1197831"/>
    <x v="71"/>
    <x v="1"/>
    <x v="11"/>
    <s v="Knoxville"/>
    <x v="0"/>
    <n v="0.4"/>
    <n v="7750"/>
    <n v="3100"/>
    <n v="1240"/>
    <n v="0.39999999999999997"/>
  </r>
  <r>
    <x v="1"/>
    <n v="1197831"/>
    <x v="71"/>
    <x v="1"/>
    <x v="11"/>
    <s v="Knoxville"/>
    <x v="1"/>
    <n v="0.45"/>
    <n v="7750"/>
    <n v="3487.5"/>
    <n v="1394.9999999999998"/>
    <n v="0.39999999999999997"/>
  </r>
  <r>
    <x v="1"/>
    <n v="1197831"/>
    <x v="71"/>
    <x v="1"/>
    <x v="11"/>
    <s v="Knoxville"/>
    <x v="2"/>
    <n v="0.4"/>
    <n v="6500"/>
    <n v="2600"/>
    <n v="1040"/>
    <n v="0.39999999999999997"/>
  </r>
  <r>
    <x v="1"/>
    <n v="1197831"/>
    <x v="71"/>
    <x v="1"/>
    <x v="11"/>
    <s v="Knoxville"/>
    <x v="3"/>
    <n v="0.4"/>
    <n v="6000"/>
    <n v="2400"/>
    <n v="1200"/>
    <n v="0.5"/>
  </r>
  <r>
    <x v="1"/>
    <n v="1197831"/>
    <x v="71"/>
    <x v="1"/>
    <x v="11"/>
    <s v="Knoxville"/>
    <x v="4"/>
    <n v="0.45"/>
    <n v="5000"/>
    <n v="2250"/>
    <n v="787.5"/>
    <n v="0.35"/>
  </r>
  <r>
    <x v="1"/>
    <n v="1197831"/>
    <x v="71"/>
    <x v="1"/>
    <x v="11"/>
    <s v="Knoxville"/>
    <x v="5"/>
    <n v="0.5"/>
    <n v="8750"/>
    <n v="4375"/>
    <n v="2406.25"/>
    <n v="0.55000000000000004"/>
  </r>
  <r>
    <x v="1"/>
    <n v="1197831"/>
    <x v="116"/>
    <x v="1"/>
    <x v="11"/>
    <s v="Knoxville"/>
    <x v="0"/>
    <n v="0.4"/>
    <n v="8250"/>
    <n v="3300"/>
    <n v="1484.9999999999998"/>
    <n v="0.44999999999999996"/>
  </r>
  <r>
    <x v="1"/>
    <n v="1197831"/>
    <x v="116"/>
    <x v="1"/>
    <x v="11"/>
    <s v="Knoxville"/>
    <x v="1"/>
    <n v="0.45"/>
    <n v="8250"/>
    <n v="3712.5"/>
    <n v="1670.6249999999998"/>
    <n v="0.44999999999999996"/>
  </r>
  <r>
    <x v="1"/>
    <n v="1197831"/>
    <x v="116"/>
    <x v="1"/>
    <x v="11"/>
    <s v="Knoxville"/>
    <x v="2"/>
    <n v="0.4"/>
    <n v="9750"/>
    <n v="3900"/>
    <n v="1754.9999999999998"/>
    <n v="0.44999999999999996"/>
  </r>
  <r>
    <x v="1"/>
    <n v="1197831"/>
    <x v="116"/>
    <x v="1"/>
    <x v="11"/>
    <s v="Knoxville"/>
    <x v="3"/>
    <n v="0.4"/>
    <n v="5750"/>
    <n v="2300"/>
    <n v="1265"/>
    <n v="0.55000000000000004"/>
  </r>
  <r>
    <x v="1"/>
    <n v="1197831"/>
    <x v="116"/>
    <x v="1"/>
    <x v="11"/>
    <s v="Knoxville"/>
    <x v="4"/>
    <n v="0.45"/>
    <n v="5500"/>
    <n v="2475"/>
    <n v="989.99999999999989"/>
    <n v="0.39999999999999997"/>
  </r>
  <r>
    <x v="1"/>
    <n v="1197831"/>
    <x v="116"/>
    <x v="1"/>
    <x v="11"/>
    <s v="Knoxville"/>
    <x v="5"/>
    <n v="0.54999999999999993"/>
    <n v="8250"/>
    <n v="4537.4999999999991"/>
    <n v="2722.5"/>
    <n v="0.60000000000000009"/>
  </r>
  <r>
    <x v="1"/>
    <n v="1197831"/>
    <x v="117"/>
    <x v="1"/>
    <x v="11"/>
    <s v="Knoxville"/>
    <x v="0"/>
    <n v="0.45"/>
    <n v="7750"/>
    <n v="3487.5"/>
    <n v="1569.3749999999998"/>
    <n v="0.44999999999999996"/>
  </r>
  <r>
    <x v="1"/>
    <n v="1197831"/>
    <x v="117"/>
    <x v="1"/>
    <x v="11"/>
    <s v="Knoxville"/>
    <x v="1"/>
    <n v="0.55000000000000004"/>
    <n v="7750"/>
    <n v="4262.5"/>
    <n v="1918.1249999999998"/>
    <n v="0.44999999999999996"/>
  </r>
  <r>
    <x v="1"/>
    <n v="1197831"/>
    <x v="117"/>
    <x v="1"/>
    <x v="11"/>
    <s v="Knoxville"/>
    <x v="2"/>
    <n v="0.5"/>
    <n v="9500"/>
    <n v="4750"/>
    <n v="2137.5"/>
    <n v="0.44999999999999996"/>
  </r>
  <r>
    <x v="1"/>
    <n v="1197831"/>
    <x v="117"/>
    <x v="1"/>
    <x v="11"/>
    <s v="Knoxville"/>
    <x v="3"/>
    <n v="0.45"/>
    <n v="4750"/>
    <n v="2137.5"/>
    <n v="1175.625"/>
    <n v="0.55000000000000004"/>
  </r>
  <r>
    <x v="1"/>
    <n v="1197831"/>
    <x v="117"/>
    <x v="1"/>
    <x v="11"/>
    <s v="Knoxville"/>
    <x v="4"/>
    <n v="0.5"/>
    <n v="4750"/>
    <n v="2375"/>
    <n v="949.99999999999989"/>
    <n v="0.39999999999999997"/>
  </r>
  <r>
    <x v="1"/>
    <n v="1197831"/>
    <x v="117"/>
    <x v="1"/>
    <x v="11"/>
    <s v="Knoxville"/>
    <x v="5"/>
    <n v="0.54999999999999993"/>
    <n v="7250"/>
    <n v="3987.4999999999995"/>
    <n v="2392.5"/>
    <n v="0.60000000000000009"/>
  </r>
  <r>
    <x v="1"/>
    <n v="1197831"/>
    <x v="74"/>
    <x v="1"/>
    <x v="11"/>
    <s v="Knoxville"/>
    <x v="0"/>
    <n v="0.5"/>
    <n v="6750"/>
    <n v="3375"/>
    <n v="1518.7499999999998"/>
    <n v="0.44999999999999996"/>
  </r>
  <r>
    <x v="1"/>
    <n v="1197831"/>
    <x v="74"/>
    <x v="1"/>
    <x v="11"/>
    <s v="Knoxville"/>
    <x v="1"/>
    <n v="0.5"/>
    <n v="6250"/>
    <n v="3125"/>
    <n v="1406.2499999999998"/>
    <n v="0.44999999999999996"/>
  </r>
  <r>
    <x v="1"/>
    <n v="1197831"/>
    <x v="74"/>
    <x v="1"/>
    <x v="11"/>
    <s v="Knoxville"/>
    <x v="2"/>
    <n v="0.54999999999999993"/>
    <n v="6750"/>
    <n v="3712.4999999999995"/>
    <n v="1670.6249999999995"/>
    <n v="0.44999999999999996"/>
  </r>
  <r>
    <x v="1"/>
    <n v="1197831"/>
    <x v="74"/>
    <x v="1"/>
    <x v="11"/>
    <s v="Knoxville"/>
    <x v="3"/>
    <n v="0.54999999999999993"/>
    <n v="4000"/>
    <n v="2199.9999999999995"/>
    <n v="1209.9999999999998"/>
    <n v="0.55000000000000004"/>
  </r>
  <r>
    <x v="1"/>
    <n v="1197831"/>
    <x v="74"/>
    <x v="1"/>
    <x v="11"/>
    <s v="Knoxville"/>
    <x v="4"/>
    <n v="0.5"/>
    <n v="4000"/>
    <n v="2000"/>
    <n v="799.99999999999989"/>
    <n v="0.39999999999999997"/>
  </r>
  <r>
    <x v="1"/>
    <n v="1197831"/>
    <x v="74"/>
    <x v="1"/>
    <x v="11"/>
    <s v="Knoxville"/>
    <x v="5"/>
    <n v="0.45"/>
    <n v="6250"/>
    <n v="2812.5"/>
    <n v="1687.5000000000002"/>
    <n v="0.60000000000000009"/>
  </r>
  <r>
    <x v="1"/>
    <n v="1197831"/>
    <x v="75"/>
    <x v="1"/>
    <x v="11"/>
    <s v="Knoxville"/>
    <x v="0"/>
    <n v="0.35000000000000003"/>
    <n v="5750"/>
    <n v="2012.5000000000002"/>
    <n v="905.625"/>
    <n v="0.44999999999999996"/>
  </r>
  <r>
    <x v="1"/>
    <n v="1197831"/>
    <x v="75"/>
    <x v="1"/>
    <x v="11"/>
    <s v="Knoxville"/>
    <x v="1"/>
    <n v="0.35000000000000003"/>
    <n v="5750"/>
    <n v="2012.5000000000002"/>
    <n v="905.625"/>
    <n v="0.44999999999999996"/>
  </r>
  <r>
    <x v="1"/>
    <n v="1197831"/>
    <x v="75"/>
    <x v="1"/>
    <x v="11"/>
    <s v="Knoxville"/>
    <x v="2"/>
    <n v="0.4"/>
    <n v="5250"/>
    <n v="2100"/>
    <n v="944.99999999999989"/>
    <n v="0.44999999999999996"/>
  </r>
  <r>
    <x v="1"/>
    <n v="1197831"/>
    <x v="75"/>
    <x v="1"/>
    <x v="11"/>
    <s v="Knoxville"/>
    <x v="3"/>
    <n v="0.4"/>
    <n v="3750"/>
    <n v="1500"/>
    <n v="825.00000000000011"/>
    <n v="0.55000000000000004"/>
  </r>
  <r>
    <x v="1"/>
    <n v="1197831"/>
    <x v="75"/>
    <x v="1"/>
    <x v="11"/>
    <s v="Knoxville"/>
    <x v="4"/>
    <n v="0.35000000000000003"/>
    <n v="3500"/>
    <n v="1225.0000000000002"/>
    <n v="490.00000000000006"/>
    <n v="0.39999999999999997"/>
  </r>
  <r>
    <x v="1"/>
    <n v="1197831"/>
    <x v="75"/>
    <x v="1"/>
    <x v="11"/>
    <s v="Knoxville"/>
    <x v="5"/>
    <n v="0.45"/>
    <n v="5250"/>
    <n v="2362.5"/>
    <n v="1417.5000000000002"/>
    <n v="0.60000000000000009"/>
  </r>
  <r>
    <x v="1"/>
    <n v="1197831"/>
    <x v="56"/>
    <x v="1"/>
    <x v="11"/>
    <s v="Knoxville"/>
    <x v="0"/>
    <n v="0.30000000000000004"/>
    <n v="6750"/>
    <n v="2025.0000000000002"/>
    <n v="911.25"/>
    <n v="0.44999999999999996"/>
  </r>
  <r>
    <x v="1"/>
    <n v="1197831"/>
    <x v="56"/>
    <x v="1"/>
    <x v="11"/>
    <s v="Knoxville"/>
    <x v="1"/>
    <n v="0.30000000000000004"/>
    <n v="6750"/>
    <n v="2025.0000000000002"/>
    <n v="911.25"/>
    <n v="0.44999999999999996"/>
  </r>
  <r>
    <x v="1"/>
    <n v="1197831"/>
    <x v="56"/>
    <x v="1"/>
    <x v="11"/>
    <s v="Knoxville"/>
    <x v="2"/>
    <n v="0.55000000000000004"/>
    <n v="6000"/>
    <n v="3300.0000000000005"/>
    <n v="1485"/>
    <n v="0.44999999999999996"/>
  </r>
  <r>
    <x v="1"/>
    <n v="1197831"/>
    <x v="56"/>
    <x v="1"/>
    <x v="11"/>
    <s v="Knoxville"/>
    <x v="3"/>
    <n v="0.55000000000000004"/>
    <n v="4750"/>
    <n v="2612.5"/>
    <n v="1436.8750000000002"/>
    <n v="0.55000000000000004"/>
  </r>
  <r>
    <x v="1"/>
    <n v="1197831"/>
    <x v="56"/>
    <x v="1"/>
    <x v="11"/>
    <s v="Knoxville"/>
    <x v="4"/>
    <n v="0.54999999999999993"/>
    <n v="4500"/>
    <n v="2474.9999999999995"/>
    <n v="989.99999999999977"/>
    <n v="0.39999999999999997"/>
  </r>
  <r>
    <x v="1"/>
    <n v="1197831"/>
    <x v="56"/>
    <x v="1"/>
    <x v="11"/>
    <s v="Knoxville"/>
    <x v="5"/>
    <n v="0.65"/>
    <n v="6500"/>
    <n v="4225"/>
    <n v="2535.0000000000005"/>
    <n v="0.60000000000000009"/>
  </r>
  <r>
    <x v="1"/>
    <n v="1197831"/>
    <x v="57"/>
    <x v="1"/>
    <x v="11"/>
    <s v="Knoxville"/>
    <x v="0"/>
    <n v="0.54999999999999993"/>
    <n v="8000"/>
    <n v="4399.9999999999991"/>
    <n v="1979.9999999999993"/>
    <n v="0.44999999999999996"/>
  </r>
  <r>
    <x v="1"/>
    <n v="1197831"/>
    <x v="57"/>
    <x v="1"/>
    <x v="11"/>
    <s v="Knoxville"/>
    <x v="1"/>
    <n v="0.54999999999999993"/>
    <n v="8000"/>
    <n v="4399.9999999999991"/>
    <n v="1979.9999999999993"/>
    <n v="0.44999999999999996"/>
  </r>
  <r>
    <x v="1"/>
    <n v="1197831"/>
    <x v="57"/>
    <x v="1"/>
    <x v="11"/>
    <s v="Knoxville"/>
    <x v="2"/>
    <n v="0.6"/>
    <n v="7000"/>
    <n v="4200"/>
    <n v="1889.9999999999998"/>
    <n v="0.44999999999999996"/>
  </r>
  <r>
    <x v="1"/>
    <n v="1197831"/>
    <x v="57"/>
    <x v="1"/>
    <x v="11"/>
    <s v="Knoxville"/>
    <x v="3"/>
    <n v="0.6"/>
    <n v="5500"/>
    <n v="3300"/>
    <n v="1815.0000000000002"/>
    <n v="0.55000000000000004"/>
  </r>
  <r>
    <x v="1"/>
    <n v="1197831"/>
    <x v="57"/>
    <x v="1"/>
    <x v="11"/>
    <s v="Knoxville"/>
    <x v="4"/>
    <n v="0.54999999999999993"/>
    <n v="5000"/>
    <n v="2749.9999999999995"/>
    <n v="1099.9999999999998"/>
    <n v="0.39999999999999997"/>
  </r>
  <r>
    <x v="1"/>
    <n v="1197831"/>
    <x v="57"/>
    <x v="1"/>
    <x v="11"/>
    <s v="Knoxville"/>
    <x v="5"/>
    <n v="0.65"/>
    <n v="7500"/>
    <n v="4875"/>
    <n v="2925.0000000000005"/>
    <n v="0.60000000000000009"/>
  </r>
  <r>
    <x v="0"/>
    <n v="1185732"/>
    <x v="118"/>
    <x v="3"/>
    <x v="12"/>
    <s v="Omaha"/>
    <x v="0"/>
    <n v="0.35"/>
    <n v="4250"/>
    <n v="1487.5"/>
    <n v="595"/>
    <n v="0.4"/>
  </r>
  <r>
    <x v="0"/>
    <n v="1185732"/>
    <x v="118"/>
    <x v="3"/>
    <x v="12"/>
    <s v="Omaha"/>
    <x v="1"/>
    <n v="0.35"/>
    <n v="2250"/>
    <n v="787.5"/>
    <n v="275.625"/>
    <n v="0.35"/>
  </r>
  <r>
    <x v="0"/>
    <n v="1185732"/>
    <x v="118"/>
    <x v="3"/>
    <x v="12"/>
    <s v="Omaha"/>
    <x v="2"/>
    <n v="0.25"/>
    <n v="2250"/>
    <n v="562.5"/>
    <n v="196.875"/>
    <n v="0.35"/>
  </r>
  <r>
    <x v="0"/>
    <n v="1185732"/>
    <x v="118"/>
    <x v="3"/>
    <x v="12"/>
    <s v="Omaha"/>
    <x v="3"/>
    <n v="0.30000000000000004"/>
    <n v="750"/>
    <n v="225.00000000000003"/>
    <n v="90.000000000000014"/>
    <n v="0.4"/>
  </r>
  <r>
    <x v="0"/>
    <n v="1185732"/>
    <x v="118"/>
    <x v="3"/>
    <x v="12"/>
    <s v="Omaha"/>
    <x v="4"/>
    <n v="0.44999999999999996"/>
    <n v="1250"/>
    <n v="562.5"/>
    <n v="196.875"/>
    <n v="0.35"/>
  </r>
  <r>
    <x v="0"/>
    <n v="1185732"/>
    <x v="118"/>
    <x v="3"/>
    <x v="12"/>
    <s v="Omaha"/>
    <x v="5"/>
    <n v="0.35"/>
    <n v="2250"/>
    <n v="787.5"/>
    <n v="393.75"/>
    <n v="0.5"/>
  </r>
  <r>
    <x v="0"/>
    <n v="1185732"/>
    <x v="119"/>
    <x v="3"/>
    <x v="12"/>
    <s v="Omaha"/>
    <x v="0"/>
    <n v="0.35"/>
    <n v="4750"/>
    <n v="1662.5"/>
    <n v="665"/>
    <n v="0.4"/>
  </r>
  <r>
    <x v="0"/>
    <n v="1185732"/>
    <x v="119"/>
    <x v="3"/>
    <x v="12"/>
    <s v="Omaha"/>
    <x v="1"/>
    <n v="0.35"/>
    <n v="1250"/>
    <n v="437.5"/>
    <n v="153.125"/>
    <n v="0.35"/>
  </r>
  <r>
    <x v="0"/>
    <n v="1185732"/>
    <x v="119"/>
    <x v="3"/>
    <x v="12"/>
    <s v="Omaha"/>
    <x v="2"/>
    <n v="0.25"/>
    <n v="1750"/>
    <n v="437.5"/>
    <n v="153.125"/>
    <n v="0.35"/>
  </r>
  <r>
    <x v="0"/>
    <n v="1185732"/>
    <x v="119"/>
    <x v="3"/>
    <x v="12"/>
    <s v="Omaha"/>
    <x v="3"/>
    <n v="0.30000000000000004"/>
    <n v="500"/>
    <n v="150.00000000000003"/>
    <n v="60.000000000000014"/>
    <n v="0.4"/>
  </r>
  <r>
    <x v="0"/>
    <n v="1185732"/>
    <x v="119"/>
    <x v="3"/>
    <x v="12"/>
    <s v="Omaha"/>
    <x v="4"/>
    <n v="0.44999999999999996"/>
    <n v="1250"/>
    <n v="562.5"/>
    <n v="196.875"/>
    <n v="0.35"/>
  </r>
  <r>
    <x v="0"/>
    <n v="1185732"/>
    <x v="119"/>
    <x v="3"/>
    <x v="12"/>
    <s v="Omaha"/>
    <x v="5"/>
    <n v="0.35"/>
    <n v="2000"/>
    <n v="700"/>
    <n v="350"/>
    <n v="0.5"/>
  </r>
  <r>
    <x v="0"/>
    <n v="1185732"/>
    <x v="2"/>
    <x v="3"/>
    <x v="12"/>
    <s v="Omaha"/>
    <x v="0"/>
    <n v="0.4"/>
    <n v="4200"/>
    <n v="1680"/>
    <n v="672"/>
    <n v="0.4"/>
  </r>
  <r>
    <x v="0"/>
    <n v="1185732"/>
    <x v="2"/>
    <x v="3"/>
    <x v="12"/>
    <s v="Omaha"/>
    <x v="1"/>
    <n v="0.4"/>
    <n v="1000"/>
    <n v="400"/>
    <n v="140"/>
    <n v="0.35"/>
  </r>
  <r>
    <x v="0"/>
    <n v="1185732"/>
    <x v="2"/>
    <x v="3"/>
    <x v="12"/>
    <s v="Omaha"/>
    <x v="2"/>
    <n v="0.30000000000000004"/>
    <n v="1500"/>
    <n v="450.00000000000006"/>
    <n v="157.5"/>
    <n v="0.35"/>
  </r>
  <r>
    <x v="0"/>
    <n v="1185732"/>
    <x v="2"/>
    <x v="3"/>
    <x v="12"/>
    <s v="Omaha"/>
    <x v="3"/>
    <n v="0.35"/>
    <n v="0"/>
    <n v="0"/>
    <n v="0"/>
    <n v="0.4"/>
  </r>
  <r>
    <x v="0"/>
    <n v="1185732"/>
    <x v="2"/>
    <x v="3"/>
    <x v="12"/>
    <s v="Omaha"/>
    <x v="4"/>
    <n v="0.5"/>
    <n v="500"/>
    <n v="250"/>
    <n v="87.5"/>
    <n v="0.35"/>
  </r>
  <r>
    <x v="0"/>
    <n v="1185732"/>
    <x v="2"/>
    <x v="3"/>
    <x v="12"/>
    <s v="Omaha"/>
    <x v="5"/>
    <n v="0.4"/>
    <n v="1500"/>
    <n v="600"/>
    <n v="300"/>
    <n v="0.5"/>
  </r>
  <r>
    <x v="0"/>
    <n v="1185732"/>
    <x v="3"/>
    <x v="3"/>
    <x v="12"/>
    <s v="Omaha"/>
    <x v="0"/>
    <n v="0.4"/>
    <n v="3750"/>
    <n v="1500"/>
    <n v="600"/>
    <n v="0.4"/>
  </r>
  <r>
    <x v="0"/>
    <n v="1185732"/>
    <x v="3"/>
    <x v="3"/>
    <x v="12"/>
    <s v="Omaha"/>
    <x v="1"/>
    <n v="0.35000000000000003"/>
    <n v="750"/>
    <n v="262.5"/>
    <n v="91.875"/>
    <n v="0.35"/>
  </r>
  <r>
    <x v="0"/>
    <n v="1185732"/>
    <x v="3"/>
    <x v="3"/>
    <x v="12"/>
    <s v="Omaha"/>
    <x v="2"/>
    <n v="0.25000000000000006"/>
    <n v="750"/>
    <n v="187.50000000000003"/>
    <n v="65.625"/>
    <n v="0.35"/>
  </r>
  <r>
    <x v="0"/>
    <n v="1185732"/>
    <x v="3"/>
    <x v="3"/>
    <x v="12"/>
    <s v="Omaha"/>
    <x v="3"/>
    <n v="0.3"/>
    <n v="0"/>
    <n v="0"/>
    <n v="0"/>
    <n v="0.4"/>
  </r>
  <r>
    <x v="0"/>
    <n v="1185732"/>
    <x v="3"/>
    <x v="3"/>
    <x v="12"/>
    <s v="Omaha"/>
    <x v="4"/>
    <n v="0.45"/>
    <n v="250"/>
    <n v="112.5"/>
    <n v="39.375"/>
    <n v="0.35"/>
  </r>
  <r>
    <x v="0"/>
    <n v="1185732"/>
    <x v="3"/>
    <x v="3"/>
    <x v="12"/>
    <s v="Omaha"/>
    <x v="5"/>
    <n v="0.35000000000000003"/>
    <n v="1500"/>
    <n v="525"/>
    <n v="262.5"/>
    <n v="0.5"/>
  </r>
  <r>
    <x v="0"/>
    <n v="1185732"/>
    <x v="120"/>
    <x v="3"/>
    <x v="12"/>
    <s v="Omaha"/>
    <x v="0"/>
    <n v="0.45"/>
    <n v="4200"/>
    <n v="1890"/>
    <n v="756"/>
    <n v="0.4"/>
  </r>
  <r>
    <x v="0"/>
    <n v="1185732"/>
    <x v="120"/>
    <x v="3"/>
    <x v="12"/>
    <s v="Omaha"/>
    <x v="1"/>
    <n v="0.40000000000000008"/>
    <n v="1250"/>
    <n v="500.00000000000011"/>
    <n v="175.00000000000003"/>
    <n v="0.35"/>
  </r>
  <r>
    <x v="0"/>
    <n v="1185732"/>
    <x v="120"/>
    <x v="3"/>
    <x v="12"/>
    <s v="Omaha"/>
    <x v="2"/>
    <n v="0.35000000000000003"/>
    <n v="1000"/>
    <n v="350.00000000000006"/>
    <n v="122.50000000000001"/>
    <n v="0.35"/>
  </r>
  <r>
    <x v="0"/>
    <n v="1185732"/>
    <x v="120"/>
    <x v="3"/>
    <x v="12"/>
    <s v="Omaha"/>
    <x v="3"/>
    <n v="0.35000000000000003"/>
    <n v="250"/>
    <n v="87.500000000000014"/>
    <n v="35.000000000000007"/>
    <n v="0.4"/>
  </r>
  <r>
    <x v="0"/>
    <n v="1185732"/>
    <x v="120"/>
    <x v="3"/>
    <x v="12"/>
    <s v="Omaha"/>
    <x v="4"/>
    <n v="0.49999999999999994"/>
    <n v="500"/>
    <n v="249.99999999999997"/>
    <n v="87.499999999999986"/>
    <n v="0.35"/>
  </r>
  <r>
    <x v="0"/>
    <n v="1185732"/>
    <x v="120"/>
    <x v="3"/>
    <x v="12"/>
    <s v="Omaha"/>
    <x v="5"/>
    <n v="0.54999999999999993"/>
    <n v="1500"/>
    <n v="824.99999999999989"/>
    <n v="412.49999999999994"/>
    <n v="0.5"/>
  </r>
  <r>
    <x v="0"/>
    <n v="1185732"/>
    <x v="121"/>
    <x v="3"/>
    <x v="12"/>
    <s v="Omaha"/>
    <x v="0"/>
    <n v="0.4"/>
    <n v="4000"/>
    <n v="1600"/>
    <n v="640"/>
    <n v="0.4"/>
  </r>
  <r>
    <x v="0"/>
    <n v="1185732"/>
    <x v="121"/>
    <x v="3"/>
    <x v="12"/>
    <s v="Omaha"/>
    <x v="1"/>
    <n v="0.35000000000000009"/>
    <n v="1500"/>
    <n v="525.00000000000011"/>
    <n v="183.75000000000003"/>
    <n v="0.35"/>
  </r>
  <r>
    <x v="0"/>
    <n v="1185732"/>
    <x v="121"/>
    <x v="3"/>
    <x v="12"/>
    <s v="Omaha"/>
    <x v="2"/>
    <n v="0.30000000000000004"/>
    <n v="1750"/>
    <n v="525.00000000000011"/>
    <n v="183.75000000000003"/>
    <n v="0.35"/>
  </r>
  <r>
    <x v="0"/>
    <n v="1185732"/>
    <x v="121"/>
    <x v="3"/>
    <x v="12"/>
    <s v="Omaha"/>
    <x v="3"/>
    <n v="0.30000000000000004"/>
    <n v="1500"/>
    <n v="450.00000000000006"/>
    <n v="180.00000000000003"/>
    <n v="0.4"/>
  </r>
  <r>
    <x v="0"/>
    <n v="1185732"/>
    <x v="121"/>
    <x v="3"/>
    <x v="12"/>
    <s v="Omaha"/>
    <x v="4"/>
    <n v="0.45"/>
    <n v="1500"/>
    <n v="675"/>
    <n v="236.24999999999997"/>
    <n v="0.35"/>
  </r>
  <r>
    <x v="0"/>
    <n v="1185732"/>
    <x v="121"/>
    <x v="3"/>
    <x v="12"/>
    <s v="Omaha"/>
    <x v="5"/>
    <n v="0.5"/>
    <n v="3250"/>
    <n v="1625"/>
    <n v="812.5"/>
    <n v="0.5"/>
  </r>
  <r>
    <x v="0"/>
    <n v="1185732"/>
    <x v="6"/>
    <x v="3"/>
    <x v="12"/>
    <s v="Omaha"/>
    <x v="0"/>
    <n v="0.45"/>
    <n v="5500"/>
    <n v="2475"/>
    <n v="990"/>
    <n v="0.4"/>
  </r>
  <r>
    <x v="0"/>
    <n v="1185732"/>
    <x v="6"/>
    <x v="3"/>
    <x v="12"/>
    <s v="Omaha"/>
    <x v="1"/>
    <n v="0.40000000000000008"/>
    <n v="3000"/>
    <n v="1200.0000000000002"/>
    <n v="420.00000000000006"/>
    <n v="0.35"/>
  </r>
  <r>
    <x v="0"/>
    <n v="1185732"/>
    <x v="6"/>
    <x v="3"/>
    <x v="12"/>
    <s v="Omaha"/>
    <x v="2"/>
    <n v="0.35000000000000003"/>
    <n v="2250"/>
    <n v="787.50000000000011"/>
    <n v="275.625"/>
    <n v="0.35"/>
  </r>
  <r>
    <x v="0"/>
    <n v="1185732"/>
    <x v="6"/>
    <x v="3"/>
    <x v="12"/>
    <s v="Omaha"/>
    <x v="3"/>
    <n v="0.35000000000000003"/>
    <n v="1750"/>
    <n v="612.50000000000011"/>
    <n v="245.00000000000006"/>
    <n v="0.4"/>
  </r>
  <r>
    <x v="0"/>
    <n v="1185732"/>
    <x v="6"/>
    <x v="3"/>
    <x v="12"/>
    <s v="Omaha"/>
    <x v="4"/>
    <n v="0.45"/>
    <n v="1750"/>
    <n v="787.5"/>
    <n v="275.625"/>
    <n v="0.35"/>
  </r>
  <r>
    <x v="0"/>
    <n v="1185732"/>
    <x v="6"/>
    <x v="3"/>
    <x v="12"/>
    <s v="Omaha"/>
    <x v="5"/>
    <n v="0.5"/>
    <n v="3500"/>
    <n v="1750"/>
    <n v="875"/>
    <n v="0.5"/>
  </r>
  <r>
    <x v="0"/>
    <n v="1185732"/>
    <x v="7"/>
    <x v="3"/>
    <x v="12"/>
    <s v="Omaha"/>
    <x v="0"/>
    <n v="0.45"/>
    <n v="5000"/>
    <n v="2250"/>
    <n v="900"/>
    <n v="0.4"/>
  </r>
  <r>
    <x v="0"/>
    <n v="1185732"/>
    <x v="7"/>
    <x v="3"/>
    <x v="12"/>
    <s v="Omaha"/>
    <x v="1"/>
    <n v="0.45000000000000007"/>
    <n v="2750"/>
    <n v="1237.5000000000002"/>
    <n v="433.12500000000006"/>
    <n v="0.35"/>
  </r>
  <r>
    <x v="0"/>
    <n v="1185732"/>
    <x v="7"/>
    <x v="3"/>
    <x v="12"/>
    <s v="Omaha"/>
    <x v="2"/>
    <n v="0.4"/>
    <n v="2000"/>
    <n v="800"/>
    <n v="280"/>
    <n v="0.35"/>
  </r>
  <r>
    <x v="0"/>
    <n v="1185732"/>
    <x v="7"/>
    <x v="3"/>
    <x v="12"/>
    <s v="Omaha"/>
    <x v="3"/>
    <n v="0.30000000000000004"/>
    <n v="1250"/>
    <n v="375.00000000000006"/>
    <n v="150.00000000000003"/>
    <n v="0.4"/>
  </r>
  <r>
    <x v="0"/>
    <n v="1185732"/>
    <x v="7"/>
    <x v="3"/>
    <x v="12"/>
    <s v="Omaha"/>
    <x v="4"/>
    <n v="0.4"/>
    <n v="1000"/>
    <n v="400"/>
    <n v="140"/>
    <n v="0.35"/>
  </r>
  <r>
    <x v="0"/>
    <n v="1185732"/>
    <x v="7"/>
    <x v="3"/>
    <x v="12"/>
    <s v="Omaha"/>
    <x v="5"/>
    <n v="0.45"/>
    <n v="2750"/>
    <n v="1237.5"/>
    <n v="618.75"/>
    <n v="0.5"/>
  </r>
  <r>
    <x v="0"/>
    <n v="1185732"/>
    <x v="122"/>
    <x v="3"/>
    <x v="12"/>
    <s v="Omaha"/>
    <x v="0"/>
    <n v="0.4"/>
    <n v="4000"/>
    <n v="1600"/>
    <n v="640"/>
    <n v="0.4"/>
  </r>
  <r>
    <x v="0"/>
    <n v="1185732"/>
    <x v="122"/>
    <x v="3"/>
    <x v="12"/>
    <s v="Omaha"/>
    <x v="1"/>
    <n v="0.35000000000000009"/>
    <n v="2000"/>
    <n v="700.00000000000023"/>
    <n v="245.00000000000006"/>
    <n v="0.35"/>
  </r>
  <r>
    <x v="0"/>
    <n v="1185732"/>
    <x v="122"/>
    <x v="3"/>
    <x v="12"/>
    <s v="Omaha"/>
    <x v="2"/>
    <n v="0.2"/>
    <n v="1000"/>
    <n v="200"/>
    <n v="70"/>
    <n v="0.35"/>
  </r>
  <r>
    <x v="0"/>
    <n v="1185732"/>
    <x v="122"/>
    <x v="3"/>
    <x v="12"/>
    <s v="Omaha"/>
    <x v="3"/>
    <n v="0.2"/>
    <n v="750"/>
    <n v="150"/>
    <n v="60"/>
    <n v="0.4"/>
  </r>
  <r>
    <x v="0"/>
    <n v="1185732"/>
    <x v="122"/>
    <x v="3"/>
    <x v="12"/>
    <s v="Omaha"/>
    <x v="4"/>
    <n v="0.3"/>
    <n v="750"/>
    <n v="225"/>
    <n v="78.75"/>
    <n v="0.35"/>
  </r>
  <r>
    <x v="0"/>
    <n v="1185732"/>
    <x v="122"/>
    <x v="3"/>
    <x v="12"/>
    <s v="Omaha"/>
    <x v="5"/>
    <n v="0.35000000000000003"/>
    <n v="1500"/>
    <n v="525"/>
    <n v="262.5"/>
    <n v="0.5"/>
  </r>
  <r>
    <x v="0"/>
    <n v="1185732"/>
    <x v="123"/>
    <x v="3"/>
    <x v="12"/>
    <s v="Omaha"/>
    <x v="0"/>
    <n v="0.39999999999999997"/>
    <n v="3250"/>
    <n v="1300"/>
    <n v="520"/>
    <n v="0.4"/>
  </r>
  <r>
    <x v="0"/>
    <n v="1185732"/>
    <x v="123"/>
    <x v="3"/>
    <x v="12"/>
    <s v="Omaha"/>
    <x v="1"/>
    <n v="0.3"/>
    <n v="1500"/>
    <n v="450"/>
    <n v="157.5"/>
    <n v="0.35"/>
  </r>
  <r>
    <x v="0"/>
    <n v="1185732"/>
    <x v="123"/>
    <x v="3"/>
    <x v="12"/>
    <s v="Omaha"/>
    <x v="2"/>
    <n v="0.3"/>
    <n v="500"/>
    <n v="150"/>
    <n v="52.5"/>
    <n v="0.35"/>
  </r>
  <r>
    <x v="0"/>
    <n v="1185732"/>
    <x v="123"/>
    <x v="3"/>
    <x v="12"/>
    <s v="Omaha"/>
    <x v="3"/>
    <n v="0.3"/>
    <n v="250"/>
    <n v="75"/>
    <n v="30"/>
    <n v="0.4"/>
  </r>
  <r>
    <x v="0"/>
    <n v="1185732"/>
    <x v="123"/>
    <x v="3"/>
    <x v="12"/>
    <s v="Omaha"/>
    <x v="4"/>
    <n v="0.39999999999999997"/>
    <n v="250"/>
    <n v="99.999999999999986"/>
    <n v="34.999999999999993"/>
    <n v="0.35"/>
  </r>
  <r>
    <x v="0"/>
    <n v="1185732"/>
    <x v="123"/>
    <x v="3"/>
    <x v="12"/>
    <s v="Omaha"/>
    <x v="5"/>
    <n v="0.4499999999999999"/>
    <n v="1500"/>
    <n v="674.99999999999989"/>
    <n v="337.49999999999994"/>
    <n v="0.5"/>
  </r>
  <r>
    <x v="0"/>
    <n v="1185732"/>
    <x v="10"/>
    <x v="3"/>
    <x v="12"/>
    <s v="Omaha"/>
    <x v="0"/>
    <n v="0.4"/>
    <n v="3000"/>
    <n v="1200"/>
    <n v="480"/>
    <n v="0.4"/>
  </r>
  <r>
    <x v="0"/>
    <n v="1185732"/>
    <x v="10"/>
    <x v="3"/>
    <x v="12"/>
    <s v="Omaha"/>
    <x v="1"/>
    <n v="0.30000000000000004"/>
    <n v="1500"/>
    <n v="450.00000000000006"/>
    <n v="157.5"/>
    <n v="0.35"/>
  </r>
  <r>
    <x v="0"/>
    <n v="1185732"/>
    <x v="10"/>
    <x v="3"/>
    <x v="12"/>
    <s v="Omaha"/>
    <x v="2"/>
    <n v="0.30000000000000004"/>
    <n v="950"/>
    <n v="285.00000000000006"/>
    <n v="99.750000000000014"/>
    <n v="0.35"/>
  </r>
  <r>
    <x v="0"/>
    <n v="1185732"/>
    <x v="10"/>
    <x v="3"/>
    <x v="12"/>
    <s v="Omaha"/>
    <x v="3"/>
    <n v="0.30000000000000004"/>
    <n v="1250"/>
    <n v="375.00000000000006"/>
    <n v="150.00000000000003"/>
    <n v="0.4"/>
  </r>
  <r>
    <x v="0"/>
    <n v="1185732"/>
    <x v="10"/>
    <x v="3"/>
    <x v="12"/>
    <s v="Omaha"/>
    <x v="4"/>
    <n v="0.49999999999999994"/>
    <n v="1000"/>
    <n v="499.99999999999994"/>
    <n v="174.99999999999997"/>
    <n v="0.35"/>
  </r>
  <r>
    <x v="0"/>
    <n v="1185732"/>
    <x v="10"/>
    <x v="3"/>
    <x v="12"/>
    <s v="Omaha"/>
    <x v="5"/>
    <n v="0.54999999999999982"/>
    <n v="2000"/>
    <n v="1099.9999999999995"/>
    <n v="549.99999999999977"/>
    <n v="0.5"/>
  </r>
  <r>
    <x v="0"/>
    <n v="1185732"/>
    <x v="11"/>
    <x v="3"/>
    <x v="12"/>
    <s v="Omaha"/>
    <x v="0"/>
    <n v="0.49999999999999994"/>
    <n v="4500"/>
    <n v="2249.9999999999995"/>
    <n v="899.99999999999989"/>
    <n v="0.4"/>
  </r>
  <r>
    <x v="0"/>
    <n v="1185732"/>
    <x v="11"/>
    <x v="3"/>
    <x v="12"/>
    <s v="Omaha"/>
    <x v="1"/>
    <n v="0.4"/>
    <n v="2500"/>
    <n v="1000"/>
    <n v="350"/>
    <n v="0.35"/>
  </r>
  <r>
    <x v="0"/>
    <n v="1185732"/>
    <x v="11"/>
    <x v="3"/>
    <x v="12"/>
    <s v="Omaha"/>
    <x v="2"/>
    <n v="0.4"/>
    <n v="2000"/>
    <n v="800"/>
    <n v="280"/>
    <n v="0.35"/>
  </r>
  <r>
    <x v="0"/>
    <n v="1185732"/>
    <x v="11"/>
    <x v="3"/>
    <x v="12"/>
    <s v="Omaha"/>
    <x v="3"/>
    <n v="0.4"/>
    <n v="1500"/>
    <n v="600"/>
    <n v="240"/>
    <n v="0.4"/>
  </r>
  <r>
    <x v="0"/>
    <n v="1185732"/>
    <x v="11"/>
    <x v="3"/>
    <x v="12"/>
    <s v="Omaha"/>
    <x v="4"/>
    <n v="0.49999999999999994"/>
    <n v="1500"/>
    <n v="749.99999999999989"/>
    <n v="262.49999999999994"/>
    <n v="0.35"/>
  </r>
  <r>
    <x v="0"/>
    <n v="1185732"/>
    <x v="11"/>
    <x v="3"/>
    <x v="12"/>
    <s v="Omaha"/>
    <x v="5"/>
    <n v="0.54999999999999982"/>
    <n v="2500"/>
    <n v="1374.9999999999995"/>
    <n v="687.49999999999977"/>
    <n v="0.5"/>
  </r>
  <r>
    <x v="1"/>
    <n v="1197831"/>
    <x v="12"/>
    <x v="1"/>
    <x v="13"/>
    <s v="Birmingham"/>
    <x v="0"/>
    <n v="0.2"/>
    <n v="6750"/>
    <n v="1350"/>
    <n v="540"/>
    <n v="0.39999999999999997"/>
  </r>
  <r>
    <x v="1"/>
    <n v="1197831"/>
    <x v="12"/>
    <x v="1"/>
    <x v="13"/>
    <s v="Birmingham"/>
    <x v="1"/>
    <n v="0.3"/>
    <n v="6750"/>
    <n v="2025"/>
    <n v="809.99999999999989"/>
    <n v="0.39999999999999997"/>
  </r>
  <r>
    <x v="1"/>
    <n v="1197831"/>
    <x v="12"/>
    <x v="1"/>
    <x v="13"/>
    <s v="Birmingham"/>
    <x v="2"/>
    <n v="0.3"/>
    <n v="4750"/>
    <n v="1425"/>
    <n v="570"/>
    <n v="0.39999999999999997"/>
  </r>
  <r>
    <x v="1"/>
    <n v="1197831"/>
    <x v="12"/>
    <x v="1"/>
    <x v="13"/>
    <s v="Birmingham"/>
    <x v="3"/>
    <n v="0.35"/>
    <n v="4750"/>
    <n v="1662.5"/>
    <n v="831.25"/>
    <n v="0.5"/>
  </r>
  <r>
    <x v="1"/>
    <n v="1197831"/>
    <x v="12"/>
    <x v="1"/>
    <x v="13"/>
    <s v="Birmingham"/>
    <x v="4"/>
    <n v="0.4"/>
    <n v="3250"/>
    <n v="1300"/>
    <n v="454.99999999999994"/>
    <n v="0.35"/>
  </r>
  <r>
    <x v="1"/>
    <n v="1197831"/>
    <x v="12"/>
    <x v="1"/>
    <x v="13"/>
    <s v="Birmingham"/>
    <x v="5"/>
    <n v="0.35"/>
    <n v="4750"/>
    <n v="1662.5"/>
    <n v="914.37500000000011"/>
    <n v="0.55000000000000004"/>
  </r>
  <r>
    <x v="1"/>
    <n v="1197831"/>
    <x v="13"/>
    <x v="1"/>
    <x v="13"/>
    <s v="Birmingham"/>
    <x v="0"/>
    <n v="0.25"/>
    <n v="6250"/>
    <n v="1562.5"/>
    <n v="625"/>
    <n v="0.39999999999999997"/>
  </r>
  <r>
    <x v="1"/>
    <n v="1197831"/>
    <x v="13"/>
    <x v="1"/>
    <x v="13"/>
    <s v="Birmingham"/>
    <x v="1"/>
    <n v="0.35"/>
    <n v="6000"/>
    <n v="2100"/>
    <n v="839.99999999999989"/>
    <n v="0.39999999999999997"/>
  </r>
  <r>
    <x v="1"/>
    <n v="1197831"/>
    <x v="13"/>
    <x v="1"/>
    <x v="13"/>
    <s v="Birmingham"/>
    <x v="2"/>
    <n v="0.35"/>
    <n v="4250"/>
    <n v="1487.5"/>
    <n v="595"/>
    <n v="0.39999999999999997"/>
  </r>
  <r>
    <x v="1"/>
    <n v="1197831"/>
    <x v="13"/>
    <x v="1"/>
    <x v="13"/>
    <s v="Birmingham"/>
    <x v="3"/>
    <n v="0.35"/>
    <n v="3750"/>
    <n v="1312.5"/>
    <n v="656.25"/>
    <n v="0.5"/>
  </r>
  <r>
    <x v="1"/>
    <n v="1197831"/>
    <x v="13"/>
    <x v="1"/>
    <x v="13"/>
    <s v="Birmingham"/>
    <x v="4"/>
    <n v="0.4"/>
    <n v="2500"/>
    <n v="1000"/>
    <n v="350"/>
    <n v="0.35"/>
  </r>
  <r>
    <x v="1"/>
    <n v="1197831"/>
    <x v="13"/>
    <x v="1"/>
    <x v="13"/>
    <s v="Birmingham"/>
    <x v="5"/>
    <n v="0.35"/>
    <n v="4500"/>
    <n v="1575"/>
    <n v="866.25000000000011"/>
    <n v="0.55000000000000004"/>
  </r>
  <r>
    <x v="1"/>
    <n v="1197831"/>
    <x v="14"/>
    <x v="1"/>
    <x v="13"/>
    <s v="Birmingham"/>
    <x v="0"/>
    <n v="0.3"/>
    <n v="6250"/>
    <n v="1875"/>
    <n v="843.74999999999989"/>
    <n v="0.44999999999999996"/>
  </r>
  <r>
    <x v="1"/>
    <n v="1197831"/>
    <x v="14"/>
    <x v="1"/>
    <x v="13"/>
    <s v="Birmingham"/>
    <x v="1"/>
    <n v="0.4"/>
    <n v="6250"/>
    <n v="2500"/>
    <n v="1125"/>
    <n v="0.44999999999999996"/>
  </r>
  <r>
    <x v="1"/>
    <n v="1197831"/>
    <x v="14"/>
    <x v="1"/>
    <x v="13"/>
    <s v="Birmingham"/>
    <x v="2"/>
    <n v="0.3"/>
    <n v="4500"/>
    <n v="1350"/>
    <n v="607.49999999999989"/>
    <n v="0.44999999999999996"/>
  </r>
  <r>
    <x v="1"/>
    <n v="1197831"/>
    <x v="14"/>
    <x v="1"/>
    <x v="13"/>
    <s v="Birmingham"/>
    <x v="3"/>
    <n v="0.35000000000000003"/>
    <n v="3500"/>
    <n v="1225.0000000000002"/>
    <n v="673.75000000000023"/>
    <n v="0.55000000000000004"/>
  </r>
  <r>
    <x v="1"/>
    <n v="1197831"/>
    <x v="14"/>
    <x v="1"/>
    <x v="13"/>
    <s v="Birmingham"/>
    <x v="4"/>
    <n v="0.4"/>
    <n v="2500"/>
    <n v="1000"/>
    <n v="399.99999999999994"/>
    <n v="0.39999999999999997"/>
  </r>
  <r>
    <x v="1"/>
    <n v="1197831"/>
    <x v="14"/>
    <x v="1"/>
    <x v="13"/>
    <s v="Birmingham"/>
    <x v="5"/>
    <n v="0.35000000000000003"/>
    <n v="4000"/>
    <n v="1400.0000000000002"/>
    <n v="840.00000000000023"/>
    <n v="0.60000000000000009"/>
  </r>
  <r>
    <x v="1"/>
    <n v="1197831"/>
    <x v="15"/>
    <x v="1"/>
    <x v="13"/>
    <s v="Birmingham"/>
    <x v="0"/>
    <n v="0.19999999999999998"/>
    <n v="6500"/>
    <n v="1300"/>
    <n v="584.99999999999989"/>
    <n v="0.44999999999999996"/>
  </r>
  <r>
    <x v="1"/>
    <n v="1197831"/>
    <x v="15"/>
    <x v="1"/>
    <x v="13"/>
    <s v="Birmingham"/>
    <x v="1"/>
    <n v="0.20000000000000007"/>
    <n v="6500"/>
    <n v="1300.0000000000005"/>
    <n v="585.00000000000011"/>
    <n v="0.44999999999999996"/>
  </r>
  <r>
    <x v="1"/>
    <n v="1197831"/>
    <x v="15"/>
    <x v="1"/>
    <x v="13"/>
    <s v="Birmingham"/>
    <x v="2"/>
    <n v="0.14999999999999997"/>
    <n v="4750"/>
    <n v="712.49999999999989"/>
    <n v="320.62499999999994"/>
    <n v="0.44999999999999996"/>
  </r>
  <r>
    <x v="1"/>
    <n v="1197831"/>
    <x v="15"/>
    <x v="1"/>
    <x v="13"/>
    <s v="Birmingham"/>
    <x v="3"/>
    <n v="0.20000000000000007"/>
    <n v="3750"/>
    <n v="750.00000000000023"/>
    <n v="412.50000000000017"/>
    <n v="0.55000000000000004"/>
  </r>
  <r>
    <x v="1"/>
    <n v="1197831"/>
    <x v="15"/>
    <x v="1"/>
    <x v="13"/>
    <s v="Birmingham"/>
    <x v="4"/>
    <n v="0.25"/>
    <n v="2750"/>
    <n v="687.5"/>
    <n v="275"/>
    <n v="0.39999999999999997"/>
  </r>
  <r>
    <x v="1"/>
    <n v="1197831"/>
    <x v="15"/>
    <x v="1"/>
    <x v="13"/>
    <s v="Birmingham"/>
    <x v="5"/>
    <n v="0.20000000000000007"/>
    <n v="5500"/>
    <n v="1100.0000000000005"/>
    <n v="660.00000000000034"/>
    <n v="0.60000000000000009"/>
  </r>
  <r>
    <x v="1"/>
    <n v="1197831"/>
    <x v="16"/>
    <x v="1"/>
    <x v="13"/>
    <s v="Birmingham"/>
    <x v="0"/>
    <n v="9.9999999999999964E-2"/>
    <n v="7000"/>
    <n v="699.99999999999977"/>
    <n v="314.99999999999989"/>
    <n v="0.44999999999999996"/>
  </r>
  <r>
    <x v="1"/>
    <n v="1197831"/>
    <x v="16"/>
    <x v="1"/>
    <x v="13"/>
    <s v="Birmingham"/>
    <x v="1"/>
    <n v="0.20000000000000007"/>
    <n v="7250"/>
    <n v="1450.0000000000005"/>
    <n v="652.50000000000011"/>
    <n v="0.44999999999999996"/>
  </r>
  <r>
    <x v="1"/>
    <n v="1197831"/>
    <x v="16"/>
    <x v="1"/>
    <x v="13"/>
    <s v="Birmingham"/>
    <x v="2"/>
    <n v="0.14999999999999997"/>
    <n v="5750"/>
    <n v="862.49999999999977"/>
    <n v="388.12499999999989"/>
    <n v="0.44999999999999996"/>
  </r>
  <r>
    <x v="1"/>
    <n v="1197831"/>
    <x v="16"/>
    <x v="1"/>
    <x v="13"/>
    <s v="Birmingham"/>
    <x v="3"/>
    <n v="0.35000000000000003"/>
    <n v="5000"/>
    <n v="1750.0000000000002"/>
    <n v="962.50000000000023"/>
    <n v="0.55000000000000004"/>
  </r>
  <r>
    <x v="1"/>
    <n v="1197831"/>
    <x v="16"/>
    <x v="1"/>
    <x v="13"/>
    <s v="Birmingham"/>
    <x v="4"/>
    <n v="0.5"/>
    <n v="4000"/>
    <n v="2000"/>
    <n v="799.99999999999989"/>
    <n v="0.39999999999999997"/>
  </r>
  <r>
    <x v="1"/>
    <n v="1197831"/>
    <x v="16"/>
    <x v="1"/>
    <x v="13"/>
    <s v="Birmingham"/>
    <x v="5"/>
    <n v="0.45"/>
    <n v="7500"/>
    <n v="3375"/>
    <n v="2025.0000000000002"/>
    <n v="0.60000000000000009"/>
  </r>
  <r>
    <x v="1"/>
    <n v="1197831"/>
    <x v="17"/>
    <x v="1"/>
    <x v="13"/>
    <s v="Birmingham"/>
    <x v="0"/>
    <n v="0.45"/>
    <n v="7500"/>
    <n v="3375"/>
    <n v="1518.7499999999998"/>
    <n v="0.44999999999999996"/>
  </r>
  <r>
    <x v="1"/>
    <n v="1197831"/>
    <x v="17"/>
    <x v="1"/>
    <x v="13"/>
    <s v="Birmingham"/>
    <x v="1"/>
    <n v="0.5"/>
    <n v="7500"/>
    <n v="3750"/>
    <n v="1687.4999999999998"/>
    <n v="0.44999999999999996"/>
  </r>
  <r>
    <x v="1"/>
    <n v="1197831"/>
    <x v="17"/>
    <x v="1"/>
    <x v="13"/>
    <s v="Birmingham"/>
    <x v="2"/>
    <n v="0.45"/>
    <n v="6500"/>
    <n v="2925"/>
    <n v="1316.2499999999998"/>
    <n v="0.44999999999999996"/>
  </r>
  <r>
    <x v="1"/>
    <n v="1197831"/>
    <x v="17"/>
    <x v="1"/>
    <x v="13"/>
    <s v="Birmingham"/>
    <x v="3"/>
    <n v="0.45"/>
    <n v="6000"/>
    <n v="2700"/>
    <n v="1485.0000000000002"/>
    <n v="0.55000000000000004"/>
  </r>
  <r>
    <x v="1"/>
    <n v="1197831"/>
    <x v="17"/>
    <x v="1"/>
    <x v="13"/>
    <s v="Birmingham"/>
    <x v="4"/>
    <n v="0.5"/>
    <n v="5000"/>
    <n v="2500"/>
    <n v="999.99999999999989"/>
    <n v="0.39999999999999997"/>
  </r>
  <r>
    <x v="1"/>
    <n v="1197831"/>
    <x v="17"/>
    <x v="1"/>
    <x v="13"/>
    <s v="Birmingham"/>
    <x v="5"/>
    <n v="0.55000000000000004"/>
    <n v="8750"/>
    <n v="4812.5"/>
    <n v="2887.5000000000005"/>
    <n v="0.60000000000000009"/>
  </r>
  <r>
    <x v="1"/>
    <n v="1197831"/>
    <x v="18"/>
    <x v="1"/>
    <x v="13"/>
    <s v="Birmingham"/>
    <x v="0"/>
    <n v="0.45"/>
    <n v="8250"/>
    <n v="3712.5"/>
    <n v="1856.2499999999998"/>
    <n v="0.49999999999999994"/>
  </r>
  <r>
    <x v="1"/>
    <n v="1197831"/>
    <x v="18"/>
    <x v="1"/>
    <x v="13"/>
    <s v="Birmingham"/>
    <x v="1"/>
    <n v="0.5"/>
    <n v="8250"/>
    <n v="4125"/>
    <n v="2062.4999999999995"/>
    <n v="0.49999999999999994"/>
  </r>
  <r>
    <x v="1"/>
    <n v="1197831"/>
    <x v="18"/>
    <x v="1"/>
    <x v="13"/>
    <s v="Birmingham"/>
    <x v="2"/>
    <n v="0.45"/>
    <n v="9750"/>
    <n v="4387.5"/>
    <n v="2193.7499999999995"/>
    <n v="0.49999999999999994"/>
  </r>
  <r>
    <x v="1"/>
    <n v="1197831"/>
    <x v="18"/>
    <x v="1"/>
    <x v="13"/>
    <s v="Birmingham"/>
    <x v="3"/>
    <n v="0.45"/>
    <n v="5750"/>
    <n v="2587.5"/>
    <n v="1552.5000000000002"/>
    <n v="0.60000000000000009"/>
  </r>
  <r>
    <x v="1"/>
    <n v="1197831"/>
    <x v="18"/>
    <x v="1"/>
    <x v="13"/>
    <s v="Birmingham"/>
    <x v="4"/>
    <n v="0.5"/>
    <n v="5250"/>
    <n v="2625"/>
    <n v="1181.2499999999998"/>
    <n v="0.44999999999999996"/>
  </r>
  <r>
    <x v="1"/>
    <n v="1197831"/>
    <x v="18"/>
    <x v="1"/>
    <x v="13"/>
    <s v="Birmingham"/>
    <x v="5"/>
    <n v="0.6"/>
    <n v="8000"/>
    <n v="4800"/>
    <n v="3120.0000000000005"/>
    <n v="0.65000000000000013"/>
  </r>
  <r>
    <x v="1"/>
    <n v="1197831"/>
    <x v="19"/>
    <x v="1"/>
    <x v="13"/>
    <s v="Birmingham"/>
    <x v="0"/>
    <n v="0.4"/>
    <n v="7500"/>
    <n v="3000"/>
    <n v="1499.9999999999998"/>
    <n v="0.49999999999999994"/>
  </r>
  <r>
    <x v="1"/>
    <n v="1197831"/>
    <x v="19"/>
    <x v="1"/>
    <x v="13"/>
    <s v="Birmingham"/>
    <x v="1"/>
    <n v="0.55000000000000004"/>
    <n v="7500"/>
    <n v="4125"/>
    <n v="2062.4999999999995"/>
    <n v="0.49999999999999994"/>
  </r>
  <r>
    <x v="1"/>
    <n v="1197831"/>
    <x v="19"/>
    <x v="1"/>
    <x v="13"/>
    <s v="Birmingham"/>
    <x v="2"/>
    <n v="0.55000000000000004"/>
    <n v="9250"/>
    <n v="5087.5"/>
    <n v="2543.7499999999995"/>
    <n v="0.49999999999999994"/>
  </r>
  <r>
    <x v="1"/>
    <n v="1197831"/>
    <x v="19"/>
    <x v="1"/>
    <x v="13"/>
    <s v="Birmingham"/>
    <x v="3"/>
    <n v="0.5"/>
    <n v="4250"/>
    <n v="2125"/>
    <n v="1275.0000000000002"/>
    <n v="0.60000000000000009"/>
  </r>
  <r>
    <x v="1"/>
    <n v="1197831"/>
    <x v="19"/>
    <x v="1"/>
    <x v="13"/>
    <s v="Birmingham"/>
    <x v="4"/>
    <n v="0.55000000000000004"/>
    <n v="4250"/>
    <n v="2337.5"/>
    <n v="1051.875"/>
    <n v="0.44999999999999996"/>
  </r>
  <r>
    <x v="1"/>
    <n v="1197831"/>
    <x v="19"/>
    <x v="1"/>
    <x v="13"/>
    <s v="Birmingham"/>
    <x v="5"/>
    <n v="0.6"/>
    <n v="6750"/>
    <n v="4050"/>
    <n v="2632.5000000000005"/>
    <n v="0.65000000000000013"/>
  </r>
  <r>
    <x v="1"/>
    <n v="1197831"/>
    <x v="20"/>
    <x v="1"/>
    <x v="13"/>
    <s v="Birmingham"/>
    <x v="0"/>
    <n v="0.55000000000000004"/>
    <n v="6250"/>
    <n v="3437.5000000000005"/>
    <n v="1718.75"/>
    <n v="0.49999999999999994"/>
  </r>
  <r>
    <x v="1"/>
    <n v="1197831"/>
    <x v="20"/>
    <x v="1"/>
    <x v="13"/>
    <s v="Birmingham"/>
    <x v="1"/>
    <n v="0.55000000000000004"/>
    <n v="5750"/>
    <n v="3162.5000000000005"/>
    <n v="1581.25"/>
    <n v="0.49999999999999994"/>
  </r>
  <r>
    <x v="1"/>
    <n v="1197831"/>
    <x v="20"/>
    <x v="1"/>
    <x v="13"/>
    <s v="Birmingham"/>
    <x v="2"/>
    <n v="0.6"/>
    <n v="6250"/>
    <n v="3750"/>
    <n v="1874.9999999999998"/>
    <n v="0.49999999999999994"/>
  </r>
  <r>
    <x v="1"/>
    <n v="1197831"/>
    <x v="20"/>
    <x v="1"/>
    <x v="13"/>
    <s v="Birmingham"/>
    <x v="3"/>
    <n v="0.6"/>
    <n v="3500"/>
    <n v="2100"/>
    <n v="1260.0000000000002"/>
    <n v="0.60000000000000009"/>
  </r>
  <r>
    <x v="1"/>
    <n v="1197831"/>
    <x v="20"/>
    <x v="1"/>
    <x v="13"/>
    <s v="Birmingham"/>
    <x v="4"/>
    <n v="0.45"/>
    <n v="3500"/>
    <n v="1575"/>
    <n v="708.74999999999989"/>
    <n v="0.44999999999999996"/>
  </r>
  <r>
    <x v="1"/>
    <n v="1197831"/>
    <x v="20"/>
    <x v="1"/>
    <x v="13"/>
    <s v="Birmingham"/>
    <x v="5"/>
    <n v="0.4"/>
    <n v="5750"/>
    <n v="2300"/>
    <n v="1495.0000000000002"/>
    <n v="0.65000000000000013"/>
  </r>
  <r>
    <x v="1"/>
    <n v="1197831"/>
    <x v="21"/>
    <x v="1"/>
    <x v="13"/>
    <s v="Birmingham"/>
    <x v="0"/>
    <n v="0.30000000000000004"/>
    <n v="5250"/>
    <n v="1575.0000000000002"/>
    <n v="787.5"/>
    <n v="0.49999999999999994"/>
  </r>
  <r>
    <x v="1"/>
    <n v="1197831"/>
    <x v="21"/>
    <x v="1"/>
    <x v="13"/>
    <s v="Birmingham"/>
    <x v="1"/>
    <n v="0.30000000000000004"/>
    <n v="5250"/>
    <n v="1575.0000000000002"/>
    <n v="787.5"/>
    <n v="0.49999999999999994"/>
  </r>
  <r>
    <x v="1"/>
    <n v="1197831"/>
    <x v="21"/>
    <x v="1"/>
    <x v="13"/>
    <s v="Birmingham"/>
    <x v="2"/>
    <n v="0.35000000000000003"/>
    <n v="4750"/>
    <n v="1662.5000000000002"/>
    <n v="831.25"/>
    <n v="0.49999999999999994"/>
  </r>
  <r>
    <x v="1"/>
    <n v="1197831"/>
    <x v="21"/>
    <x v="1"/>
    <x v="13"/>
    <s v="Birmingham"/>
    <x v="3"/>
    <n v="0.35000000000000003"/>
    <n v="3250"/>
    <n v="1137.5"/>
    <n v="682.50000000000011"/>
    <n v="0.60000000000000009"/>
  </r>
  <r>
    <x v="1"/>
    <n v="1197831"/>
    <x v="21"/>
    <x v="1"/>
    <x v="13"/>
    <s v="Birmingham"/>
    <x v="4"/>
    <n v="0.30000000000000004"/>
    <n v="3000"/>
    <n v="900.00000000000011"/>
    <n v="405"/>
    <n v="0.44999999999999996"/>
  </r>
  <r>
    <x v="1"/>
    <n v="1197831"/>
    <x v="21"/>
    <x v="1"/>
    <x v="13"/>
    <s v="Birmingham"/>
    <x v="5"/>
    <n v="0.4"/>
    <n v="4750"/>
    <n v="1900"/>
    <n v="1235.0000000000002"/>
    <n v="0.65000000000000013"/>
  </r>
  <r>
    <x v="1"/>
    <n v="1197831"/>
    <x v="22"/>
    <x v="1"/>
    <x v="13"/>
    <s v="Birmingham"/>
    <x v="0"/>
    <n v="0.20000000000000004"/>
    <n v="6250"/>
    <n v="1250.0000000000002"/>
    <n v="625"/>
    <n v="0.49999999999999994"/>
  </r>
  <r>
    <x v="1"/>
    <n v="1197831"/>
    <x v="22"/>
    <x v="1"/>
    <x v="13"/>
    <s v="Birmingham"/>
    <x v="1"/>
    <n v="0.20000000000000004"/>
    <n v="6250"/>
    <n v="1250.0000000000002"/>
    <n v="625"/>
    <n v="0.49999999999999994"/>
  </r>
  <r>
    <x v="1"/>
    <n v="1197831"/>
    <x v="22"/>
    <x v="1"/>
    <x v="13"/>
    <s v="Birmingham"/>
    <x v="2"/>
    <n v="0.45000000000000007"/>
    <n v="5750"/>
    <n v="2587.5000000000005"/>
    <n v="1293.75"/>
    <n v="0.49999999999999994"/>
  </r>
  <r>
    <x v="1"/>
    <n v="1197831"/>
    <x v="22"/>
    <x v="1"/>
    <x v="13"/>
    <s v="Birmingham"/>
    <x v="3"/>
    <n v="0.45000000000000007"/>
    <n v="4500"/>
    <n v="2025.0000000000002"/>
    <n v="1215.0000000000002"/>
    <n v="0.60000000000000009"/>
  </r>
  <r>
    <x v="1"/>
    <n v="1197831"/>
    <x v="22"/>
    <x v="1"/>
    <x v="13"/>
    <s v="Birmingham"/>
    <x v="4"/>
    <n v="0.49999999999999994"/>
    <n v="4250"/>
    <n v="2124.9999999999995"/>
    <n v="956.24999999999966"/>
    <n v="0.44999999999999996"/>
  </r>
  <r>
    <x v="1"/>
    <n v="1197831"/>
    <x v="22"/>
    <x v="1"/>
    <x v="13"/>
    <s v="Birmingham"/>
    <x v="5"/>
    <n v="0.6"/>
    <n v="6250"/>
    <n v="3750"/>
    <n v="2437.5000000000005"/>
    <n v="0.65000000000000013"/>
  </r>
  <r>
    <x v="1"/>
    <n v="1197831"/>
    <x v="23"/>
    <x v="1"/>
    <x v="13"/>
    <s v="Birmingham"/>
    <x v="0"/>
    <n v="0.6"/>
    <n v="7750"/>
    <n v="4650"/>
    <n v="2324.9999999999995"/>
    <n v="0.49999999999999994"/>
  </r>
  <r>
    <x v="1"/>
    <n v="1197831"/>
    <x v="23"/>
    <x v="1"/>
    <x v="13"/>
    <s v="Birmingham"/>
    <x v="1"/>
    <n v="0.6"/>
    <n v="7750"/>
    <n v="4650"/>
    <n v="2324.9999999999995"/>
    <n v="0.49999999999999994"/>
  </r>
  <r>
    <x v="1"/>
    <n v="1197831"/>
    <x v="23"/>
    <x v="1"/>
    <x v="13"/>
    <s v="Birmingham"/>
    <x v="2"/>
    <n v="0.65"/>
    <n v="7000"/>
    <n v="4550"/>
    <n v="2274.9999999999995"/>
    <n v="0.49999999999999994"/>
  </r>
  <r>
    <x v="1"/>
    <n v="1197831"/>
    <x v="23"/>
    <x v="1"/>
    <x v="13"/>
    <s v="Birmingham"/>
    <x v="3"/>
    <n v="0.65"/>
    <n v="5500"/>
    <n v="3575"/>
    <n v="2145.0000000000005"/>
    <n v="0.60000000000000009"/>
  </r>
  <r>
    <x v="1"/>
    <n v="1197831"/>
    <x v="23"/>
    <x v="1"/>
    <x v="13"/>
    <s v="Birmingham"/>
    <x v="4"/>
    <n v="0.6"/>
    <n v="5000"/>
    <n v="3000"/>
    <n v="1349.9999999999998"/>
    <n v="0.44999999999999996"/>
  </r>
  <r>
    <x v="1"/>
    <n v="1197831"/>
    <x v="23"/>
    <x v="1"/>
    <x v="13"/>
    <s v="Birmingham"/>
    <x v="5"/>
    <n v="0.70000000000000007"/>
    <n v="7500"/>
    <n v="5250.0000000000009"/>
    <n v="3412.5000000000014"/>
    <n v="0.65000000000000013"/>
  </r>
  <r>
    <x v="0"/>
    <n v="1185732"/>
    <x v="124"/>
    <x v="0"/>
    <x v="14"/>
    <s v="Portland"/>
    <x v="0"/>
    <n v="0.4"/>
    <n v="4500"/>
    <n v="1800"/>
    <n v="630"/>
    <n v="0.35"/>
  </r>
  <r>
    <x v="0"/>
    <n v="1185732"/>
    <x v="124"/>
    <x v="0"/>
    <x v="14"/>
    <s v="Portland"/>
    <x v="1"/>
    <n v="0.4"/>
    <n v="2500"/>
    <n v="1000"/>
    <n v="350"/>
    <n v="0.35"/>
  </r>
  <r>
    <x v="0"/>
    <n v="1185732"/>
    <x v="124"/>
    <x v="0"/>
    <x v="14"/>
    <s v="Portland"/>
    <x v="2"/>
    <n v="0.30000000000000004"/>
    <n v="2500"/>
    <n v="750.00000000000011"/>
    <n v="300"/>
    <n v="0.39999999999999997"/>
  </r>
  <r>
    <x v="0"/>
    <n v="1185732"/>
    <x v="124"/>
    <x v="0"/>
    <x v="14"/>
    <s v="Portland"/>
    <x v="3"/>
    <n v="0.35"/>
    <n v="1000"/>
    <n v="350"/>
    <n v="105"/>
    <n v="0.3"/>
  </r>
  <r>
    <x v="0"/>
    <n v="1185732"/>
    <x v="124"/>
    <x v="0"/>
    <x v="14"/>
    <s v="Portland"/>
    <x v="4"/>
    <n v="0.5"/>
    <n v="1500"/>
    <n v="750"/>
    <n v="187.5"/>
    <n v="0.25"/>
  </r>
  <r>
    <x v="0"/>
    <n v="1185732"/>
    <x v="124"/>
    <x v="0"/>
    <x v="14"/>
    <s v="Portland"/>
    <x v="5"/>
    <n v="0.4"/>
    <n v="2500"/>
    <n v="1000"/>
    <n v="400"/>
    <n v="0.4"/>
  </r>
  <r>
    <x v="0"/>
    <n v="1185732"/>
    <x v="125"/>
    <x v="0"/>
    <x v="14"/>
    <s v="Portland"/>
    <x v="0"/>
    <n v="0.4"/>
    <n v="5000"/>
    <n v="2000"/>
    <n v="700"/>
    <n v="0.35"/>
  </r>
  <r>
    <x v="0"/>
    <n v="1185732"/>
    <x v="125"/>
    <x v="0"/>
    <x v="14"/>
    <s v="Portland"/>
    <x v="1"/>
    <n v="0.4"/>
    <n v="1500"/>
    <n v="600"/>
    <n v="210"/>
    <n v="0.35"/>
  </r>
  <r>
    <x v="0"/>
    <n v="1185732"/>
    <x v="125"/>
    <x v="0"/>
    <x v="14"/>
    <s v="Portland"/>
    <x v="2"/>
    <n v="0.30000000000000004"/>
    <n v="2000"/>
    <n v="600.00000000000011"/>
    <n v="240.00000000000003"/>
    <n v="0.39999999999999997"/>
  </r>
  <r>
    <x v="0"/>
    <n v="1185732"/>
    <x v="125"/>
    <x v="0"/>
    <x v="14"/>
    <s v="Portland"/>
    <x v="3"/>
    <n v="0.35"/>
    <n v="750"/>
    <n v="262.5"/>
    <n v="78.75"/>
    <n v="0.3"/>
  </r>
  <r>
    <x v="0"/>
    <n v="1185732"/>
    <x v="125"/>
    <x v="0"/>
    <x v="14"/>
    <s v="Portland"/>
    <x v="4"/>
    <n v="0.5"/>
    <n v="1500"/>
    <n v="750"/>
    <n v="187.5"/>
    <n v="0.25"/>
  </r>
  <r>
    <x v="0"/>
    <n v="1185732"/>
    <x v="125"/>
    <x v="0"/>
    <x v="14"/>
    <s v="Portland"/>
    <x v="5"/>
    <n v="0.4"/>
    <n v="2500"/>
    <n v="1000"/>
    <n v="400"/>
    <n v="0.4"/>
  </r>
  <r>
    <x v="0"/>
    <n v="1185732"/>
    <x v="126"/>
    <x v="0"/>
    <x v="14"/>
    <s v="Portland"/>
    <x v="0"/>
    <n v="0.4"/>
    <n v="4700"/>
    <n v="1880"/>
    <n v="658"/>
    <n v="0.35"/>
  </r>
  <r>
    <x v="0"/>
    <n v="1185732"/>
    <x v="126"/>
    <x v="0"/>
    <x v="14"/>
    <s v="Portland"/>
    <x v="1"/>
    <n v="0.4"/>
    <n v="1750"/>
    <n v="700"/>
    <n v="244.99999999999997"/>
    <n v="0.35"/>
  </r>
  <r>
    <x v="0"/>
    <n v="1185732"/>
    <x v="126"/>
    <x v="0"/>
    <x v="14"/>
    <s v="Portland"/>
    <x v="2"/>
    <n v="0.30000000000000004"/>
    <n v="2000"/>
    <n v="600.00000000000011"/>
    <n v="240.00000000000003"/>
    <n v="0.39999999999999997"/>
  </r>
  <r>
    <x v="0"/>
    <n v="1185732"/>
    <x v="126"/>
    <x v="0"/>
    <x v="14"/>
    <s v="Portland"/>
    <x v="3"/>
    <n v="0.35"/>
    <n v="500"/>
    <n v="175"/>
    <n v="52.5"/>
    <n v="0.3"/>
  </r>
  <r>
    <x v="0"/>
    <n v="1185732"/>
    <x v="126"/>
    <x v="0"/>
    <x v="14"/>
    <s v="Portland"/>
    <x v="4"/>
    <n v="0.5"/>
    <n v="1000"/>
    <n v="500"/>
    <n v="125"/>
    <n v="0.25"/>
  </r>
  <r>
    <x v="0"/>
    <n v="1185732"/>
    <x v="126"/>
    <x v="0"/>
    <x v="14"/>
    <s v="Portland"/>
    <x v="5"/>
    <n v="0.4"/>
    <n v="2000"/>
    <n v="800"/>
    <n v="320"/>
    <n v="0.4"/>
  </r>
  <r>
    <x v="0"/>
    <n v="1185732"/>
    <x v="127"/>
    <x v="0"/>
    <x v="14"/>
    <s v="Portland"/>
    <x v="0"/>
    <n v="0.4"/>
    <n v="4500"/>
    <n v="1800"/>
    <n v="630"/>
    <n v="0.35"/>
  </r>
  <r>
    <x v="0"/>
    <n v="1185732"/>
    <x v="127"/>
    <x v="0"/>
    <x v="14"/>
    <s v="Portland"/>
    <x v="1"/>
    <n v="0.4"/>
    <n v="1500"/>
    <n v="600"/>
    <n v="210"/>
    <n v="0.35"/>
  </r>
  <r>
    <x v="0"/>
    <n v="1185732"/>
    <x v="127"/>
    <x v="0"/>
    <x v="14"/>
    <s v="Portland"/>
    <x v="2"/>
    <n v="0.30000000000000004"/>
    <n v="1500"/>
    <n v="450.00000000000006"/>
    <n v="180"/>
    <n v="0.39999999999999997"/>
  </r>
  <r>
    <x v="0"/>
    <n v="1185732"/>
    <x v="127"/>
    <x v="0"/>
    <x v="14"/>
    <s v="Portland"/>
    <x v="3"/>
    <n v="0.35"/>
    <n v="750"/>
    <n v="262.5"/>
    <n v="78.75"/>
    <n v="0.3"/>
  </r>
  <r>
    <x v="0"/>
    <n v="1185732"/>
    <x v="127"/>
    <x v="0"/>
    <x v="14"/>
    <s v="Portland"/>
    <x v="4"/>
    <n v="0.5"/>
    <n v="750"/>
    <n v="375"/>
    <n v="93.75"/>
    <n v="0.25"/>
  </r>
  <r>
    <x v="0"/>
    <n v="1185732"/>
    <x v="127"/>
    <x v="0"/>
    <x v="14"/>
    <s v="Portland"/>
    <x v="5"/>
    <n v="0.4"/>
    <n v="2250"/>
    <n v="900"/>
    <n v="360"/>
    <n v="0.4"/>
  </r>
  <r>
    <x v="0"/>
    <n v="1185732"/>
    <x v="128"/>
    <x v="0"/>
    <x v="14"/>
    <s v="Portland"/>
    <x v="0"/>
    <n v="0.54999999999999993"/>
    <n v="4950"/>
    <n v="2722.4999999999995"/>
    <n v="952.87499999999977"/>
    <n v="0.35"/>
  </r>
  <r>
    <x v="0"/>
    <n v="1185732"/>
    <x v="128"/>
    <x v="0"/>
    <x v="14"/>
    <s v="Portland"/>
    <x v="1"/>
    <n v="0.5"/>
    <n v="2000"/>
    <n v="1000"/>
    <n v="350"/>
    <n v="0.35"/>
  </r>
  <r>
    <x v="0"/>
    <n v="1185732"/>
    <x v="128"/>
    <x v="0"/>
    <x v="14"/>
    <s v="Portland"/>
    <x v="2"/>
    <n v="0.45"/>
    <n v="1750"/>
    <n v="787.5"/>
    <n v="315"/>
    <n v="0.39999999999999997"/>
  </r>
  <r>
    <x v="0"/>
    <n v="1185732"/>
    <x v="128"/>
    <x v="0"/>
    <x v="14"/>
    <s v="Portland"/>
    <x v="3"/>
    <n v="0.45"/>
    <n v="1250"/>
    <n v="562.5"/>
    <n v="168.75"/>
    <n v="0.3"/>
  </r>
  <r>
    <x v="0"/>
    <n v="1185732"/>
    <x v="128"/>
    <x v="0"/>
    <x v="14"/>
    <s v="Portland"/>
    <x v="4"/>
    <n v="0.54999999999999993"/>
    <n v="1500"/>
    <n v="824.99999999999989"/>
    <n v="206.24999999999997"/>
    <n v="0.25"/>
  </r>
  <r>
    <x v="0"/>
    <n v="1185732"/>
    <x v="128"/>
    <x v="0"/>
    <x v="14"/>
    <s v="Portland"/>
    <x v="5"/>
    <n v="0.6"/>
    <n v="2750"/>
    <n v="1650"/>
    <n v="660"/>
    <n v="0.4"/>
  </r>
  <r>
    <x v="0"/>
    <n v="1185732"/>
    <x v="129"/>
    <x v="0"/>
    <x v="14"/>
    <s v="Portland"/>
    <x v="0"/>
    <n v="0.54999999999999993"/>
    <n v="5250"/>
    <n v="2887.4999999999995"/>
    <n v="1010.6249999999998"/>
    <n v="0.35"/>
  </r>
  <r>
    <x v="0"/>
    <n v="1185732"/>
    <x v="129"/>
    <x v="0"/>
    <x v="14"/>
    <s v="Portland"/>
    <x v="1"/>
    <n v="0.5"/>
    <n v="2750"/>
    <n v="1375"/>
    <n v="481.24999999999994"/>
    <n v="0.35"/>
  </r>
  <r>
    <x v="0"/>
    <n v="1185732"/>
    <x v="129"/>
    <x v="0"/>
    <x v="14"/>
    <s v="Portland"/>
    <x v="2"/>
    <n v="0.45"/>
    <n v="2000"/>
    <n v="900"/>
    <n v="359.99999999999994"/>
    <n v="0.39999999999999997"/>
  </r>
  <r>
    <x v="0"/>
    <n v="1185732"/>
    <x v="129"/>
    <x v="0"/>
    <x v="14"/>
    <s v="Portland"/>
    <x v="3"/>
    <n v="0.45"/>
    <n v="1750"/>
    <n v="787.5"/>
    <n v="236.25"/>
    <n v="0.3"/>
  </r>
  <r>
    <x v="0"/>
    <n v="1185732"/>
    <x v="129"/>
    <x v="0"/>
    <x v="14"/>
    <s v="Portland"/>
    <x v="4"/>
    <n v="0.54999999999999993"/>
    <n v="1750"/>
    <n v="962.49999999999989"/>
    <n v="240.62499999999997"/>
    <n v="0.25"/>
  </r>
  <r>
    <x v="0"/>
    <n v="1185732"/>
    <x v="129"/>
    <x v="0"/>
    <x v="14"/>
    <s v="Portland"/>
    <x v="5"/>
    <n v="0.6"/>
    <n v="3250"/>
    <n v="1950"/>
    <n v="780"/>
    <n v="0.4"/>
  </r>
  <r>
    <x v="0"/>
    <n v="1185732"/>
    <x v="130"/>
    <x v="0"/>
    <x v="14"/>
    <s v="Portland"/>
    <x v="0"/>
    <n v="0.54999999999999993"/>
    <n v="5500"/>
    <n v="3024.9999999999995"/>
    <n v="1058.7499999999998"/>
    <n v="0.35"/>
  </r>
  <r>
    <x v="0"/>
    <n v="1185732"/>
    <x v="130"/>
    <x v="0"/>
    <x v="14"/>
    <s v="Portland"/>
    <x v="1"/>
    <n v="0.5"/>
    <n v="3000"/>
    <n v="1500"/>
    <n v="525"/>
    <n v="0.35"/>
  </r>
  <r>
    <x v="0"/>
    <n v="1185732"/>
    <x v="130"/>
    <x v="0"/>
    <x v="14"/>
    <s v="Portland"/>
    <x v="2"/>
    <n v="0.45"/>
    <n v="2250"/>
    <n v="1012.5"/>
    <n v="404.99999999999994"/>
    <n v="0.39999999999999997"/>
  </r>
  <r>
    <x v="0"/>
    <n v="1185732"/>
    <x v="130"/>
    <x v="0"/>
    <x v="14"/>
    <s v="Portland"/>
    <x v="3"/>
    <n v="0.45"/>
    <n v="1750"/>
    <n v="787.5"/>
    <n v="236.25"/>
    <n v="0.3"/>
  </r>
  <r>
    <x v="0"/>
    <n v="1185732"/>
    <x v="130"/>
    <x v="0"/>
    <x v="14"/>
    <s v="Portland"/>
    <x v="4"/>
    <n v="0.54999999999999993"/>
    <n v="2000"/>
    <n v="1099.9999999999998"/>
    <n v="274.99999999999994"/>
    <n v="0.25"/>
  </r>
  <r>
    <x v="0"/>
    <n v="1185732"/>
    <x v="130"/>
    <x v="0"/>
    <x v="14"/>
    <s v="Portland"/>
    <x v="5"/>
    <n v="0.6"/>
    <n v="3750"/>
    <n v="2250"/>
    <n v="900"/>
    <n v="0.4"/>
  </r>
  <r>
    <x v="0"/>
    <n v="1185732"/>
    <x v="131"/>
    <x v="0"/>
    <x v="14"/>
    <s v="Portland"/>
    <x v="0"/>
    <n v="0.54999999999999993"/>
    <n v="5250"/>
    <n v="2887.4999999999995"/>
    <n v="1010.6249999999998"/>
    <n v="0.35"/>
  </r>
  <r>
    <x v="0"/>
    <n v="1185732"/>
    <x v="131"/>
    <x v="0"/>
    <x v="14"/>
    <s v="Portland"/>
    <x v="1"/>
    <n v="0.5"/>
    <n v="3000"/>
    <n v="1500"/>
    <n v="525"/>
    <n v="0.35"/>
  </r>
  <r>
    <x v="0"/>
    <n v="1185732"/>
    <x v="131"/>
    <x v="0"/>
    <x v="14"/>
    <s v="Portland"/>
    <x v="2"/>
    <n v="0.45"/>
    <n v="2250"/>
    <n v="1012.5"/>
    <n v="404.99999999999994"/>
    <n v="0.39999999999999997"/>
  </r>
  <r>
    <x v="0"/>
    <n v="1185732"/>
    <x v="131"/>
    <x v="0"/>
    <x v="14"/>
    <s v="Portland"/>
    <x v="3"/>
    <n v="0.45"/>
    <n v="1750"/>
    <n v="787.5"/>
    <n v="236.25"/>
    <n v="0.3"/>
  </r>
  <r>
    <x v="0"/>
    <n v="1185732"/>
    <x v="131"/>
    <x v="0"/>
    <x v="14"/>
    <s v="Portland"/>
    <x v="4"/>
    <n v="0.54999999999999993"/>
    <n v="1500"/>
    <n v="824.99999999999989"/>
    <n v="206.24999999999997"/>
    <n v="0.25"/>
  </r>
  <r>
    <x v="0"/>
    <n v="1185732"/>
    <x v="131"/>
    <x v="0"/>
    <x v="14"/>
    <s v="Portland"/>
    <x v="5"/>
    <n v="0.6"/>
    <n v="3250"/>
    <n v="1950"/>
    <n v="780"/>
    <n v="0.4"/>
  </r>
  <r>
    <x v="0"/>
    <n v="1185732"/>
    <x v="132"/>
    <x v="0"/>
    <x v="14"/>
    <s v="Portland"/>
    <x v="0"/>
    <n v="0.54999999999999993"/>
    <n v="4500"/>
    <n v="2474.9999999999995"/>
    <n v="866.24999999999977"/>
    <n v="0.35"/>
  </r>
  <r>
    <x v="0"/>
    <n v="1185732"/>
    <x v="132"/>
    <x v="0"/>
    <x v="14"/>
    <s v="Portland"/>
    <x v="1"/>
    <n v="0.5"/>
    <n v="2500"/>
    <n v="1250"/>
    <n v="437.5"/>
    <n v="0.35"/>
  </r>
  <r>
    <x v="0"/>
    <n v="1185732"/>
    <x v="132"/>
    <x v="0"/>
    <x v="14"/>
    <s v="Portland"/>
    <x v="2"/>
    <n v="0.45"/>
    <n v="1500"/>
    <n v="675"/>
    <n v="270"/>
    <n v="0.39999999999999997"/>
  </r>
  <r>
    <x v="0"/>
    <n v="1185732"/>
    <x v="132"/>
    <x v="0"/>
    <x v="14"/>
    <s v="Portland"/>
    <x v="3"/>
    <n v="0.45"/>
    <n v="1250"/>
    <n v="562.5"/>
    <n v="168.75"/>
    <n v="0.3"/>
  </r>
  <r>
    <x v="0"/>
    <n v="1185732"/>
    <x v="132"/>
    <x v="0"/>
    <x v="14"/>
    <s v="Portland"/>
    <x v="4"/>
    <n v="0.54999999999999993"/>
    <n v="1250"/>
    <n v="687.49999999999989"/>
    <n v="171.87499999999997"/>
    <n v="0.25"/>
  </r>
  <r>
    <x v="0"/>
    <n v="1185732"/>
    <x v="132"/>
    <x v="0"/>
    <x v="14"/>
    <s v="Portland"/>
    <x v="5"/>
    <n v="0.6"/>
    <n v="2250"/>
    <n v="1350"/>
    <n v="540"/>
    <n v="0.4"/>
  </r>
  <r>
    <x v="0"/>
    <n v="1185732"/>
    <x v="133"/>
    <x v="0"/>
    <x v="14"/>
    <s v="Portland"/>
    <x v="0"/>
    <n v="0.6"/>
    <n v="4000"/>
    <n v="2400"/>
    <n v="840"/>
    <n v="0.35"/>
  </r>
  <r>
    <x v="0"/>
    <n v="1185732"/>
    <x v="133"/>
    <x v="0"/>
    <x v="14"/>
    <s v="Portland"/>
    <x v="1"/>
    <n v="0.55000000000000004"/>
    <n v="2250"/>
    <n v="1237.5"/>
    <n v="433.125"/>
    <n v="0.35"/>
  </r>
  <r>
    <x v="0"/>
    <n v="1185732"/>
    <x v="133"/>
    <x v="0"/>
    <x v="14"/>
    <s v="Portland"/>
    <x v="2"/>
    <n v="0.55000000000000004"/>
    <n v="1250"/>
    <n v="687.5"/>
    <n v="275"/>
    <n v="0.39999999999999997"/>
  </r>
  <r>
    <x v="0"/>
    <n v="1185732"/>
    <x v="133"/>
    <x v="0"/>
    <x v="14"/>
    <s v="Portland"/>
    <x v="3"/>
    <n v="0.55000000000000004"/>
    <n v="1000"/>
    <n v="550"/>
    <n v="165"/>
    <n v="0.3"/>
  </r>
  <r>
    <x v="0"/>
    <n v="1185732"/>
    <x v="133"/>
    <x v="0"/>
    <x v="14"/>
    <s v="Portland"/>
    <x v="4"/>
    <n v="0.65"/>
    <n v="1000"/>
    <n v="650"/>
    <n v="162.5"/>
    <n v="0.25"/>
  </r>
  <r>
    <x v="0"/>
    <n v="1185732"/>
    <x v="133"/>
    <x v="0"/>
    <x v="14"/>
    <s v="Portland"/>
    <x v="5"/>
    <n v="0.7"/>
    <n v="2250"/>
    <n v="1575"/>
    <n v="630"/>
    <n v="0.4"/>
  </r>
  <r>
    <x v="0"/>
    <n v="1185732"/>
    <x v="134"/>
    <x v="0"/>
    <x v="14"/>
    <s v="Portland"/>
    <x v="0"/>
    <n v="0.65"/>
    <n v="3750"/>
    <n v="2437.5"/>
    <n v="853.125"/>
    <n v="0.35"/>
  </r>
  <r>
    <x v="0"/>
    <n v="1185732"/>
    <x v="134"/>
    <x v="0"/>
    <x v="14"/>
    <s v="Portland"/>
    <x v="1"/>
    <n v="0.55000000000000004"/>
    <n v="2000"/>
    <n v="1100"/>
    <n v="385"/>
    <n v="0.35"/>
  </r>
  <r>
    <x v="0"/>
    <n v="1185732"/>
    <x v="134"/>
    <x v="0"/>
    <x v="14"/>
    <s v="Portland"/>
    <x v="2"/>
    <n v="0.55000000000000004"/>
    <n v="1950"/>
    <n v="1072.5"/>
    <n v="428.99999999999994"/>
    <n v="0.39999999999999997"/>
  </r>
  <r>
    <x v="0"/>
    <n v="1185732"/>
    <x v="134"/>
    <x v="0"/>
    <x v="14"/>
    <s v="Portland"/>
    <x v="3"/>
    <n v="0.55000000000000004"/>
    <n v="1750"/>
    <n v="962.50000000000011"/>
    <n v="288.75"/>
    <n v="0.3"/>
  </r>
  <r>
    <x v="0"/>
    <n v="1185732"/>
    <x v="134"/>
    <x v="0"/>
    <x v="14"/>
    <s v="Portland"/>
    <x v="4"/>
    <n v="0.65"/>
    <n v="1500"/>
    <n v="975"/>
    <n v="243.75"/>
    <n v="0.25"/>
  </r>
  <r>
    <x v="0"/>
    <n v="1185732"/>
    <x v="134"/>
    <x v="0"/>
    <x v="14"/>
    <s v="Portland"/>
    <x v="5"/>
    <n v="0.7"/>
    <n v="2500"/>
    <n v="1750"/>
    <n v="700"/>
    <n v="0.4"/>
  </r>
  <r>
    <x v="0"/>
    <n v="1185732"/>
    <x v="135"/>
    <x v="0"/>
    <x v="14"/>
    <s v="Portland"/>
    <x v="0"/>
    <n v="0.65"/>
    <n v="4750"/>
    <n v="3087.5"/>
    <n v="1080.625"/>
    <n v="0.35"/>
  </r>
  <r>
    <x v="0"/>
    <n v="1185732"/>
    <x v="135"/>
    <x v="0"/>
    <x v="14"/>
    <s v="Portland"/>
    <x v="1"/>
    <n v="0.55000000000000004"/>
    <n v="2750"/>
    <n v="1512.5000000000002"/>
    <n v="529.375"/>
    <n v="0.35"/>
  </r>
  <r>
    <x v="0"/>
    <n v="1185732"/>
    <x v="135"/>
    <x v="0"/>
    <x v="14"/>
    <s v="Portland"/>
    <x v="2"/>
    <n v="0.55000000000000004"/>
    <n v="2500"/>
    <n v="1375"/>
    <n v="550"/>
    <n v="0.39999999999999997"/>
  </r>
  <r>
    <x v="0"/>
    <n v="1185732"/>
    <x v="135"/>
    <x v="0"/>
    <x v="14"/>
    <s v="Portland"/>
    <x v="3"/>
    <n v="0.55000000000000004"/>
    <n v="2000"/>
    <n v="1100"/>
    <n v="330"/>
    <n v="0.3"/>
  </r>
  <r>
    <x v="0"/>
    <n v="1185732"/>
    <x v="135"/>
    <x v="0"/>
    <x v="14"/>
    <s v="Portland"/>
    <x v="4"/>
    <n v="0.65"/>
    <n v="2000"/>
    <n v="1300"/>
    <n v="325"/>
    <n v="0.25"/>
  </r>
  <r>
    <x v="0"/>
    <n v="1185732"/>
    <x v="135"/>
    <x v="0"/>
    <x v="14"/>
    <s v="Portland"/>
    <x v="5"/>
    <n v="0.7"/>
    <n v="3000"/>
    <n v="2100"/>
    <n v="840"/>
    <n v="0.4"/>
  </r>
  <r>
    <x v="2"/>
    <n v="1128299"/>
    <x v="136"/>
    <x v="2"/>
    <x v="15"/>
    <s v="Anchorage"/>
    <x v="0"/>
    <n v="0.35000000000000003"/>
    <n v="3750"/>
    <n v="1312.5000000000002"/>
    <n v="328.12500000000006"/>
    <n v="0.25"/>
  </r>
  <r>
    <x v="2"/>
    <n v="1128299"/>
    <x v="136"/>
    <x v="2"/>
    <x v="15"/>
    <s v="Anchorage"/>
    <x v="1"/>
    <n v="0.45"/>
    <n v="3750"/>
    <n v="1687.5"/>
    <n v="337.5"/>
    <n v="0.2"/>
  </r>
  <r>
    <x v="2"/>
    <n v="1128299"/>
    <x v="136"/>
    <x v="2"/>
    <x v="15"/>
    <s v="Anchorage"/>
    <x v="2"/>
    <n v="0.45"/>
    <n v="3750"/>
    <n v="1687.5"/>
    <n v="421.875"/>
    <n v="0.25"/>
  </r>
  <r>
    <x v="2"/>
    <n v="1128299"/>
    <x v="136"/>
    <x v="2"/>
    <x v="15"/>
    <s v="Anchorage"/>
    <x v="3"/>
    <n v="0.45"/>
    <n v="2250"/>
    <n v="1012.5"/>
    <n v="253.125"/>
    <n v="0.25"/>
  </r>
  <r>
    <x v="2"/>
    <n v="1128299"/>
    <x v="136"/>
    <x v="2"/>
    <x v="15"/>
    <s v="Anchorage"/>
    <x v="4"/>
    <n v="0.5"/>
    <n v="1750"/>
    <n v="875"/>
    <n v="131.25"/>
    <n v="0.15"/>
  </r>
  <r>
    <x v="2"/>
    <n v="1128299"/>
    <x v="136"/>
    <x v="2"/>
    <x v="15"/>
    <s v="Anchorage"/>
    <x v="5"/>
    <n v="0.45"/>
    <n v="4250"/>
    <n v="1912.5"/>
    <n v="765"/>
    <n v="0.4"/>
  </r>
  <r>
    <x v="2"/>
    <n v="1128299"/>
    <x v="79"/>
    <x v="2"/>
    <x v="15"/>
    <s v="Anchorage"/>
    <x v="0"/>
    <n v="0.35000000000000003"/>
    <n v="4750"/>
    <n v="1662.5000000000002"/>
    <n v="415.62500000000006"/>
    <n v="0.25"/>
  </r>
  <r>
    <x v="2"/>
    <n v="1128299"/>
    <x v="79"/>
    <x v="2"/>
    <x v="15"/>
    <s v="Anchorage"/>
    <x v="1"/>
    <n v="0.45"/>
    <n v="3750"/>
    <n v="1687.5"/>
    <n v="337.5"/>
    <n v="0.2"/>
  </r>
  <r>
    <x v="2"/>
    <n v="1128299"/>
    <x v="79"/>
    <x v="2"/>
    <x v="15"/>
    <s v="Anchorage"/>
    <x v="2"/>
    <n v="0.45"/>
    <n v="3750"/>
    <n v="1687.5"/>
    <n v="421.875"/>
    <n v="0.25"/>
  </r>
  <r>
    <x v="2"/>
    <n v="1128299"/>
    <x v="79"/>
    <x v="2"/>
    <x v="15"/>
    <s v="Anchorage"/>
    <x v="3"/>
    <n v="0.45"/>
    <n v="2250"/>
    <n v="1012.5"/>
    <n v="253.125"/>
    <n v="0.25"/>
  </r>
  <r>
    <x v="2"/>
    <n v="1128299"/>
    <x v="79"/>
    <x v="2"/>
    <x v="15"/>
    <s v="Anchorage"/>
    <x v="4"/>
    <n v="0.5"/>
    <n v="1500"/>
    <n v="750"/>
    <n v="112.5"/>
    <n v="0.15"/>
  </r>
  <r>
    <x v="2"/>
    <n v="1128299"/>
    <x v="79"/>
    <x v="2"/>
    <x v="15"/>
    <s v="Anchorage"/>
    <x v="5"/>
    <n v="0.45"/>
    <n v="3500"/>
    <n v="1575"/>
    <n v="630"/>
    <n v="0.4"/>
  </r>
  <r>
    <x v="2"/>
    <n v="1128299"/>
    <x v="137"/>
    <x v="2"/>
    <x v="15"/>
    <s v="Anchorage"/>
    <x v="0"/>
    <n v="0.45"/>
    <n v="5000"/>
    <n v="2250"/>
    <n v="562.5"/>
    <n v="0.25"/>
  </r>
  <r>
    <x v="2"/>
    <n v="1128299"/>
    <x v="137"/>
    <x v="2"/>
    <x v="15"/>
    <s v="Anchorage"/>
    <x v="1"/>
    <n v="0.54999999999999993"/>
    <n v="3500"/>
    <n v="1924.9999999999998"/>
    <n v="385"/>
    <n v="0.2"/>
  </r>
  <r>
    <x v="2"/>
    <n v="1128299"/>
    <x v="137"/>
    <x v="2"/>
    <x v="15"/>
    <s v="Anchorage"/>
    <x v="2"/>
    <n v="0.59999999999999987"/>
    <n v="3750"/>
    <n v="2249.9999999999995"/>
    <n v="562.49999999999989"/>
    <n v="0.25"/>
  </r>
  <r>
    <x v="2"/>
    <n v="1128299"/>
    <x v="137"/>
    <x v="2"/>
    <x v="15"/>
    <s v="Anchorage"/>
    <x v="3"/>
    <n v="0.54999999999999993"/>
    <n v="2750"/>
    <n v="1512.4999999999998"/>
    <n v="378.12499999999994"/>
    <n v="0.25"/>
  </r>
  <r>
    <x v="2"/>
    <n v="1128299"/>
    <x v="137"/>
    <x v="2"/>
    <x v="15"/>
    <s v="Anchorage"/>
    <x v="4"/>
    <n v="0.6"/>
    <n v="1250"/>
    <n v="750"/>
    <n v="112.5"/>
    <n v="0.15"/>
  </r>
  <r>
    <x v="2"/>
    <n v="1128299"/>
    <x v="137"/>
    <x v="2"/>
    <x v="15"/>
    <s v="Anchorage"/>
    <x v="5"/>
    <n v="0.54999999999999993"/>
    <n v="3250"/>
    <n v="1787.4999999999998"/>
    <n v="715"/>
    <n v="0.4"/>
  </r>
  <r>
    <x v="2"/>
    <n v="1128299"/>
    <x v="138"/>
    <x v="2"/>
    <x v="15"/>
    <s v="Anchorage"/>
    <x v="0"/>
    <n v="0.6"/>
    <n v="5000"/>
    <n v="3000"/>
    <n v="750"/>
    <n v="0.25"/>
  </r>
  <r>
    <x v="2"/>
    <n v="1128299"/>
    <x v="138"/>
    <x v="2"/>
    <x v="15"/>
    <s v="Anchorage"/>
    <x v="1"/>
    <n v="0.65"/>
    <n v="3000"/>
    <n v="1950"/>
    <n v="390"/>
    <n v="0.2"/>
  </r>
  <r>
    <x v="2"/>
    <n v="1128299"/>
    <x v="138"/>
    <x v="2"/>
    <x v="15"/>
    <s v="Anchorage"/>
    <x v="2"/>
    <n v="0.65"/>
    <n v="3500"/>
    <n v="2275"/>
    <n v="568.75"/>
    <n v="0.25"/>
  </r>
  <r>
    <x v="2"/>
    <n v="1128299"/>
    <x v="138"/>
    <x v="2"/>
    <x v="15"/>
    <s v="Anchorage"/>
    <x v="3"/>
    <n v="0.5"/>
    <n v="2500"/>
    <n v="1250"/>
    <n v="312.5"/>
    <n v="0.25"/>
  </r>
  <r>
    <x v="2"/>
    <n v="1128299"/>
    <x v="138"/>
    <x v="2"/>
    <x v="15"/>
    <s v="Anchorage"/>
    <x v="4"/>
    <n v="0.55000000000000004"/>
    <n v="1500"/>
    <n v="825.00000000000011"/>
    <n v="123.75000000000001"/>
    <n v="0.15"/>
  </r>
  <r>
    <x v="2"/>
    <n v="1128299"/>
    <x v="138"/>
    <x v="2"/>
    <x v="15"/>
    <s v="Anchorage"/>
    <x v="5"/>
    <n v="0.70000000000000007"/>
    <n v="3250"/>
    <n v="2275"/>
    <n v="910"/>
    <n v="0.4"/>
  </r>
  <r>
    <x v="2"/>
    <n v="1128299"/>
    <x v="139"/>
    <x v="2"/>
    <x v="15"/>
    <s v="Anchorage"/>
    <x v="0"/>
    <n v="0.54999999999999993"/>
    <n v="5250"/>
    <n v="2887.4999999999995"/>
    <n v="721.87499999999989"/>
    <n v="0.25"/>
  </r>
  <r>
    <x v="2"/>
    <n v="1128299"/>
    <x v="139"/>
    <x v="2"/>
    <x v="15"/>
    <s v="Anchorage"/>
    <x v="1"/>
    <n v="0.6"/>
    <n v="3750"/>
    <n v="2250"/>
    <n v="450"/>
    <n v="0.2"/>
  </r>
  <r>
    <x v="2"/>
    <n v="1128299"/>
    <x v="139"/>
    <x v="2"/>
    <x v="15"/>
    <s v="Anchorage"/>
    <x v="2"/>
    <n v="0.6"/>
    <n v="3750"/>
    <n v="2250"/>
    <n v="562.5"/>
    <n v="0.25"/>
  </r>
  <r>
    <x v="2"/>
    <n v="1128299"/>
    <x v="139"/>
    <x v="2"/>
    <x v="15"/>
    <s v="Anchorage"/>
    <x v="3"/>
    <n v="0.54999999999999993"/>
    <n v="2750"/>
    <n v="1512.4999999999998"/>
    <n v="378.12499999999994"/>
    <n v="0.25"/>
  </r>
  <r>
    <x v="2"/>
    <n v="1128299"/>
    <x v="139"/>
    <x v="2"/>
    <x v="15"/>
    <s v="Anchorage"/>
    <x v="4"/>
    <n v="0.6"/>
    <n v="1750"/>
    <n v="1050"/>
    <n v="157.5"/>
    <n v="0.15"/>
  </r>
  <r>
    <x v="2"/>
    <n v="1128299"/>
    <x v="139"/>
    <x v="2"/>
    <x v="15"/>
    <s v="Anchorage"/>
    <x v="5"/>
    <n v="0.75"/>
    <n v="4750"/>
    <n v="3562.5"/>
    <n v="1425"/>
    <n v="0.4"/>
  </r>
  <r>
    <x v="2"/>
    <n v="1128299"/>
    <x v="83"/>
    <x v="2"/>
    <x v="15"/>
    <s v="Anchorage"/>
    <x v="0"/>
    <n v="0.7"/>
    <n v="7250"/>
    <n v="5075"/>
    <n v="1268.75"/>
    <n v="0.25"/>
  </r>
  <r>
    <x v="2"/>
    <n v="1128299"/>
    <x v="83"/>
    <x v="2"/>
    <x v="15"/>
    <s v="Anchorage"/>
    <x v="1"/>
    <n v="0.75"/>
    <n v="6000"/>
    <n v="4500"/>
    <n v="900"/>
    <n v="0.2"/>
  </r>
  <r>
    <x v="2"/>
    <n v="1128299"/>
    <x v="83"/>
    <x v="2"/>
    <x v="15"/>
    <s v="Anchorage"/>
    <x v="2"/>
    <n v="0.75"/>
    <n v="6000"/>
    <n v="4500"/>
    <n v="1125"/>
    <n v="0.25"/>
  </r>
  <r>
    <x v="2"/>
    <n v="1128299"/>
    <x v="83"/>
    <x v="2"/>
    <x v="15"/>
    <s v="Anchorage"/>
    <x v="3"/>
    <n v="0.75"/>
    <n v="4750"/>
    <n v="3562.5"/>
    <n v="890.625"/>
    <n v="0.25"/>
  </r>
  <r>
    <x v="2"/>
    <n v="1128299"/>
    <x v="83"/>
    <x v="2"/>
    <x v="15"/>
    <s v="Anchorage"/>
    <x v="4"/>
    <n v="0.85000000000000009"/>
    <n v="3500"/>
    <n v="2975.0000000000005"/>
    <n v="446.25000000000006"/>
    <n v="0.15"/>
  </r>
  <r>
    <x v="2"/>
    <n v="1128299"/>
    <x v="83"/>
    <x v="2"/>
    <x v="15"/>
    <s v="Anchorage"/>
    <x v="5"/>
    <n v="1"/>
    <n v="6500"/>
    <n v="6500"/>
    <n v="2600"/>
    <n v="0.4"/>
  </r>
  <r>
    <x v="2"/>
    <n v="1128299"/>
    <x v="140"/>
    <x v="2"/>
    <x v="15"/>
    <s v="Anchorage"/>
    <x v="0"/>
    <n v="0.8"/>
    <n v="8000"/>
    <n v="6400"/>
    <n v="1600"/>
    <n v="0.25"/>
  </r>
  <r>
    <x v="2"/>
    <n v="1128299"/>
    <x v="140"/>
    <x v="2"/>
    <x v="15"/>
    <s v="Anchorage"/>
    <x v="1"/>
    <n v="0.85000000000000009"/>
    <n v="6500"/>
    <n v="5525.0000000000009"/>
    <n v="1105.0000000000002"/>
    <n v="0.2"/>
  </r>
  <r>
    <x v="2"/>
    <n v="1128299"/>
    <x v="140"/>
    <x v="2"/>
    <x v="15"/>
    <s v="Anchorage"/>
    <x v="2"/>
    <n v="0.85000000000000009"/>
    <n v="6000"/>
    <n v="5100.0000000000009"/>
    <n v="1275.0000000000002"/>
    <n v="0.25"/>
  </r>
  <r>
    <x v="2"/>
    <n v="1128299"/>
    <x v="140"/>
    <x v="2"/>
    <x v="15"/>
    <s v="Anchorage"/>
    <x v="3"/>
    <n v="0.8"/>
    <n v="5000"/>
    <n v="4000"/>
    <n v="1000"/>
    <n v="0.25"/>
  </r>
  <r>
    <x v="2"/>
    <n v="1128299"/>
    <x v="140"/>
    <x v="2"/>
    <x v="15"/>
    <s v="Anchorage"/>
    <x v="4"/>
    <n v="0.85000000000000009"/>
    <n v="5500"/>
    <n v="4675.0000000000009"/>
    <n v="701.25000000000011"/>
    <n v="0.15"/>
  </r>
  <r>
    <x v="2"/>
    <n v="1128299"/>
    <x v="140"/>
    <x v="2"/>
    <x v="15"/>
    <s v="Anchorage"/>
    <x v="5"/>
    <n v="1"/>
    <n v="5500"/>
    <n v="5500"/>
    <n v="2200"/>
    <n v="0.4"/>
  </r>
  <r>
    <x v="2"/>
    <n v="1128299"/>
    <x v="141"/>
    <x v="2"/>
    <x v="15"/>
    <s v="Anchorage"/>
    <x v="0"/>
    <n v="0.85000000000000009"/>
    <n v="7500"/>
    <n v="6375.0000000000009"/>
    <n v="1593.7500000000002"/>
    <n v="0.25"/>
  </r>
  <r>
    <x v="2"/>
    <n v="1128299"/>
    <x v="141"/>
    <x v="2"/>
    <x v="15"/>
    <s v="Anchorage"/>
    <x v="1"/>
    <n v="0.75000000000000011"/>
    <n v="7250"/>
    <n v="5437.5000000000009"/>
    <n v="1087.5000000000002"/>
    <n v="0.2"/>
  </r>
  <r>
    <x v="2"/>
    <n v="1128299"/>
    <x v="141"/>
    <x v="2"/>
    <x v="15"/>
    <s v="Anchorage"/>
    <x v="2"/>
    <n v="0.70000000000000007"/>
    <n v="6000"/>
    <n v="4200"/>
    <n v="1050"/>
    <n v="0.25"/>
  </r>
  <r>
    <x v="2"/>
    <n v="1128299"/>
    <x v="141"/>
    <x v="2"/>
    <x v="15"/>
    <s v="Anchorage"/>
    <x v="3"/>
    <n v="0.70000000000000007"/>
    <n v="5250"/>
    <n v="3675.0000000000005"/>
    <n v="918.75000000000011"/>
    <n v="0.25"/>
  </r>
  <r>
    <x v="2"/>
    <n v="1128299"/>
    <x v="141"/>
    <x v="2"/>
    <x v="15"/>
    <s v="Anchorage"/>
    <x v="4"/>
    <n v="0.7"/>
    <n v="5250"/>
    <n v="3674.9999999999995"/>
    <n v="551.24999999999989"/>
    <n v="0.15"/>
  </r>
  <r>
    <x v="2"/>
    <n v="1128299"/>
    <x v="141"/>
    <x v="2"/>
    <x v="15"/>
    <s v="Anchorage"/>
    <x v="5"/>
    <n v="0.75"/>
    <n v="3500"/>
    <n v="2625"/>
    <n v="1050"/>
    <n v="0.4"/>
  </r>
  <r>
    <x v="2"/>
    <n v="1128299"/>
    <x v="142"/>
    <x v="2"/>
    <x v="15"/>
    <s v="Anchorage"/>
    <x v="0"/>
    <n v="0.65000000000000013"/>
    <n v="5500"/>
    <n v="3575.0000000000009"/>
    <n v="893.75000000000023"/>
    <n v="0.25"/>
  </r>
  <r>
    <x v="2"/>
    <n v="1128299"/>
    <x v="142"/>
    <x v="2"/>
    <x v="15"/>
    <s v="Anchorage"/>
    <x v="1"/>
    <n v="0.70000000000000018"/>
    <n v="5500"/>
    <n v="3850.0000000000009"/>
    <n v="770.00000000000023"/>
    <n v="0.2"/>
  </r>
  <r>
    <x v="2"/>
    <n v="1128299"/>
    <x v="142"/>
    <x v="2"/>
    <x v="15"/>
    <s v="Anchorage"/>
    <x v="2"/>
    <n v="0.65000000000000013"/>
    <n v="3750"/>
    <n v="2437.5000000000005"/>
    <n v="609.37500000000011"/>
    <n v="0.25"/>
  </r>
  <r>
    <x v="2"/>
    <n v="1128299"/>
    <x v="142"/>
    <x v="2"/>
    <x v="15"/>
    <s v="Anchorage"/>
    <x v="3"/>
    <n v="0.65000000000000013"/>
    <n v="3250"/>
    <n v="2112.5000000000005"/>
    <n v="528.12500000000011"/>
    <n v="0.25"/>
  </r>
  <r>
    <x v="2"/>
    <n v="1128299"/>
    <x v="142"/>
    <x v="2"/>
    <x v="15"/>
    <s v="Anchorage"/>
    <x v="4"/>
    <n v="0.75000000000000011"/>
    <n v="3500"/>
    <n v="2625.0000000000005"/>
    <n v="393.75000000000006"/>
    <n v="0.15"/>
  </r>
  <r>
    <x v="2"/>
    <n v="1128299"/>
    <x v="142"/>
    <x v="2"/>
    <x v="15"/>
    <s v="Anchorage"/>
    <x v="5"/>
    <n v="0.6"/>
    <n v="3750"/>
    <n v="2250"/>
    <n v="900"/>
    <n v="0.4"/>
  </r>
  <r>
    <x v="2"/>
    <n v="1128299"/>
    <x v="87"/>
    <x v="2"/>
    <x v="15"/>
    <s v="Anchorage"/>
    <x v="0"/>
    <n v="0.55000000000000004"/>
    <n v="4750"/>
    <n v="2612.5"/>
    <n v="653.125"/>
    <n v="0.25"/>
  </r>
  <r>
    <x v="2"/>
    <n v="1128299"/>
    <x v="87"/>
    <x v="2"/>
    <x v="15"/>
    <s v="Anchorage"/>
    <x v="1"/>
    <n v="0.65000000000000013"/>
    <n v="4750"/>
    <n v="3087.5000000000005"/>
    <n v="617.50000000000011"/>
    <n v="0.2"/>
  </r>
  <r>
    <x v="2"/>
    <n v="1128299"/>
    <x v="87"/>
    <x v="2"/>
    <x v="15"/>
    <s v="Anchorage"/>
    <x v="2"/>
    <n v="0.60000000000000009"/>
    <n v="3000"/>
    <n v="1800.0000000000002"/>
    <n v="450.00000000000006"/>
    <n v="0.25"/>
  </r>
  <r>
    <x v="2"/>
    <n v="1128299"/>
    <x v="87"/>
    <x v="2"/>
    <x v="15"/>
    <s v="Anchorage"/>
    <x v="3"/>
    <n v="0.55000000000000004"/>
    <n v="2750"/>
    <n v="1512.5000000000002"/>
    <n v="378.12500000000006"/>
    <n v="0.25"/>
  </r>
  <r>
    <x v="2"/>
    <n v="1128299"/>
    <x v="87"/>
    <x v="2"/>
    <x v="15"/>
    <s v="Anchorage"/>
    <x v="4"/>
    <n v="0.65"/>
    <n v="2500"/>
    <n v="1625"/>
    <n v="243.75"/>
    <n v="0.15"/>
  </r>
  <r>
    <x v="2"/>
    <n v="1128299"/>
    <x v="87"/>
    <x v="2"/>
    <x v="15"/>
    <s v="Anchorage"/>
    <x v="5"/>
    <n v="0.70000000000000007"/>
    <n v="3000"/>
    <n v="2100"/>
    <n v="840"/>
    <n v="0.4"/>
  </r>
  <r>
    <x v="2"/>
    <n v="1128299"/>
    <x v="143"/>
    <x v="2"/>
    <x v="15"/>
    <s v="Anchorage"/>
    <x v="0"/>
    <n v="0.55000000000000004"/>
    <n v="5250"/>
    <n v="2887.5000000000005"/>
    <n v="721.87500000000011"/>
    <n v="0.25"/>
  </r>
  <r>
    <x v="2"/>
    <n v="1128299"/>
    <x v="143"/>
    <x v="2"/>
    <x v="15"/>
    <s v="Anchorage"/>
    <x v="1"/>
    <n v="0.60000000000000009"/>
    <n v="6000"/>
    <n v="3600.0000000000005"/>
    <n v="720.00000000000011"/>
    <n v="0.2"/>
  </r>
  <r>
    <x v="2"/>
    <n v="1128299"/>
    <x v="143"/>
    <x v="2"/>
    <x v="15"/>
    <s v="Anchorage"/>
    <x v="2"/>
    <n v="0.55000000000000004"/>
    <n v="4250"/>
    <n v="2337.5"/>
    <n v="584.375"/>
    <n v="0.25"/>
  </r>
  <r>
    <x v="2"/>
    <n v="1128299"/>
    <x v="143"/>
    <x v="2"/>
    <x v="15"/>
    <s v="Anchorage"/>
    <x v="3"/>
    <n v="0.65000000000000013"/>
    <n v="4000"/>
    <n v="2600.0000000000005"/>
    <n v="650.00000000000011"/>
    <n v="0.25"/>
  </r>
  <r>
    <x v="2"/>
    <n v="1128299"/>
    <x v="143"/>
    <x v="2"/>
    <x v="15"/>
    <s v="Anchorage"/>
    <x v="4"/>
    <n v="0.85000000000000009"/>
    <n v="3750"/>
    <n v="3187.5000000000005"/>
    <n v="478.12500000000006"/>
    <n v="0.15"/>
  </r>
  <r>
    <x v="2"/>
    <n v="1128299"/>
    <x v="143"/>
    <x v="2"/>
    <x v="15"/>
    <s v="Anchorage"/>
    <x v="5"/>
    <n v="0.90000000000000013"/>
    <n v="5000"/>
    <n v="4500.0000000000009"/>
    <n v="1800.0000000000005"/>
    <n v="0.4"/>
  </r>
  <r>
    <x v="2"/>
    <n v="1128299"/>
    <x v="144"/>
    <x v="2"/>
    <x v="15"/>
    <s v="Anchorage"/>
    <x v="0"/>
    <n v="0.75000000000000011"/>
    <n v="7000"/>
    <n v="5250.0000000000009"/>
    <n v="1312.5000000000002"/>
    <n v="0.25"/>
  </r>
  <r>
    <x v="2"/>
    <n v="1128299"/>
    <x v="144"/>
    <x v="2"/>
    <x v="15"/>
    <s v="Anchorage"/>
    <x v="1"/>
    <n v="0.8500000000000002"/>
    <n v="7000"/>
    <n v="5950.0000000000018"/>
    <n v="1190.0000000000005"/>
    <n v="0.2"/>
  </r>
  <r>
    <x v="2"/>
    <n v="1128299"/>
    <x v="144"/>
    <x v="2"/>
    <x v="15"/>
    <s v="Anchorage"/>
    <x v="2"/>
    <n v="0.80000000000000016"/>
    <n v="5000"/>
    <n v="4000.0000000000009"/>
    <n v="1000.0000000000002"/>
    <n v="0.25"/>
  </r>
  <r>
    <x v="2"/>
    <n v="1128299"/>
    <x v="144"/>
    <x v="2"/>
    <x v="15"/>
    <s v="Anchorage"/>
    <x v="3"/>
    <n v="0.80000000000000016"/>
    <n v="5000"/>
    <n v="4000.0000000000009"/>
    <n v="1000.0000000000002"/>
    <n v="0.25"/>
  </r>
  <r>
    <x v="2"/>
    <n v="1128299"/>
    <x v="144"/>
    <x v="2"/>
    <x v="15"/>
    <s v="Anchorage"/>
    <x v="4"/>
    <n v="0.90000000000000013"/>
    <n v="4250"/>
    <n v="3825.0000000000005"/>
    <n v="573.75"/>
    <n v="0.15"/>
  </r>
  <r>
    <x v="2"/>
    <n v="1128299"/>
    <x v="144"/>
    <x v="2"/>
    <x v="15"/>
    <s v="Anchorage"/>
    <x v="5"/>
    <n v="0.95000000000000018"/>
    <n v="5250"/>
    <n v="4987.5000000000009"/>
    <n v="1995.0000000000005"/>
    <n v="0.4"/>
  </r>
  <r>
    <x v="2"/>
    <n v="1128299"/>
    <x v="102"/>
    <x v="2"/>
    <x v="16"/>
    <s v="Honolulu"/>
    <x v="0"/>
    <n v="0.4"/>
    <n v="4250"/>
    <n v="1700"/>
    <n v="510"/>
    <n v="0.3"/>
  </r>
  <r>
    <x v="2"/>
    <n v="1128299"/>
    <x v="102"/>
    <x v="2"/>
    <x v="16"/>
    <s v="Honolulu"/>
    <x v="1"/>
    <n v="0.5"/>
    <n v="4250"/>
    <n v="2125"/>
    <n v="531.25"/>
    <n v="0.25"/>
  </r>
  <r>
    <x v="2"/>
    <n v="1128299"/>
    <x v="102"/>
    <x v="2"/>
    <x v="16"/>
    <s v="Honolulu"/>
    <x v="2"/>
    <n v="0.5"/>
    <n v="4250"/>
    <n v="2125"/>
    <n v="637.5"/>
    <n v="0.3"/>
  </r>
  <r>
    <x v="2"/>
    <n v="1128299"/>
    <x v="102"/>
    <x v="2"/>
    <x v="16"/>
    <s v="Honolulu"/>
    <x v="3"/>
    <n v="0.5"/>
    <n v="2750"/>
    <n v="1375"/>
    <n v="412.5"/>
    <n v="0.3"/>
  </r>
  <r>
    <x v="2"/>
    <n v="1128299"/>
    <x v="102"/>
    <x v="2"/>
    <x v="16"/>
    <s v="Honolulu"/>
    <x v="4"/>
    <n v="0.55000000000000004"/>
    <n v="2250"/>
    <n v="1237.5"/>
    <n v="247.5"/>
    <n v="0.2"/>
  </r>
  <r>
    <x v="2"/>
    <n v="1128299"/>
    <x v="102"/>
    <x v="2"/>
    <x v="16"/>
    <s v="Honolulu"/>
    <x v="5"/>
    <n v="0.5"/>
    <n v="4750"/>
    <n v="2375"/>
    <n v="1068.75"/>
    <n v="0.45"/>
  </r>
  <r>
    <x v="2"/>
    <n v="1128299"/>
    <x v="103"/>
    <x v="2"/>
    <x v="16"/>
    <s v="Honolulu"/>
    <x v="0"/>
    <n v="0.4"/>
    <n v="5250"/>
    <n v="2100"/>
    <n v="630"/>
    <n v="0.3"/>
  </r>
  <r>
    <x v="2"/>
    <n v="1128299"/>
    <x v="103"/>
    <x v="2"/>
    <x v="16"/>
    <s v="Honolulu"/>
    <x v="1"/>
    <n v="0.5"/>
    <n v="4250"/>
    <n v="2125"/>
    <n v="531.25"/>
    <n v="0.25"/>
  </r>
  <r>
    <x v="2"/>
    <n v="1128299"/>
    <x v="103"/>
    <x v="2"/>
    <x v="16"/>
    <s v="Honolulu"/>
    <x v="2"/>
    <n v="0.5"/>
    <n v="4250"/>
    <n v="2125"/>
    <n v="637.5"/>
    <n v="0.3"/>
  </r>
  <r>
    <x v="2"/>
    <n v="1128299"/>
    <x v="103"/>
    <x v="2"/>
    <x v="16"/>
    <s v="Honolulu"/>
    <x v="3"/>
    <n v="0.5"/>
    <n v="2750"/>
    <n v="1375"/>
    <n v="412.5"/>
    <n v="0.3"/>
  </r>
  <r>
    <x v="2"/>
    <n v="1128299"/>
    <x v="103"/>
    <x v="2"/>
    <x v="16"/>
    <s v="Honolulu"/>
    <x v="4"/>
    <n v="0.55000000000000004"/>
    <n v="2000"/>
    <n v="1100"/>
    <n v="220"/>
    <n v="0.2"/>
  </r>
  <r>
    <x v="2"/>
    <n v="1128299"/>
    <x v="103"/>
    <x v="2"/>
    <x v="16"/>
    <s v="Honolulu"/>
    <x v="5"/>
    <n v="0.5"/>
    <n v="4000"/>
    <n v="2000"/>
    <n v="900"/>
    <n v="0.45"/>
  </r>
  <r>
    <x v="2"/>
    <n v="1128299"/>
    <x v="104"/>
    <x v="2"/>
    <x v="16"/>
    <s v="Honolulu"/>
    <x v="0"/>
    <n v="0.5"/>
    <n v="5500"/>
    <n v="2750"/>
    <n v="825"/>
    <n v="0.3"/>
  </r>
  <r>
    <x v="2"/>
    <n v="1128299"/>
    <x v="104"/>
    <x v="2"/>
    <x v="16"/>
    <s v="Honolulu"/>
    <x v="1"/>
    <n v="0.6"/>
    <n v="4000"/>
    <n v="2400"/>
    <n v="600"/>
    <n v="0.25"/>
  </r>
  <r>
    <x v="2"/>
    <n v="1128299"/>
    <x v="104"/>
    <x v="2"/>
    <x v="16"/>
    <s v="Honolulu"/>
    <x v="2"/>
    <n v="0.64999999999999991"/>
    <n v="4250"/>
    <n v="2762.4999999999995"/>
    <n v="828.74999999999989"/>
    <n v="0.3"/>
  </r>
  <r>
    <x v="2"/>
    <n v="1128299"/>
    <x v="104"/>
    <x v="2"/>
    <x v="16"/>
    <s v="Honolulu"/>
    <x v="3"/>
    <n v="0.6"/>
    <n v="3250"/>
    <n v="1950"/>
    <n v="585"/>
    <n v="0.3"/>
  </r>
  <r>
    <x v="2"/>
    <n v="1128299"/>
    <x v="104"/>
    <x v="2"/>
    <x v="16"/>
    <s v="Honolulu"/>
    <x v="4"/>
    <n v="0.65"/>
    <n v="1750"/>
    <n v="1137.5"/>
    <n v="227.5"/>
    <n v="0.2"/>
  </r>
  <r>
    <x v="2"/>
    <n v="1128299"/>
    <x v="104"/>
    <x v="2"/>
    <x v="16"/>
    <s v="Honolulu"/>
    <x v="5"/>
    <n v="0.6"/>
    <n v="3750"/>
    <n v="2250"/>
    <n v="1012.5"/>
    <n v="0.45"/>
  </r>
  <r>
    <x v="2"/>
    <n v="1128299"/>
    <x v="105"/>
    <x v="2"/>
    <x v="16"/>
    <s v="Honolulu"/>
    <x v="0"/>
    <n v="0.65"/>
    <n v="5500"/>
    <n v="3575"/>
    <n v="1072.5"/>
    <n v="0.3"/>
  </r>
  <r>
    <x v="2"/>
    <n v="1128299"/>
    <x v="105"/>
    <x v="2"/>
    <x v="16"/>
    <s v="Honolulu"/>
    <x v="1"/>
    <n v="0.70000000000000007"/>
    <n v="3500"/>
    <n v="2450.0000000000005"/>
    <n v="612.50000000000011"/>
    <n v="0.25"/>
  </r>
  <r>
    <x v="2"/>
    <n v="1128299"/>
    <x v="105"/>
    <x v="2"/>
    <x v="16"/>
    <s v="Honolulu"/>
    <x v="2"/>
    <n v="0.70000000000000007"/>
    <n v="4000"/>
    <n v="2800.0000000000005"/>
    <n v="840.00000000000011"/>
    <n v="0.3"/>
  </r>
  <r>
    <x v="2"/>
    <n v="1128299"/>
    <x v="105"/>
    <x v="2"/>
    <x v="16"/>
    <s v="Honolulu"/>
    <x v="3"/>
    <n v="0.55000000000000004"/>
    <n v="3000"/>
    <n v="1650.0000000000002"/>
    <n v="495.00000000000006"/>
    <n v="0.3"/>
  </r>
  <r>
    <x v="2"/>
    <n v="1128299"/>
    <x v="105"/>
    <x v="2"/>
    <x v="16"/>
    <s v="Honolulu"/>
    <x v="4"/>
    <n v="0.60000000000000009"/>
    <n v="2000"/>
    <n v="1200.0000000000002"/>
    <n v="240.00000000000006"/>
    <n v="0.2"/>
  </r>
  <r>
    <x v="2"/>
    <n v="1128299"/>
    <x v="105"/>
    <x v="2"/>
    <x v="16"/>
    <s v="Honolulu"/>
    <x v="5"/>
    <n v="0.75000000000000011"/>
    <n v="3750"/>
    <n v="2812.5000000000005"/>
    <n v="1265.6250000000002"/>
    <n v="0.45"/>
  </r>
  <r>
    <x v="2"/>
    <n v="1128299"/>
    <x v="106"/>
    <x v="2"/>
    <x v="16"/>
    <s v="Honolulu"/>
    <x v="0"/>
    <n v="0.6"/>
    <n v="5750"/>
    <n v="3450"/>
    <n v="1035"/>
    <n v="0.3"/>
  </r>
  <r>
    <x v="2"/>
    <n v="1128299"/>
    <x v="106"/>
    <x v="2"/>
    <x v="16"/>
    <s v="Honolulu"/>
    <x v="1"/>
    <n v="0.65"/>
    <n v="4250"/>
    <n v="2762.5"/>
    <n v="690.625"/>
    <n v="0.25"/>
  </r>
  <r>
    <x v="2"/>
    <n v="1128299"/>
    <x v="106"/>
    <x v="2"/>
    <x v="16"/>
    <s v="Honolulu"/>
    <x v="2"/>
    <n v="0.65"/>
    <n v="4250"/>
    <n v="2762.5"/>
    <n v="828.75"/>
    <n v="0.3"/>
  </r>
  <r>
    <x v="2"/>
    <n v="1128299"/>
    <x v="106"/>
    <x v="2"/>
    <x v="16"/>
    <s v="Honolulu"/>
    <x v="3"/>
    <n v="0.6"/>
    <n v="3250"/>
    <n v="1950"/>
    <n v="585"/>
    <n v="0.3"/>
  </r>
  <r>
    <x v="2"/>
    <n v="1128299"/>
    <x v="106"/>
    <x v="2"/>
    <x v="16"/>
    <s v="Honolulu"/>
    <x v="4"/>
    <n v="0.54999999999999993"/>
    <n v="2250"/>
    <n v="1237.4999999999998"/>
    <n v="247.49999999999997"/>
    <n v="0.2"/>
  </r>
  <r>
    <x v="2"/>
    <n v="1128299"/>
    <x v="106"/>
    <x v="2"/>
    <x v="16"/>
    <s v="Honolulu"/>
    <x v="5"/>
    <n v="0.7"/>
    <n v="5750"/>
    <n v="4024.9999999999995"/>
    <n v="1811.2499999999998"/>
    <n v="0.45"/>
  </r>
  <r>
    <x v="2"/>
    <n v="1128299"/>
    <x v="107"/>
    <x v="2"/>
    <x v="16"/>
    <s v="Honolulu"/>
    <x v="0"/>
    <n v="0.64999999999999991"/>
    <n v="8250"/>
    <n v="5362.4999999999991"/>
    <n v="1608.7499999999998"/>
    <n v="0.3"/>
  </r>
  <r>
    <x v="2"/>
    <n v="1128299"/>
    <x v="107"/>
    <x v="2"/>
    <x v="16"/>
    <s v="Honolulu"/>
    <x v="1"/>
    <n v="0.7"/>
    <n v="7000"/>
    <n v="4900"/>
    <n v="1225"/>
    <n v="0.25"/>
  </r>
  <r>
    <x v="2"/>
    <n v="1128299"/>
    <x v="107"/>
    <x v="2"/>
    <x v="16"/>
    <s v="Honolulu"/>
    <x v="2"/>
    <n v="0.85"/>
    <n v="7000"/>
    <n v="5950"/>
    <n v="1785"/>
    <n v="0.3"/>
  </r>
  <r>
    <x v="2"/>
    <n v="1128299"/>
    <x v="107"/>
    <x v="2"/>
    <x v="16"/>
    <s v="Honolulu"/>
    <x v="3"/>
    <n v="0.85"/>
    <n v="5750"/>
    <n v="4887.5"/>
    <n v="1466.25"/>
    <n v="0.3"/>
  </r>
  <r>
    <x v="2"/>
    <n v="1128299"/>
    <x v="107"/>
    <x v="2"/>
    <x v="16"/>
    <s v="Honolulu"/>
    <x v="4"/>
    <n v="0.95000000000000007"/>
    <n v="4500"/>
    <n v="4275"/>
    <n v="855"/>
    <n v="0.2"/>
  </r>
  <r>
    <x v="2"/>
    <n v="1128299"/>
    <x v="107"/>
    <x v="2"/>
    <x v="16"/>
    <s v="Honolulu"/>
    <x v="5"/>
    <n v="1.1000000000000001"/>
    <n v="7500"/>
    <n v="8250"/>
    <n v="3712.5"/>
    <n v="0.45"/>
  </r>
  <r>
    <x v="2"/>
    <n v="1128299"/>
    <x v="108"/>
    <x v="2"/>
    <x v="16"/>
    <s v="Honolulu"/>
    <x v="0"/>
    <n v="0.9"/>
    <n v="9000"/>
    <n v="8100"/>
    <n v="2430"/>
    <n v="0.3"/>
  </r>
  <r>
    <x v="2"/>
    <n v="1128299"/>
    <x v="108"/>
    <x v="2"/>
    <x v="16"/>
    <s v="Honolulu"/>
    <x v="1"/>
    <n v="0.95000000000000007"/>
    <n v="7500"/>
    <n v="7125.0000000000009"/>
    <n v="1781.2500000000002"/>
    <n v="0.25"/>
  </r>
  <r>
    <x v="2"/>
    <n v="1128299"/>
    <x v="108"/>
    <x v="2"/>
    <x v="16"/>
    <s v="Honolulu"/>
    <x v="2"/>
    <n v="0.95000000000000007"/>
    <n v="7000"/>
    <n v="6650.0000000000009"/>
    <n v="1995.0000000000002"/>
    <n v="0.3"/>
  </r>
  <r>
    <x v="2"/>
    <n v="1128299"/>
    <x v="108"/>
    <x v="2"/>
    <x v="16"/>
    <s v="Honolulu"/>
    <x v="3"/>
    <n v="0.9"/>
    <n v="6000"/>
    <n v="5400"/>
    <n v="1620"/>
    <n v="0.3"/>
  </r>
  <r>
    <x v="2"/>
    <n v="1128299"/>
    <x v="108"/>
    <x v="2"/>
    <x v="16"/>
    <s v="Honolulu"/>
    <x v="4"/>
    <n v="0.95000000000000007"/>
    <n v="6500"/>
    <n v="6175"/>
    <n v="1235"/>
    <n v="0.2"/>
  </r>
  <r>
    <x v="2"/>
    <n v="1128299"/>
    <x v="108"/>
    <x v="2"/>
    <x v="16"/>
    <s v="Honolulu"/>
    <x v="5"/>
    <n v="1.1000000000000001"/>
    <n v="6500"/>
    <n v="7150.0000000000009"/>
    <n v="3217.5000000000005"/>
    <n v="0.45"/>
  </r>
  <r>
    <x v="2"/>
    <n v="1128299"/>
    <x v="109"/>
    <x v="2"/>
    <x v="16"/>
    <s v="Honolulu"/>
    <x v="0"/>
    <n v="0.95000000000000007"/>
    <n v="8500"/>
    <n v="8075.0000000000009"/>
    <n v="2422.5"/>
    <n v="0.3"/>
  </r>
  <r>
    <x v="2"/>
    <n v="1128299"/>
    <x v="109"/>
    <x v="2"/>
    <x v="16"/>
    <s v="Honolulu"/>
    <x v="1"/>
    <n v="0.85000000000000009"/>
    <n v="8250"/>
    <n v="7012.5000000000009"/>
    <n v="1753.1250000000002"/>
    <n v="0.25"/>
  </r>
  <r>
    <x v="2"/>
    <n v="1128299"/>
    <x v="109"/>
    <x v="2"/>
    <x v="16"/>
    <s v="Honolulu"/>
    <x v="2"/>
    <n v="0.8"/>
    <n v="7000"/>
    <n v="5600"/>
    <n v="1680"/>
    <n v="0.3"/>
  </r>
  <r>
    <x v="2"/>
    <n v="1128299"/>
    <x v="109"/>
    <x v="2"/>
    <x v="16"/>
    <s v="Honolulu"/>
    <x v="3"/>
    <n v="0.8"/>
    <n v="4750"/>
    <n v="3800"/>
    <n v="1140"/>
    <n v="0.3"/>
  </r>
  <r>
    <x v="2"/>
    <n v="1128299"/>
    <x v="109"/>
    <x v="2"/>
    <x v="16"/>
    <s v="Honolulu"/>
    <x v="4"/>
    <n v="0.79999999999999993"/>
    <n v="4750"/>
    <n v="3799.9999999999995"/>
    <n v="760"/>
    <n v="0.2"/>
  </r>
  <r>
    <x v="2"/>
    <n v="1128299"/>
    <x v="109"/>
    <x v="2"/>
    <x v="16"/>
    <s v="Honolulu"/>
    <x v="5"/>
    <n v="0.85"/>
    <n v="3000"/>
    <n v="2550"/>
    <n v="1147.5"/>
    <n v="0.45"/>
  </r>
  <r>
    <x v="2"/>
    <n v="1128299"/>
    <x v="110"/>
    <x v="2"/>
    <x v="16"/>
    <s v="Honolulu"/>
    <x v="0"/>
    <n v="0.60000000000000009"/>
    <n v="5000"/>
    <n v="3000.0000000000005"/>
    <n v="900.00000000000011"/>
    <n v="0.3"/>
  </r>
  <r>
    <x v="2"/>
    <n v="1128299"/>
    <x v="110"/>
    <x v="2"/>
    <x v="16"/>
    <s v="Honolulu"/>
    <x v="1"/>
    <n v="0.65000000000000013"/>
    <n v="5000"/>
    <n v="3250.0000000000005"/>
    <n v="812.50000000000011"/>
    <n v="0.25"/>
  </r>
  <r>
    <x v="2"/>
    <n v="1128299"/>
    <x v="110"/>
    <x v="2"/>
    <x v="16"/>
    <s v="Honolulu"/>
    <x v="2"/>
    <n v="0.60000000000000009"/>
    <n v="3000"/>
    <n v="1800.0000000000002"/>
    <n v="540"/>
    <n v="0.3"/>
  </r>
  <r>
    <x v="2"/>
    <n v="1128299"/>
    <x v="110"/>
    <x v="2"/>
    <x v="16"/>
    <s v="Honolulu"/>
    <x v="3"/>
    <n v="0.60000000000000009"/>
    <n v="2500"/>
    <n v="1500.0000000000002"/>
    <n v="450.00000000000006"/>
    <n v="0.3"/>
  </r>
  <r>
    <x v="2"/>
    <n v="1128299"/>
    <x v="110"/>
    <x v="2"/>
    <x v="16"/>
    <s v="Honolulu"/>
    <x v="4"/>
    <n v="0.70000000000000007"/>
    <n v="2750"/>
    <n v="1925.0000000000002"/>
    <n v="385.00000000000006"/>
    <n v="0.2"/>
  </r>
  <r>
    <x v="2"/>
    <n v="1128299"/>
    <x v="110"/>
    <x v="2"/>
    <x v="16"/>
    <s v="Honolulu"/>
    <x v="5"/>
    <n v="0.54999999999999993"/>
    <n v="3000"/>
    <n v="1649.9999999999998"/>
    <n v="742.49999999999989"/>
    <n v="0.45"/>
  </r>
  <r>
    <x v="2"/>
    <n v="1128299"/>
    <x v="111"/>
    <x v="2"/>
    <x v="16"/>
    <s v="Honolulu"/>
    <x v="0"/>
    <n v="0.5"/>
    <n v="4000"/>
    <n v="2000"/>
    <n v="600"/>
    <n v="0.3"/>
  </r>
  <r>
    <x v="2"/>
    <n v="1128299"/>
    <x v="111"/>
    <x v="2"/>
    <x v="16"/>
    <s v="Honolulu"/>
    <x v="1"/>
    <n v="0.65000000000000013"/>
    <n v="5750"/>
    <n v="3737.5000000000009"/>
    <n v="934.37500000000023"/>
    <n v="0.25"/>
  </r>
  <r>
    <x v="2"/>
    <n v="1128299"/>
    <x v="111"/>
    <x v="2"/>
    <x v="16"/>
    <s v="Honolulu"/>
    <x v="2"/>
    <n v="0.60000000000000009"/>
    <n v="4000"/>
    <n v="2400.0000000000005"/>
    <n v="720.00000000000011"/>
    <n v="0.3"/>
  </r>
  <r>
    <x v="2"/>
    <n v="1128299"/>
    <x v="111"/>
    <x v="2"/>
    <x v="16"/>
    <s v="Honolulu"/>
    <x v="3"/>
    <n v="0.55000000000000004"/>
    <n v="3750"/>
    <n v="2062.5"/>
    <n v="618.75"/>
    <n v="0.3"/>
  </r>
  <r>
    <x v="2"/>
    <n v="1128299"/>
    <x v="111"/>
    <x v="2"/>
    <x v="16"/>
    <s v="Honolulu"/>
    <x v="4"/>
    <n v="0.65"/>
    <n v="3500"/>
    <n v="2275"/>
    <n v="455"/>
    <n v="0.2"/>
  </r>
  <r>
    <x v="2"/>
    <n v="1128299"/>
    <x v="111"/>
    <x v="2"/>
    <x v="16"/>
    <s v="Honolulu"/>
    <x v="5"/>
    <n v="0.70000000000000007"/>
    <n v="4000"/>
    <n v="2800.0000000000005"/>
    <n v="1260.0000000000002"/>
    <n v="0.45"/>
  </r>
  <r>
    <x v="2"/>
    <n v="1128299"/>
    <x v="112"/>
    <x v="2"/>
    <x v="16"/>
    <s v="Honolulu"/>
    <x v="0"/>
    <n v="0.55000000000000004"/>
    <n v="6250"/>
    <n v="3437.5000000000005"/>
    <n v="1031.25"/>
    <n v="0.3"/>
  </r>
  <r>
    <x v="2"/>
    <n v="1128299"/>
    <x v="112"/>
    <x v="2"/>
    <x v="16"/>
    <s v="Honolulu"/>
    <x v="1"/>
    <n v="0.60000000000000009"/>
    <n v="7000"/>
    <n v="4200.0000000000009"/>
    <n v="1050.0000000000002"/>
    <n v="0.25"/>
  </r>
  <r>
    <x v="2"/>
    <n v="1128299"/>
    <x v="112"/>
    <x v="2"/>
    <x v="16"/>
    <s v="Honolulu"/>
    <x v="2"/>
    <n v="0.55000000000000004"/>
    <n v="5250"/>
    <n v="2887.5000000000005"/>
    <n v="866.25000000000011"/>
    <n v="0.3"/>
  </r>
  <r>
    <x v="2"/>
    <n v="1128299"/>
    <x v="112"/>
    <x v="2"/>
    <x v="16"/>
    <s v="Honolulu"/>
    <x v="3"/>
    <n v="0.65000000000000013"/>
    <n v="5000"/>
    <n v="3250.0000000000005"/>
    <n v="975.00000000000011"/>
    <n v="0.3"/>
  </r>
  <r>
    <x v="2"/>
    <n v="1128299"/>
    <x v="112"/>
    <x v="2"/>
    <x v="16"/>
    <s v="Honolulu"/>
    <x v="4"/>
    <n v="0.85000000000000009"/>
    <n v="4750"/>
    <n v="4037.5000000000005"/>
    <n v="807.50000000000011"/>
    <n v="0.2"/>
  </r>
  <r>
    <x v="2"/>
    <n v="1128299"/>
    <x v="112"/>
    <x v="2"/>
    <x v="16"/>
    <s v="Honolulu"/>
    <x v="5"/>
    <n v="0.90000000000000013"/>
    <n v="6000"/>
    <n v="5400.0000000000009"/>
    <n v="2430.0000000000005"/>
    <n v="0.45"/>
  </r>
  <r>
    <x v="2"/>
    <n v="1128299"/>
    <x v="113"/>
    <x v="2"/>
    <x v="16"/>
    <s v="Honolulu"/>
    <x v="0"/>
    <n v="0.75000000000000011"/>
    <n v="8000"/>
    <n v="6000.0000000000009"/>
    <n v="1800.0000000000002"/>
    <n v="0.3"/>
  </r>
  <r>
    <x v="2"/>
    <n v="1128299"/>
    <x v="113"/>
    <x v="2"/>
    <x v="16"/>
    <s v="Honolulu"/>
    <x v="1"/>
    <n v="0.8500000000000002"/>
    <n v="8000"/>
    <n v="6800.0000000000018"/>
    <n v="1700.0000000000005"/>
    <n v="0.25"/>
  </r>
  <r>
    <x v="2"/>
    <n v="1128299"/>
    <x v="113"/>
    <x v="2"/>
    <x v="16"/>
    <s v="Honolulu"/>
    <x v="2"/>
    <n v="0.80000000000000016"/>
    <n v="6000"/>
    <n v="4800.0000000000009"/>
    <n v="1440.0000000000002"/>
    <n v="0.3"/>
  </r>
  <r>
    <x v="2"/>
    <n v="1128299"/>
    <x v="113"/>
    <x v="2"/>
    <x v="16"/>
    <s v="Honolulu"/>
    <x v="3"/>
    <n v="0.80000000000000016"/>
    <n v="6000"/>
    <n v="4800.0000000000009"/>
    <n v="1440.0000000000002"/>
    <n v="0.3"/>
  </r>
  <r>
    <x v="2"/>
    <n v="1128299"/>
    <x v="113"/>
    <x v="2"/>
    <x v="16"/>
    <s v="Honolulu"/>
    <x v="4"/>
    <n v="0.90000000000000013"/>
    <n v="5250"/>
    <n v="4725.0000000000009"/>
    <n v="945.00000000000023"/>
    <n v="0.2"/>
  </r>
  <r>
    <x v="2"/>
    <n v="1128299"/>
    <x v="113"/>
    <x v="2"/>
    <x v="16"/>
    <s v="Honolulu"/>
    <x v="5"/>
    <n v="0.95000000000000018"/>
    <n v="6250"/>
    <n v="5937.5000000000009"/>
    <n v="2671.8750000000005"/>
    <n v="0.45"/>
  </r>
  <r>
    <x v="0"/>
    <n v="1185732"/>
    <x v="78"/>
    <x v="4"/>
    <x v="8"/>
    <s v="Orlando"/>
    <x v="0"/>
    <n v="0.45"/>
    <n v="8500"/>
    <n v="3825"/>
    <n v="1721.25"/>
    <n v="0.45"/>
  </r>
  <r>
    <x v="0"/>
    <n v="1185732"/>
    <x v="78"/>
    <x v="4"/>
    <x v="8"/>
    <s v="Orlando"/>
    <x v="1"/>
    <n v="0.45"/>
    <n v="6500"/>
    <n v="2925"/>
    <n v="1023.7499999999999"/>
    <n v="0.35"/>
  </r>
  <r>
    <x v="0"/>
    <n v="1185732"/>
    <x v="78"/>
    <x v="4"/>
    <x v="8"/>
    <s v="Orlando"/>
    <x v="2"/>
    <n v="0.35000000000000003"/>
    <n v="6500"/>
    <n v="2275"/>
    <n v="568.75"/>
    <n v="0.25"/>
  </r>
  <r>
    <x v="0"/>
    <n v="1185732"/>
    <x v="78"/>
    <x v="4"/>
    <x v="8"/>
    <s v="Orlando"/>
    <x v="3"/>
    <n v="0.39999999999999997"/>
    <n v="5000"/>
    <n v="1999.9999999999998"/>
    <n v="599.99999999999989"/>
    <n v="0.3"/>
  </r>
  <r>
    <x v="0"/>
    <n v="1185732"/>
    <x v="78"/>
    <x v="4"/>
    <x v="8"/>
    <s v="Orlando"/>
    <x v="4"/>
    <n v="0.55000000000000004"/>
    <n v="5500"/>
    <n v="3025.0000000000005"/>
    <n v="1058.75"/>
    <n v="0.35"/>
  </r>
  <r>
    <x v="0"/>
    <n v="1185732"/>
    <x v="78"/>
    <x v="4"/>
    <x v="8"/>
    <s v="Orlando"/>
    <x v="5"/>
    <n v="0.45"/>
    <n v="6500"/>
    <n v="2925"/>
    <n v="1462.5"/>
    <n v="0.5"/>
  </r>
  <r>
    <x v="0"/>
    <n v="1185732"/>
    <x v="79"/>
    <x v="4"/>
    <x v="8"/>
    <s v="Orlando"/>
    <x v="0"/>
    <n v="0.45"/>
    <n v="9000"/>
    <n v="4050"/>
    <n v="1822.5"/>
    <n v="0.45"/>
  </r>
  <r>
    <x v="0"/>
    <n v="1185732"/>
    <x v="79"/>
    <x v="4"/>
    <x v="8"/>
    <s v="Orlando"/>
    <x v="1"/>
    <n v="0.45"/>
    <n v="5500"/>
    <n v="2475"/>
    <n v="866.25"/>
    <n v="0.35"/>
  </r>
  <r>
    <x v="0"/>
    <n v="1185732"/>
    <x v="79"/>
    <x v="4"/>
    <x v="8"/>
    <s v="Orlando"/>
    <x v="2"/>
    <n v="0.35000000000000003"/>
    <n v="6000"/>
    <n v="2100"/>
    <n v="525"/>
    <n v="0.25"/>
  </r>
  <r>
    <x v="0"/>
    <n v="1185732"/>
    <x v="79"/>
    <x v="4"/>
    <x v="8"/>
    <s v="Orlando"/>
    <x v="3"/>
    <n v="0.39999999999999997"/>
    <n v="4750"/>
    <n v="1899.9999999999998"/>
    <n v="569.99999999999989"/>
    <n v="0.3"/>
  </r>
  <r>
    <x v="0"/>
    <n v="1185732"/>
    <x v="79"/>
    <x v="4"/>
    <x v="8"/>
    <s v="Orlando"/>
    <x v="4"/>
    <n v="0.55000000000000004"/>
    <n v="5500"/>
    <n v="3025.0000000000005"/>
    <n v="1058.75"/>
    <n v="0.35"/>
  </r>
  <r>
    <x v="0"/>
    <n v="1185732"/>
    <x v="79"/>
    <x v="4"/>
    <x v="8"/>
    <s v="Orlando"/>
    <x v="5"/>
    <n v="0.45"/>
    <n v="6500"/>
    <n v="2925"/>
    <n v="1462.5"/>
    <n v="0.5"/>
  </r>
  <r>
    <x v="0"/>
    <n v="1185732"/>
    <x v="80"/>
    <x v="4"/>
    <x v="8"/>
    <s v="Orlando"/>
    <x v="0"/>
    <n v="0.45"/>
    <n v="8700"/>
    <n v="3915"/>
    <n v="1761.75"/>
    <n v="0.45"/>
  </r>
  <r>
    <x v="0"/>
    <n v="1185732"/>
    <x v="80"/>
    <x v="4"/>
    <x v="8"/>
    <s v="Orlando"/>
    <x v="1"/>
    <n v="0.45"/>
    <n v="5500"/>
    <n v="2475"/>
    <n v="866.25"/>
    <n v="0.35"/>
  </r>
  <r>
    <x v="0"/>
    <n v="1185732"/>
    <x v="80"/>
    <x v="4"/>
    <x v="8"/>
    <s v="Orlando"/>
    <x v="2"/>
    <n v="0.35000000000000003"/>
    <n v="5750"/>
    <n v="2012.5000000000002"/>
    <n v="503.12500000000006"/>
    <n v="0.25"/>
  </r>
  <r>
    <x v="0"/>
    <n v="1185732"/>
    <x v="80"/>
    <x v="4"/>
    <x v="8"/>
    <s v="Orlando"/>
    <x v="3"/>
    <n v="0.39999999999999997"/>
    <n v="4250"/>
    <n v="1699.9999999999998"/>
    <n v="509.99999999999989"/>
    <n v="0.3"/>
  </r>
  <r>
    <x v="0"/>
    <n v="1185732"/>
    <x v="80"/>
    <x v="4"/>
    <x v="8"/>
    <s v="Orlando"/>
    <x v="4"/>
    <n v="0.55000000000000004"/>
    <n v="4750"/>
    <n v="2612.5"/>
    <n v="914.37499999999989"/>
    <n v="0.35"/>
  </r>
  <r>
    <x v="0"/>
    <n v="1185732"/>
    <x v="80"/>
    <x v="4"/>
    <x v="8"/>
    <s v="Orlando"/>
    <x v="5"/>
    <n v="0.45"/>
    <n v="5750"/>
    <n v="2587.5"/>
    <n v="1293.75"/>
    <n v="0.5"/>
  </r>
  <r>
    <x v="0"/>
    <n v="1185732"/>
    <x v="81"/>
    <x v="4"/>
    <x v="8"/>
    <s v="Orlando"/>
    <x v="0"/>
    <n v="0.45"/>
    <n v="8250"/>
    <n v="3712.5"/>
    <n v="1670.625"/>
    <n v="0.45"/>
  </r>
  <r>
    <x v="0"/>
    <n v="1185732"/>
    <x v="81"/>
    <x v="4"/>
    <x v="8"/>
    <s v="Orlando"/>
    <x v="1"/>
    <n v="0.45"/>
    <n v="5250"/>
    <n v="2362.5"/>
    <n v="826.875"/>
    <n v="0.35"/>
  </r>
  <r>
    <x v="0"/>
    <n v="1185732"/>
    <x v="81"/>
    <x v="4"/>
    <x v="8"/>
    <s v="Orlando"/>
    <x v="2"/>
    <n v="0.35000000000000003"/>
    <n v="5250"/>
    <n v="1837.5000000000002"/>
    <n v="459.37500000000006"/>
    <n v="0.25"/>
  </r>
  <r>
    <x v="0"/>
    <n v="1185732"/>
    <x v="81"/>
    <x v="4"/>
    <x v="8"/>
    <s v="Orlando"/>
    <x v="3"/>
    <n v="0.39999999999999997"/>
    <n v="4500"/>
    <n v="1799.9999999999998"/>
    <n v="539.99999999999989"/>
    <n v="0.3"/>
  </r>
  <r>
    <x v="0"/>
    <n v="1185732"/>
    <x v="81"/>
    <x v="4"/>
    <x v="8"/>
    <s v="Orlando"/>
    <x v="4"/>
    <n v="0.55000000000000004"/>
    <n v="4750"/>
    <n v="2612.5"/>
    <n v="914.37499999999989"/>
    <n v="0.35"/>
  </r>
  <r>
    <x v="0"/>
    <n v="1185732"/>
    <x v="81"/>
    <x v="4"/>
    <x v="8"/>
    <s v="Orlando"/>
    <x v="5"/>
    <n v="0.45"/>
    <n v="6000"/>
    <n v="2700"/>
    <n v="1350"/>
    <n v="0.5"/>
  </r>
  <r>
    <x v="0"/>
    <n v="1185732"/>
    <x v="82"/>
    <x v="4"/>
    <x v="8"/>
    <s v="Orlando"/>
    <x v="0"/>
    <n v="0.55000000000000004"/>
    <n v="8700"/>
    <n v="4785"/>
    <n v="2153.25"/>
    <n v="0.45"/>
  </r>
  <r>
    <x v="0"/>
    <n v="1185732"/>
    <x v="82"/>
    <x v="4"/>
    <x v="8"/>
    <s v="Orlando"/>
    <x v="1"/>
    <n v="0.55000000000000004"/>
    <n v="5750"/>
    <n v="3162.5000000000005"/>
    <n v="1106.875"/>
    <n v="0.35"/>
  </r>
  <r>
    <x v="0"/>
    <n v="1185732"/>
    <x v="82"/>
    <x v="4"/>
    <x v="8"/>
    <s v="Orlando"/>
    <x v="2"/>
    <n v="0.5"/>
    <n v="5500"/>
    <n v="2750"/>
    <n v="687.5"/>
    <n v="0.25"/>
  </r>
  <r>
    <x v="0"/>
    <n v="1185732"/>
    <x v="82"/>
    <x v="4"/>
    <x v="8"/>
    <s v="Orlando"/>
    <x v="3"/>
    <n v="0.5"/>
    <n v="5000"/>
    <n v="2500"/>
    <n v="750"/>
    <n v="0.3"/>
  </r>
  <r>
    <x v="0"/>
    <n v="1185732"/>
    <x v="82"/>
    <x v="4"/>
    <x v="8"/>
    <s v="Orlando"/>
    <x v="4"/>
    <n v="0.6"/>
    <n v="5250"/>
    <n v="3150"/>
    <n v="1102.5"/>
    <n v="0.35"/>
  </r>
  <r>
    <x v="0"/>
    <n v="1185732"/>
    <x v="82"/>
    <x v="4"/>
    <x v="8"/>
    <s v="Orlando"/>
    <x v="5"/>
    <n v="0.65"/>
    <n v="6250"/>
    <n v="4062.5"/>
    <n v="2031.25"/>
    <n v="0.5"/>
  </r>
  <r>
    <x v="0"/>
    <n v="1185732"/>
    <x v="83"/>
    <x v="4"/>
    <x v="8"/>
    <s v="Orlando"/>
    <x v="0"/>
    <n v="0.6"/>
    <n v="8750"/>
    <n v="5250"/>
    <n v="2362.5"/>
    <n v="0.45"/>
  </r>
  <r>
    <x v="0"/>
    <n v="1185732"/>
    <x v="83"/>
    <x v="4"/>
    <x v="8"/>
    <s v="Orlando"/>
    <x v="1"/>
    <n v="0.55000000000000004"/>
    <n v="6250"/>
    <n v="3437.5000000000005"/>
    <n v="1203.125"/>
    <n v="0.35"/>
  </r>
  <r>
    <x v="0"/>
    <n v="1185732"/>
    <x v="83"/>
    <x v="4"/>
    <x v="8"/>
    <s v="Orlando"/>
    <x v="2"/>
    <n v="0.5"/>
    <n v="6000"/>
    <n v="3000"/>
    <n v="750"/>
    <n v="0.25"/>
  </r>
  <r>
    <x v="0"/>
    <n v="1185732"/>
    <x v="83"/>
    <x v="4"/>
    <x v="8"/>
    <s v="Orlando"/>
    <x v="3"/>
    <n v="0.5"/>
    <n v="5750"/>
    <n v="2875"/>
    <n v="862.5"/>
    <n v="0.3"/>
  </r>
  <r>
    <x v="0"/>
    <n v="1185732"/>
    <x v="83"/>
    <x v="4"/>
    <x v="8"/>
    <s v="Orlando"/>
    <x v="4"/>
    <n v="0.65"/>
    <n v="5750"/>
    <n v="3737.5"/>
    <n v="1308.125"/>
    <n v="0.35"/>
  </r>
  <r>
    <x v="0"/>
    <n v="1185732"/>
    <x v="83"/>
    <x v="4"/>
    <x v="8"/>
    <s v="Orlando"/>
    <x v="5"/>
    <n v="0.70000000000000007"/>
    <n v="7250"/>
    <n v="5075.0000000000009"/>
    <n v="2537.5000000000005"/>
    <n v="0.5"/>
  </r>
  <r>
    <x v="0"/>
    <n v="1185732"/>
    <x v="84"/>
    <x v="4"/>
    <x v="8"/>
    <s v="Orlando"/>
    <x v="0"/>
    <n v="0.65"/>
    <n v="9500"/>
    <n v="6175"/>
    <n v="2778.75"/>
    <n v="0.45"/>
  </r>
  <r>
    <x v="0"/>
    <n v="1185732"/>
    <x v="84"/>
    <x v="4"/>
    <x v="8"/>
    <s v="Orlando"/>
    <x v="1"/>
    <n v="0.60000000000000009"/>
    <n v="7000"/>
    <n v="4200.0000000000009"/>
    <n v="1470.0000000000002"/>
    <n v="0.35"/>
  </r>
  <r>
    <x v="0"/>
    <n v="1185732"/>
    <x v="84"/>
    <x v="4"/>
    <x v="8"/>
    <s v="Orlando"/>
    <x v="2"/>
    <n v="0.55000000000000004"/>
    <n v="6250"/>
    <n v="3437.5000000000005"/>
    <n v="859.37500000000011"/>
    <n v="0.25"/>
  </r>
  <r>
    <x v="0"/>
    <n v="1185732"/>
    <x v="84"/>
    <x v="4"/>
    <x v="8"/>
    <s v="Orlando"/>
    <x v="3"/>
    <n v="0.55000000000000004"/>
    <n v="5750"/>
    <n v="3162.5000000000005"/>
    <n v="948.75000000000011"/>
    <n v="0.3"/>
  </r>
  <r>
    <x v="0"/>
    <n v="1185732"/>
    <x v="84"/>
    <x v="4"/>
    <x v="8"/>
    <s v="Orlando"/>
    <x v="4"/>
    <n v="0.65"/>
    <n v="6000"/>
    <n v="3900"/>
    <n v="1365"/>
    <n v="0.35"/>
  </r>
  <r>
    <x v="0"/>
    <n v="1185732"/>
    <x v="84"/>
    <x v="4"/>
    <x v="8"/>
    <s v="Orlando"/>
    <x v="5"/>
    <n v="0.70000000000000007"/>
    <n v="7750"/>
    <n v="5425.0000000000009"/>
    <n v="2712.5000000000005"/>
    <n v="0.5"/>
  </r>
  <r>
    <x v="0"/>
    <n v="1185732"/>
    <x v="85"/>
    <x v="4"/>
    <x v="8"/>
    <s v="Orlando"/>
    <x v="0"/>
    <n v="0.65"/>
    <n v="9250"/>
    <n v="6012.5"/>
    <n v="2705.625"/>
    <n v="0.45"/>
  </r>
  <r>
    <x v="0"/>
    <n v="1185732"/>
    <x v="85"/>
    <x v="4"/>
    <x v="8"/>
    <s v="Orlando"/>
    <x v="1"/>
    <n v="0.60000000000000009"/>
    <n v="7000"/>
    <n v="4200.0000000000009"/>
    <n v="1470.0000000000002"/>
    <n v="0.35"/>
  </r>
  <r>
    <x v="0"/>
    <n v="1185732"/>
    <x v="85"/>
    <x v="4"/>
    <x v="8"/>
    <s v="Orlando"/>
    <x v="2"/>
    <n v="0.55000000000000004"/>
    <n v="6250"/>
    <n v="3437.5000000000005"/>
    <n v="859.37500000000011"/>
    <n v="0.25"/>
  </r>
  <r>
    <x v="0"/>
    <n v="1185732"/>
    <x v="85"/>
    <x v="4"/>
    <x v="8"/>
    <s v="Orlando"/>
    <x v="3"/>
    <n v="0.45"/>
    <n v="5750"/>
    <n v="2587.5"/>
    <n v="776.25"/>
    <n v="0.3"/>
  </r>
  <r>
    <x v="0"/>
    <n v="1185732"/>
    <x v="85"/>
    <x v="4"/>
    <x v="8"/>
    <s v="Orlando"/>
    <x v="4"/>
    <n v="0.55000000000000004"/>
    <n v="5500"/>
    <n v="3025.0000000000005"/>
    <n v="1058.75"/>
    <n v="0.35"/>
  </r>
  <r>
    <x v="0"/>
    <n v="1185732"/>
    <x v="85"/>
    <x v="4"/>
    <x v="8"/>
    <s v="Orlando"/>
    <x v="5"/>
    <n v="0.60000000000000009"/>
    <n v="7250"/>
    <n v="4350.0000000000009"/>
    <n v="2175.0000000000005"/>
    <n v="0.5"/>
  </r>
  <r>
    <x v="0"/>
    <n v="1185732"/>
    <x v="86"/>
    <x v="4"/>
    <x v="8"/>
    <s v="Orlando"/>
    <x v="0"/>
    <n v="0.55000000000000004"/>
    <n v="8500"/>
    <n v="4675"/>
    <n v="2103.75"/>
    <n v="0.45"/>
  </r>
  <r>
    <x v="0"/>
    <n v="1185732"/>
    <x v="86"/>
    <x v="4"/>
    <x v="8"/>
    <s v="Orlando"/>
    <x v="1"/>
    <n v="0.50000000000000011"/>
    <n v="6500"/>
    <n v="3250.0000000000009"/>
    <n v="1137.5000000000002"/>
    <n v="0.35"/>
  </r>
  <r>
    <x v="0"/>
    <n v="1185732"/>
    <x v="86"/>
    <x v="4"/>
    <x v="8"/>
    <s v="Orlando"/>
    <x v="2"/>
    <n v="0.45"/>
    <n v="5500"/>
    <n v="2475"/>
    <n v="618.75"/>
    <n v="0.25"/>
  </r>
  <r>
    <x v="0"/>
    <n v="1185732"/>
    <x v="86"/>
    <x v="4"/>
    <x v="8"/>
    <s v="Orlando"/>
    <x v="3"/>
    <n v="0.45"/>
    <n v="5250"/>
    <n v="2362.5"/>
    <n v="708.75"/>
    <n v="0.3"/>
  </r>
  <r>
    <x v="0"/>
    <n v="1185732"/>
    <x v="86"/>
    <x v="4"/>
    <x v="8"/>
    <s v="Orlando"/>
    <x v="4"/>
    <n v="0.55000000000000004"/>
    <n v="5250"/>
    <n v="2887.5000000000005"/>
    <n v="1010.6250000000001"/>
    <n v="0.35"/>
  </r>
  <r>
    <x v="0"/>
    <n v="1185732"/>
    <x v="86"/>
    <x v="4"/>
    <x v="8"/>
    <s v="Orlando"/>
    <x v="5"/>
    <n v="0.60000000000000009"/>
    <n v="6250"/>
    <n v="3750.0000000000005"/>
    <n v="1875.0000000000002"/>
    <n v="0.5"/>
  </r>
  <r>
    <x v="0"/>
    <n v="1185732"/>
    <x v="87"/>
    <x v="4"/>
    <x v="8"/>
    <s v="Orlando"/>
    <x v="0"/>
    <n v="0.60000000000000009"/>
    <n v="8000"/>
    <n v="4800.0000000000009"/>
    <n v="2160.0000000000005"/>
    <n v="0.45"/>
  </r>
  <r>
    <x v="0"/>
    <n v="1185732"/>
    <x v="87"/>
    <x v="4"/>
    <x v="8"/>
    <s v="Orlando"/>
    <x v="1"/>
    <n v="0.50000000000000011"/>
    <n v="6250"/>
    <n v="3125.0000000000009"/>
    <n v="1093.7500000000002"/>
    <n v="0.35"/>
  </r>
  <r>
    <x v="0"/>
    <n v="1185732"/>
    <x v="87"/>
    <x v="4"/>
    <x v="8"/>
    <s v="Orlando"/>
    <x v="2"/>
    <n v="0.50000000000000011"/>
    <n v="5250"/>
    <n v="2625.0000000000005"/>
    <n v="656.25000000000011"/>
    <n v="0.25"/>
  </r>
  <r>
    <x v="0"/>
    <n v="1185732"/>
    <x v="87"/>
    <x v="4"/>
    <x v="8"/>
    <s v="Orlando"/>
    <x v="3"/>
    <n v="0.50000000000000011"/>
    <n v="5000"/>
    <n v="2500.0000000000005"/>
    <n v="750.00000000000011"/>
    <n v="0.3"/>
  </r>
  <r>
    <x v="0"/>
    <n v="1185732"/>
    <x v="87"/>
    <x v="4"/>
    <x v="8"/>
    <s v="Orlando"/>
    <x v="4"/>
    <n v="0.60000000000000009"/>
    <n v="5000"/>
    <n v="3000.0000000000005"/>
    <n v="1050"/>
    <n v="0.35"/>
  </r>
  <r>
    <x v="0"/>
    <n v="1185732"/>
    <x v="87"/>
    <x v="4"/>
    <x v="8"/>
    <s v="Orlando"/>
    <x v="5"/>
    <n v="0.65"/>
    <n v="6250"/>
    <n v="4062.5"/>
    <n v="2031.25"/>
    <n v="0.5"/>
  </r>
  <r>
    <x v="0"/>
    <n v="1185732"/>
    <x v="88"/>
    <x v="4"/>
    <x v="8"/>
    <s v="Orlando"/>
    <x v="0"/>
    <n v="0.60000000000000009"/>
    <n v="7750"/>
    <n v="4650.0000000000009"/>
    <n v="2092.5000000000005"/>
    <n v="0.45"/>
  </r>
  <r>
    <x v="0"/>
    <n v="1185732"/>
    <x v="88"/>
    <x v="4"/>
    <x v="8"/>
    <s v="Orlando"/>
    <x v="1"/>
    <n v="0.50000000000000011"/>
    <n v="6000"/>
    <n v="3000.0000000000005"/>
    <n v="1050"/>
    <n v="0.35"/>
  </r>
  <r>
    <x v="0"/>
    <n v="1185732"/>
    <x v="88"/>
    <x v="4"/>
    <x v="8"/>
    <s v="Orlando"/>
    <x v="2"/>
    <n v="0.50000000000000011"/>
    <n v="5450"/>
    <n v="2725.0000000000005"/>
    <n v="681.25000000000011"/>
    <n v="0.25"/>
  </r>
  <r>
    <x v="0"/>
    <n v="1185732"/>
    <x v="88"/>
    <x v="4"/>
    <x v="8"/>
    <s v="Orlando"/>
    <x v="3"/>
    <n v="0.50000000000000011"/>
    <n v="5750"/>
    <n v="2875.0000000000005"/>
    <n v="862.50000000000011"/>
    <n v="0.3"/>
  </r>
  <r>
    <x v="0"/>
    <n v="1185732"/>
    <x v="88"/>
    <x v="4"/>
    <x v="8"/>
    <s v="Orlando"/>
    <x v="4"/>
    <n v="0.65"/>
    <n v="5500"/>
    <n v="3575"/>
    <n v="1251.25"/>
    <n v="0.35"/>
  </r>
  <r>
    <x v="0"/>
    <n v="1185732"/>
    <x v="88"/>
    <x v="4"/>
    <x v="8"/>
    <s v="Orlando"/>
    <x v="5"/>
    <n v="0.7"/>
    <n v="6500"/>
    <n v="4550"/>
    <n v="2275"/>
    <n v="0.5"/>
  </r>
  <r>
    <x v="0"/>
    <n v="1185732"/>
    <x v="89"/>
    <x v="4"/>
    <x v="8"/>
    <s v="Orlando"/>
    <x v="0"/>
    <n v="0.65"/>
    <n v="8750"/>
    <n v="5687.5"/>
    <n v="2559.375"/>
    <n v="0.45"/>
  </r>
  <r>
    <x v="0"/>
    <n v="1185732"/>
    <x v="89"/>
    <x v="4"/>
    <x v="8"/>
    <s v="Orlando"/>
    <x v="1"/>
    <n v="0.55000000000000004"/>
    <n v="6750"/>
    <n v="3712.5000000000005"/>
    <n v="1299.375"/>
    <n v="0.35"/>
  </r>
  <r>
    <x v="0"/>
    <n v="1185732"/>
    <x v="89"/>
    <x v="4"/>
    <x v="8"/>
    <s v="Orlando"/>
    <x v="2"/>
    <n v="0.55000000000000004"/>
    <n v="6250"/>
    <n v="3437.5000000000005"/>
    <n v="859.37500000000011"/>
    <n v="0.25"/>
  </r>
  <r>
    <x v="0"/>
    <n v="1185732"/>
    <x v="89"/>
    <x v="4"/>
    <x v="8"/>
    <s v="Orlando"/>
    <x v="3"/>
    <n v="0.55000000000000004"/>
    <n v="5750"/>
    <n v="3162.5000000000005"/>
    <n v="948.75000000000011"/>
    <n v="0.3"/>
  </r>
  <r>
    <x v="0"/>
    <n v="1185732"/>
    <x v="89"/>
    <x v="4"/>
    <x v="8"/>
    <s v="Orlando"/>
    <x v="4"/>
    <n v="0.65"/>
    <n v="5750"/>
    <n v="3737.5"/>
    <n v="1308.125"/>
    <n v="0.35"/>
  </r>
  <r>
    <x v="0"/>
    <n v="1185732"/>
    <x v="89"/>
    <x v="4"/>
    <x v="8"/>
    <s v="Orlando"/>
    <x v="5"/>
    <n v="0.7"/>
    <n v="6750"/>
    <n v="4725"/>
    <n v="2362.5"/>
    <n v="0.5"/>
  </r>
  <r>
    <x v="0"/>
    <n v="1185732"/>
    <x v="0"/>
    <x v="0"/>
    <x v="0"/>
    <s v="Albany"/>
    <x v="0"/>
    <n v="0.4"/>
    <n v="8000"/>
    <n v="3200"/>
    <n v="1600"/>
    <n v="0.5"/>
  </r>
  <r>
    <x v="0"/>
    <n v="1185732"/>
    <x v="0"/>
    <x v="0"/>
    <x v="0"/>
    <s v="Albany"/>
    <x v="1"/>
    <n v="0.4"/>
    <n v="6000"/>
    <n v="2400"/>
    <n v="720"/>
    <n v="0.3"/>
  </r>
  <r>
    <x v="0"/>
    <n v="1185732"/>
    <x v="0"/>
    <x v="0"/>
    <x v="0"/>
    <s v="Albany"/>
    <x v="2"/>
    <n v="0.30000000000000004"/>
    <n v="6000"/>
    <n v="1800.0000000000002"/>
    <n v="630"/>
    <n v="0.35"/>
  </r>
  <r>
    <x v="0"/>
    <n v="1185732"/>
    <x v="0"/>
    <x v="0"/>
    <x v="0"/>
    <s v="Albany"/>
    <x v="3"/>
    <n v="0.35"/>
    <n v="4500"/>
    <n v="1575"/>
    <n v="551.25"/>
    <n v="0.35"/>
  </r>
  <r>
    <x v="0"/>
    <n v="1185732"/>
    <x v="0"/>
    <x v="0"/>
    <x v="0"/>
    <s v="Albany"/>
    <x v="4"/>
    <n v="0.5"/>
    <n v="5000"/>
    <n v="2500"/>
    <n v="750"/>
    <n v="0.3"/>
  </r>
  <r>
    <x v="0"/>
    <n v="1185732"/>
    <x v="0"/>
    <x v="0"/>
    <x v="0"/>
    <s v="Albany"/>
    <x v="5"/>
    <n v="0.4"/>
    <n v="6000"/>
    <n v="2400"/>
    <n v="600"/>
    <n v="0.25"/>
  </r>
  <r>
    <x v="0"/>
    <n v="1185732"/>
    <x v="1"/>
    <x v="0"/>
    <x v="0"/>
    <s v="Albany"/>
    <x v="0"/>
    <n v="0.4"/>
    <n v="8500"/>
    <n v="3400"/>
    <n v="1700"/>
    <n v="0.5"/>
  </r>
  <r>
    <x v="0"/>
    <n v="1185732"/>
    <x v="1"/>
    <x v="0"/>
    <x v="0"/>
    <s v="Albany"/>
    <x v="1"/>
    <n v="0.4"/>
    <n v="5000"/>
    <n v="2000"/>
    <n v="600"/>
    <n v="0.3"/>
  </r>
  <r>
    <x v="0"/>
    <n v="1185732"/>
    <x v="1"/>
    <x v="0"/>
    <x v="0"/>
    <s v="Albany"/>
    <x v="2"/>
    <n v="0.30000000000000004"/>
    <n v="5500"/>
    <n v="1650.0000000000002"/>
    <n v="577.5"/>
    <n v="0.35"/>
  </r>
  <r>
    <x v="0"/>
    <n v="1185732"/>
    <x v="1"/>
    <x v="0"/>
    <x v="0"/>
    <s v="Albany"/>
    <x v="3"/>
    <n v="0.35"/>
    <n v="4250"/>
    <n v="1487.5"/>
    <n v="520.625"/>
    <n v="0.35"/>
  </r>
  <r>
    <x v="0"/>
    <n v="1185732"/>
    <x v="1"/>
    <x v="0"/>
    <x v="0"/>
    <s v="Albany"/>
    <x v="4"/>
    <n v="0.5"/>
    <n v="5000"/>
    <n v="2500"/>
    <n v="750"/>
    <n v="0.3"/>
  </r>
  <r>
    <x v="0"/>
    <n v="1185732"/>
    <x v="1"/>
    <x v="0"/>
    <x v="0"/>
    <s v="Albany"/>
    <x v="5"/>
    <n v="0.4"/>
    <n v="6000"/>
    <n v="2400"/>
    <n v="600"/>
    <n v="0.25"/>
  </r>
  <r>
    <x v="0"/>
    <n v="1185732"/>
    <x v="2"/>
    <x v="0"/>
    <x v="0"/>
    <s v="Albany"/>
    <x v="0"/>
    <n v="0.4"/>
    <n v="8200"/>
    <n v="3280"/>
    <n v="1640"/>
    <n v="0.5"/>
  </r>
  <r>
    <x v="0"/>
    <n v="1185732"/>
    <x v="2"/>
    <x v="0"/>
    <x v="0"/>
    <s v="Albany"/>
    <x v="1"/>
    <n v="0.4"/>
    <n v="5250"/>
    <n v="2100"/>
    <n v="630"/>
    <n v="0.3"/>
  </r>
  <r>
    <x v="0"/>
    <n v="1185732"/>
    <x v="2"/>
    <x v="0"/>
    <x v="0"/>
    <s v="Albany"/>
    <x v="2"/>
    <n v="0.30000000000000004"/>
    <n v="5500"/>
    <n v="1650.0000000000002"/>
    <n v="577.5"/>
    <n v="0.35"/>
  </r>
  <r>
    <x v="0"/>
    <n v="1185732"/>
    <x v="2"/>
    <x v="0"/>
    <x v="0"/>
    <s v="Albany"/>
    <x v="3"/>
    <n v="0.35"/>
    <n v="4000"/>
    <n v="1400"/>
    <n v="489.99999999999994"/>
    <n v="0.35"/>
  </r>
  <r>
    <x v="0"/>
    <n v="1185732"/>
    <x v="2"/>
    <x v="0"/>
    <x v="0"/>
    <s v="Albany"/>
    <x v="4"/>
    <n v="0.5"/>
    <n v="4500"/>
    <n v="2250"/>
    <n v="675"/>
    <n v="0.3"/>
  </r>
  <r>
    <x v="0"/>
    <n v="1185732"/>
    <x v="2"/>
    <x v="0"/>
    <x v="0"/>
    <s v="Albany"/>
    <x v="5"/>
    <n v="0.4"/>
    <n v="5500"/>
    <n v="2200"/>
    <n v="550"/>
    <n v="0.25"/>
  </r>
  <r>
    <x v="0"/>
    <n v="1185732"/>
    <x v="3"/>
    <x v="0"/>
    <x v="0"/>
    <s v="Albany"/>
    <x v="0"/>
    <n v="0.4"/>
    <n v="8000"/>
    <n v="3200"/>
    <n v="1600"/>
    <n v="0.5"/>
  </r>
  <r>
    <x v="0"/>
    <n v="1185732"/>
    <x v="3"/>
    <x v="0"/>
    <x v="0"/>
    <s v="Albany"/>
    <x v="1"/>
    <n v="0.4"/>
    <n v="5000"/>
    <n v="2000"/>
    <n v="600"/>
    <n v="0.3"/>
  </r>
  <r>
    <x v="0"/>
    <n v="1185732"/>
    <x v="3"/>
    <x v="0"/>
    <x v="0"/>
    <s v="Albany"/>
    <x v="2"/>
    <n v="0.30000000000000004"/>
    <n v="5000"/>
    <n v="1500.0000000000002"/>
    <n v="525"/>
    <n v="0.35"/>
  </r>
  <r>
    <x v="0"/>
    <n v="1185732"/>
    <x v="3"/>
    <x v="0"/>
    <x v="0"/>
    <s v="Albany"/>
    <x v="3"/>
    <n v="0.35"/>
    <n v="4250"/>
    <n v="1487.5"/>
    <n v="520.625"/>
    <n v="0.35"/>
  </r>
  <r>
    <x v="0"/>
    <n v="1185732"/>
    <x v="3"/>
    <x v="0"/>
    <x v="0"/>
    <s v="Albany"/>
    <x v="4"/>
    <n v="0.5"/>
    <n v="4250"/>
    <n v="2125"/>
    <n v="637.5"/>
    <n v="0.3"/>
  </r>
  <r>
    <x v="0"/>
    <n v="1185732"/>
    <x v="3"/>
    <x v="0"/>
    <x v="0"/>
    <s v="Albany"/>
    <x v="5"/>
    <n v="0.4"/>
    <n v="5500"/>
    <n v="2200"/>
    <n v="550"/>
    <n v="0.25"/>
  </r>
  <r>
    <x v="0"/>
    <n v="1185732"/>
    <x v="4"/>
    <x v="0"/>
    <x v="0"/>
    <s v="Albany"/>
    <x v="0"/>
    <n v="0.5"/>
    <n v="8200"/>
    <n v="4100"/>
    <n v="2050"/>
    <n v="0.5"/>
  </r>
  <r>
    <x v="0"/>
    <n v="1185732"/>
    <x v="4"/>
    <x v="0"/>
    <x v="0"/>
    <s v="Albany"/>
    <x v="1"/>
    <n v="0.45000000000000007"/>
    <n v="5250"/>
    <n v="2362.5000000000005"/>
    <n v="708.75000000000011"/>
    <n v="0.3"/>
  </r>
  <r>
    <x v="0"/>
    <n v="1185732"/>
    <x v="4"/>
    <x v="0"/>
    <x v="0"/>
    <s v="Albany"/>
    <x v="2"/>
    <n v="0.4"/>
    <n v="5000"/>
    <n v="2000"/>
    <n v="700"/>
    <n v="0.35"/>
  </r>
  <r>
    <x v="0"/>
    <n v="1185732"/>
    <x v="4"/>
    <x v="0"/>
    <x v="0"/>
    <s v="Albany"/>
    <x v="3"/>
    <n v="0.4"/>
    <n v="4500"/>
    <n v="1800"/>
    <n v="630"/>
    <n v="0.35"/>
  </r>
  <r>
    <x v="0"/>
    <n v="1185732"/>
    <x v="4"/>
    <x v="0"/>
    <x v="0"/>
    <s v="Albany"/>
    <x v="4"/>
    <n v="0.5"/>
    <n v="4750"/>
    <n v="2375"/>
    <n v="712.5"/>
    <n v="0.3"/>
  </r>
  <r>
    <x v="0"/>
    <n v="1185732"/>
    <x v="4"/>
    <x v="0"/>
    <x v="0"/>
    <s v="Albany"/>
    <x v="5"/>
    <n v="0.55000000000000004"/>
    <n v="6000"/>
    <n v="3300.0000000000005"/>
    <n v="825.00000000000011"/>
    <n v="0.25"/>
  </r>
  <r>
    <x v="0"/>
    <n v="1185732"/>
    <x v="5"/>
    <x v="0"/>
    <x v="0"/>
    <s v="Albany"/>
    <x v="0"/>
    <n v="0.5"/>
    <n v="8500"/>
    <n v="4250"/>
    <n v="2125"/>
    <n v="0.5"/>
  </r>
  <r>
    <x v="0"/>
    <n v="1185732"/>
    <x v="5"/>
    <x v="0"/>
    <x v="0"/>
    <s v="Albany"/>
    <x v="1"/>
    <n v="0.45000000000000007"/>
    <n v="6000"/>
    <n v="2700.0000000000005"/>
    <n v="810.00000000000011"/>
    <n v="0.3"/>
  </r>
  <r>
    <x v="0"/>
    <n v="1185732"/>
    <x v="5"/>
    <x v="0"/>
    <x v="0"/>
    <s v="Albany"/>
    <x v="2"/>
    <n v="0.4"/>
    <n v="5250"/>
    <n v="2100"/>
    <n v="735"/>
    <n v="0.35"/>
  </r>
  <r>
    <x v="0"/>
    <n v="1185732"/>
    <x v="5"/>
    <x v="0"/>
    <x v="0"/>
    <s v="Albany"/>
    <x v="3"/>
    <n v="0.4"/>
    <n v="5000"/>
    <n v="2000"/>
    <n v="700"/>
    <n v="0.35"/>
  </r>
  <r>
    <x v="0"/>
    <n v="1185732"/>
    <x v="5"/>
    <x v="0"/>
    <x v="0"/>
    <s v="Albany"/>
    <x v="4"/>
    <n v="0.5"/>
    <n v="5000"/>
    <n v="2500"/>
    <n v="750"/>
    <n v="0.3"/>
  </r>
  <r>
    <x v="0"/>
    <n v="1185732"/>
    <x v="5"/>
    <x v="0"/>
    <x v="0"/>
    <s v="Albany"/>
    <x v="5"/>
    <n v="0.55000000000000004"/>
    <n v="6500"/>
    <n v="3575.0000000000005"/>
    <n v="893.75000000000011"/>
    <n v="0.25"/>
  </r>
  <r>
    <x v="0"/>
    <n v="1185732"/>
    <x v="6"/>
    <x v="0"/>
    <x v="0"/>
    <s v="Albany"/>
    <x v="0"/>
    <n v="0.5"/>
    <n v="8750"/>
    <n v="4375"/>
    <n v="2187.5"/>
    <n v="0.5"/>
  </r>
  <r>
    <x v="0"/>
    <n v="1185732"/>
    <x v="6"/>
    <x v="0"/>
    <x v="0"/>
    <s v="Albany"/>
    <x v="1"/>
    <n v="0.45000000000000007"/>
    <n v="6250"/>
    <n v="2812.5000000000005"/>
    <n v="843.75000000000011"/>
    <n v="0.3"/>
  </r>
  <r>
    <x v="0"/>
    <n v="1185732"/>
    <x v="6"/>
    <x v="0"/>
    <x v="0"/>
    <s v="Albany"/>
    <x v="2"/>
    <n v="0.4"/>
    <n v="5500"/>
    <n v="2200"/>
    <n v="770"/>
    <n v="0.35"/>
  </r>
  <r>
    <x v="0"/>
    <n v="1185732"/>
    <x v="6"/>
    <x v="0"/>
    <x v="0"/>
    <s v="Albany"/>
    <x v="3"/>
    <n v="0.4"/>
    <n v="5000"/>
    <n v="2000"/>
    <n v="700"/>
    <n v="0.35"/>
  </r>
  <r>
    <x v="0"/>
    <n v="1185732"/>
    <x v="6"/>
    <x v="0"/>
    <x v="0"/>
    <s v="Albany"/>
    <x v="4"/>
    <n v="0.5"/>
    <n v="5250"/>
    <n v="2625"/>
    <n v="787.5"/>
    <n v="0.3"/>
  </r>
  <r>
    <x v="0"/>
    <n v="1185732"/>
    <x v="6"/>
    <x v="0"/>
    <x v="0"/>
    <s v="Albany"/>
    <x v="5"/>
    <n v="0.55000000000000004"/>
    <n v="7000"/>
    <n v="3850.0000000000005"/>
    <n v="962.50000000000011"/>
    <n v="0.25"/>
  </r>
  <r>
    <x v="0"/>
    <n v="1185732"/>
    <x v="7"/>
    <x v="0"/>
    <x v="0"/>
    <s v="Albany"/>
    <x v="0"/>
    <n v="0.5"/>
    <n v="8500"/>
    <n v="4250"/>
    <n v="2125"/>
    <n v="0.5"/>
  </r>
  <r>
    <x v="0"/>
    <n v="1185732"/>
    <x v="7"/>
    <x v="0"/>
    <x v="0"/>
    <s v="Albany"/>
    <x v="1"/>
    <n v="0.45000000000000007"/>
    <n v="6250"/>
    <n v="2812.5000000000005"/>
    <n v="843.75000000000011"/>
    <n v="0.3"/>
  </r>
  <r>
    <x v="0"/>
    <n v="1185732"/>
    <x v="7"/>
    <x v="0"/>
    <x v="0"/>
    <s v="Albany"/>
    <x v="2"/>
    <n v="0.4"/>
    <n v="5500"/>
    <n v="2200"/>
    <n v="770"/>
    <n v="0.35"/>
  </r>
  <r>
    <x v="0"/>
    <n v="1185732"/>
    <x v="7"/>
    <x v="0"/>
    <x v="0"/>
    <s v="Albany"/>
    <x v="3"/>
    <n v="0.4"/>
    <n v="5250"/>
    <n v="2100"/>
    <n v="735"/>
    <n v="0.35"/>
  </r>
  <r>
    <x v="0"/>
    <n v="1185732"/>
    <x v="7"/>
    <x v="0"/>
    <x v="0"/>
    <s v="Albany"/>
    <x v="4"/>
    <n v="0.5"/>
    <n v="5000"/>
    <n v="2500"/>
    <n v="750"/>
    <n v="0.3"/>
  </r>
  <r>
    <x v="0"/>
    <n v="1185732"/>
    <x v="7"/>
    <x v="0"/>
    <x v="0"/>
    <s v="Albany"/>
    <x v="5"/>
    <n v="0.55000000000000004"/>
    <n v="6750"/>
    <n v="3712.5000000000005"/>
    <n v="928.12500000000011"/>
    <n v="0.25"/>
  </r>
  <r>
    <x v="0"/>
    <n v="1185732"/>
    <x v="8"/>
    <x v="0"/>
    <x v="0"/>
    <s v="Albany"/>
    <x v="0"/>
    <n v="0.5"/>
    <n v="8000"/>
    <n v="4000"/>
    <n v="2000"/>
    <n v="0.5"/>
  </r>
  <r>
    <x v="0"/>
    <n v="1185732"/>
    <x v="8"/>
    <x v="0"/>
    <x v="0"/>
    <s v="Albany"/>
    <x v="1"/>
    <n v="0.45000000000000007"/>
    <n v="6000"/>
    <n v="2700.0000000000005"/>
    <n v="810.00000000000011"/>
    <n v="0.3"/>
  </r>
  <r>
    <x v="0"/>
    <n v="1185732"/>
    <x v="8"/>
    <x v="0"/>
    <x v="0"/>
    <s v="Albany"/>
    <x v="2"/>
    <n v="0.4"/>
    <n v="5250"/>
    <n v="2100"/>
    <n v="735"/>
    <n v="0.35"/>
  </r>
  <r>
    <x v="0"/>
    <n v="1185732"/>
    <x v="8"/>
    <x v="0"/>
    <x v="0"/>
    <s v="Albany"/>
    <x v="3"/>
    <n v="0.4"/>
    <n v="5000"/>
    <n v="2000"/>
    <n v="700"/>
    <n v="0.35"/>
  </r>
  <r>
    <x v="0"/>
    <n v="1185732"/>
    <x v="8"/>
    <x v="0"/>
    <x v="0"/>
    <s v="Albany"/>
    <x v="4"/>
    <n v="0.5"/>
    <n v="5000"/>
    <n v="2500"/>
    <n v="750"/>
    <n v="0.3"/>
  </r>
  <r>
    <x v="0"/>
    <n v="1185732"/>
    <x v="8"/>
    <x v="0"/>
    <x v="0"/>
    <s v="Albany"/>
    <x v="5"/>
    <n v="0.55000000000000004"/>
    <n v="6000"/>
    <n v="3300.0000000000005"/>
    <n v="825.00000000000011"/>
    <n v="0.25"/>
  </r>
  <r>
    <x v="0"/>
    <n v="1185732"/>
    <x v="9"/>
    <x v="0"/>
    <x v="0"/>
    <s v="Albany"/>
    <x v="0"/>
    <n v="0.55000000000000004"/>
    <n v="7750"/>
    <n v="4262.5"/>
    <n v="2131.25"/>
    <n v="0.5"/>
  </r>
  <r>
    <x v="0"/>
    <n v="1185732"/>
    <x v="9"/>
    <x v="0"/>
    <x v="0"/>
    <s v="Albany"/>
    <x v="1"/>
    <n v="0.45000000000000007"/>
    <n v="6000"/>
    <n v="2700.0000000000005"/>
    <n v="810.00000000000011"/>
    <n v="0.3"/>
  </r>
  <r>
    <x v="0"/>
    <n v="1185732"/>
    <x v="9"/>
    <x v="0"/>
    <x v="0"/>
    <s v="Albany"/>
    <x v="2"/>
    <n v="0.45000000000000007"/>
    <n v="5000"/>
    <n v="2250.0000000000005"/>
    <n v="787.50000000000011"/>
    <n v="0.35"/>
  </r>
  <r>
    <x v="0"/>
    <n v="1185732"/>
    <x v="9"/>
    <x v="0"/>
    <x v="0"/>
    <s v="Albany"/>
    <x v="3"/>
    <n v="0.45000000000000007"/>
    <n v="4750"/>
    <n v="2137.5000000000005"/>
    <n v="748.12500000000011"/>
    <n v="0.35"/>
  </r>
  <r>
    <x v="0"/>
    <n v="1185732"/>
    <x v="9"/>
    <x v="0"/>
    <x v="0"/>
    <s v="Albany"/>
    <x v="4"/>
    <n v="0.55000000000000004"/>
    <n v="4750"/>
    <n v="2612.5"/>
    <n v="783.75"/>
    <n v="0.3"/>
  </r>
  <r>
    <x v="0"/>
    <n v="1185732"/>
    <x v="9"/>
    <x v="0"/>
    <x v="0"/>
    <s v="Albany"/>
    <x v="5"/>
    <n v="0.6"/>
    <n v="6000"/>
    <n v="3600"/>
    <n v="900"/>
    <n v="0.25"/>
  </r>
  <r>
    <x v="0"/>
    <n v="1185732"/>
    <x v="10"/>
    <x v="0"/>
    <x v="0"/>
    <s v="Albany"/>
    <x v="0"/>
    <n v="0.55000000000000004"/>
    <n v="7500"/>
    <n v="4125"/>
    <n v="2062.5"/>
    <n v="0.5"/>
  </r>
  <r>
    <x v="0"/>
    <n v="1185732"/>
    <x v="10"/>
    <x v="0"/>
    <x v="0"/>
    <s v="Albany"/>
    <x v="1"/>
    <n v="0.45000000000000007"/>
    <n v="5750"/>
    <n v="2587.5000000000005"/>
    <n v="776.25000000000011"/>
    <n v="0.3"/>
  </r>
  <r>
    <x v="0"/>
    <n v="1185732"/>
    <x v="10"/>
    <x v="0"/>
    <x v="0"/>
    <s v="Albany"/>
    <x v="2"/>
    <n v="0.45000000000000007"/>
    <n v="5200"/>
    <n v="2340.0000000000005"/>
    <n v="819.00000000000011"/>
    <n v="0.35"/>
  </r>
  <r>
    <x v="0"/>
    <n v="1185732"/>
    <x v="10"/>
    <x v="0"/>
    <x v="0"/>
    <s v="Albany"/>
    <x v="3"/>
    <n v="0.45000000000000007"/>
    <n v="5000"/>
    <n v="2250.0000000000005"/>
    <n v="787.50000000000011"/>
    <n v="0.35"/>
  </r>
  <r>
    <x v="0"/>
    <n v="1185732"/>
    <x v="10"/>
    <x v="0"/>
    <x v="0"/>
    <s v="Albany"/>
    <x v="4"/>
    <n v="0.55000000000000004"/>
    <n v="4750"/>
    <n v="2612.5"/>
    <n v="783.75"/>
    <n v="0.3"/>
  </r>
  <r>
    <x v="0"/>
    <n v="1185732"/>
    <x v="10"/>
    <x v="0"/>
    <x v="0"/>
    <s v="Albany"/>
    <x v="5"/>
    <n v="0.6"/>
    <n v="5750"/>
    <n v="3450"/>
    <n v="862.5"/>
    <n v="0.25"/>
  </r>
  <r>
    <x v="0"/>
    <n v="1185732"/>
    <x v="11"/>
    <x v="0"/>
    <x v="0"/>
    <s v="Albany"/>
    <x v="0"/>
    <n v="0.55000000000000004"/>
    <n v="8000"/>
    <n v="4400"/>
    <n v="2200"/>
    <n v="0.5"/>
  </r>
  <r>
    <x v="0"/>
    <n v="1185732"/>
    <x v="11"/>
    <x v="0"/>
    <x v="0"/>
    <s v="Albany"/>
    <x v="1"/>
    <n v="0.45000000000000007"/>
    <n v="6000"/>
    <n v="2700.0000000000005"/>
    <n v="810.00000000000011"/>
    <n v="0.3"/>
  </r>
  <r>
    <x v="0"/>
    <n v="1185732"/>
    <x v="11"/>
    <x v="0"/>
    <x v="0"/>
    <s v="Albany"/>
    <x v="2"/>
    <n v="0.45000000000000007"/>
    <n v="5500"/>
    <n v="2475.0000000000005"/>
    <n v="866.25000000000011"/>
    <n v="0.35"/>
  </r>
  <r>
    <x v="0"/>
    <n v="1185732"/>
    <x v="11"/>
    <x v="0"/>
    <x v="0"/>
    <s v="Albany"/>
    <x v="3"/>
    <n v="0.45000000000000007"/>
    <n v="5000"/>
    <n v="2250.0000000000005"/>
    <n v="787.50000000000011"/>
    <n v="0.35"/>
  </r>
  <r>
    <x v="0"/>
    <n v="1185732"/>
    <x v="11"/>
    <x v="0"/>
    <x v="0"/>
    <s v="Albany"/>
    <x v="4"/>
    <n v="0.55000000000000004"/>
    <n v="5000"/>
    <n v="2750"/>
    <n v="825"/>
    <n v="0.3"/>
  </r>
  <r>
    <x v="0"/>
    <n v="1185732"/>
    <x v="11"/>
    <x v="0"/>
    <x v="0"/>
    <s v="Albany"/>
    <x v="5"/>
    <n v="0.6"/>
    <n v="6000"/>
    <n v="3600"/>
    <n v="900"/>
    <n v="0.25"/>
  </r>
  <r>
    <x v="2"/>
    <n v="1128299"/>
    <x v="145"/>
    <x v="2"/>
    <x v="17"/>
    <s v="Cheyenne"/>
    <x v="0"/>
    <n v="0.30000000000000004"/>
    <n v="3500"/>
    <n v="1050.0000000000002"/>
    <n v="367.50000000000006"/>
    <n v="0.35"/>
  </r>
  <r>
    <x v="2"/>
    <n v="1128299"/>
    <x v="145"/>
    <x v="2"/>
    <x v="17"/>
    <s v="Cheyenne"/>
    <x v="1"/>
    <n v="0.4"/>
    <n v="3500"/>
    <n v="1400"/>
    <n v="489.99999999999994"/>
    <n v="0.35"/>
  </r>
  <r>
    <x v="2"/>
    <n v="1128299"/>
    <x v="145"/>
    <x v="2"/>
    <x v="17"/>
    <s v="Cheyenne"/>
    <x v="2"/>
    <n v="0.4"/>
    <n v="3500"/>
    <n v="1400"/>
    <n v="489.99999999999994"/>
    <n v="0.35"/>
  </r>
  <r>
    <x v="2"/>
    <n v="1128299"/>
    <x v="145"/>
    <x v="2"/>
    <x v="17"/>
    <s v="Cheyenne"/>
    <x v="3"/>
    <n v="0.4"/>
    <n v="2000"/>
    <n v="800"/>
    <n v="280"/>
    <n v="0.35"/>
  </r>
  <r>
    <x v="2"/>
    <n v="1128299"/>
    <x v="145"/>
    <x v="2"/>
    <x v="17"/>
    <s v="Cheyenne"/>
    <x v="4"/>
    <n v="0.45000000000000007"/>
    <n v="1500"/>
    <n v="675.00000000000011"/>
    <n v="270.00000000000006"/>
    <n v="0.4"/>
  </r>
  <r>
    <x v="2"/>
    <n v="1128299"/>
    <x v="145"/>
    <x v="2"/>
    <x v="17"/>
    <s v="Cheyenne"/>
    <x v="5"/>
    <n v="0.4"/>
    <n v="4000"/>
    <n v="1600"/>
    <n v="480"/>
    <n v="0.3"/>
  </r>
  <r>
    <x v="2"/>
    <n v="1128299"/>
    <x v="146"/>
    <x v="2"/>
    <x v="17"/>
    <s v="Cheyenne"/>
    <x v="0"/>
    <n v="0.30000000000000004"/>
    <n v="4500"/>
    <n v="1350.0000000000002"/>
    <n v="472.50000000000006"/>
    <n v="0.35"/>
  </r>
  <r>
    <x v="2"/>
    <n v="1128299"/>
    <x v="146"/>
    <x v="2"/>
    <x v="17"/>
    <s v="Cheyenne"/>
    <x v="1"/>
    <n v="0.4"/>
    <n v="3500"/>
    <n v="1400"/>
    <n v="489.99999999999994"/>
    <n v="0.35"/>
  </r>
  <r>
    <x v="2"/>
    <n v="1128299"/>
    <x v="146"/>
    <x v="2"/>
    <x v="17"/>
    <s v="Cheyenne"/>
    <x v="2"/>
    <n v="0.4"/>
    <n v="3500"/>
    <n v="1400"/>
    <n v="489.99999999999994"/>
    <n v="0.35"/>
  </r>
  <r>
    <x v="2"/>
    <n v="1128299"/>
    <x v="146"/>
    <x v="2"/>
    <x v="17"/>
    <s v="Cheyenne"/>
    <x v="3"/>
    <n v="0.4"/>
    <n v="2000"/>
    <n v="800"/>
    <n v="280"/>
    <n v="0.35"/>
  </r>
  <r>
    <x v="2"/>
    <n v="1128299"/>
    <x v="146"/>
    <x v="2"/>
    <x v="17"/>
    <s v="Cheyenne"/>
    <x v="4"/>
    <n v="0.45000000000000007"/>
    <n v="1250"/>
    <n v="562.50000000000011"/>
    <n v="225.00000000000006"/>
    <n v="0.4"/>
  </r>
  <r>
    <x v="2"/>
    <n v="1128299"/>
    <x v="146"/>
    <x v="2"/>
    <x v="17"/>
    <s v="Cheyenne"/>
    <x v="5"/>
    <n v="0.4"/>
    <n v="3250"/>
    <n v="1300"/>
    <n v="390"/>
    <n v="0.3"/>
  </r>
  <r>
    <x v="2"/>
    <n v="1128299"/>
    <x v="147"/>
    <x v="2"/>
    <x v="17"/>
    <s v="Cheyenne"/>
    <x v="0"/>
    <n v="0.4"/>
    <n v="4750"/>
    <n v="1900"/>
    <n v="665"/>
    <n v="0.35"/>
  </r>
  <r>
    <x v="2"/>
    <n v="1128299"/>
    <x v="147"/>
    <x v="2"/>
    <x v="17"/>
    <s v="Cheyenne"/>
    <x v="1"/>
    <n v="0.5"/>
    <n v="3250"/>
    <n v="1625"/>
    <n v="568.75"/>
    <n v="0.35"/>
  </r>
  <r>
    <x v="2"/>
    <n v="1128299"/>
    <x v="147"/>
    <x v="2"/>
    <x v="17"/>
    <s v="Cheyenne"/>
    <x v="2"/>
    <n v="0.54999999999999993"/>
    <n v="3500"/>
    <n v="1924.9999999999998"/>
    <n v="673.74999999999989"/>
    <n v="0.35"/>
  </r>
  <r>
    <x v="2"/>
    <n v="1128299"/>
    <x v="147"/>
    <x v="2"/>
    <x v="17"/>
    <s v="Cheyenne"/>
    <x v="3"/>
    <n v="0.5"/>
    <n v="2500"/>
    <n v="1250"/>
    <n v="437.5"/>
    <n v="0.35"/>
  </r>
  <r>
    <x v="2"/>
    <n v="1128299"/>
    <x v="147"/>
    <x v="2"/>
    <x v="17"/>
    <s v="Cheyenne"/>
    <x v="4"/>
    <n v="0.55000000000000004"/>
    <n v="1000"/>
    <n v="550"/>
    <n v="220"/>
    <n v="0.4"/>
  </r>
  <r>
    <x v="2"/>
    <n v="1128299"/>
    <x v="147"/>
    <x v="2"/>
    <x v="17"/>
    <s v="Cheyenne"/>
    <x v="5"/>
    <n v="0.5"/>
    <n v="3000"/>
    <n v="1500"/>
    <n v="450"/>
    <n v="0.3"/>
  </r>
  <r>
    <x v="2"/>
    <n v="1128299"/>
    <x v="148"/>
    <x v="2"/>
    <x v="17"/>
    <s v="Cheyenne"/>
    <x v="0"/>
    <n v="0.55000000000000004"/>
    <n v="4750"/>
    <n v="2612.5"/>
    <n v="914.37499999999989"/>
    <n v="0.35"/>
  </r>
  <r>
    <x v="2"/>
    <n v="1128299"/>
    <x v="148"/>
    <x v="2"/>
    <x v="17"/>
    <s v="Cheyenne"/>
    <x v="1"/>
    <n v="0.60000000000000009"/>
    <n v="2750"/>
    <n v="1650.0000000000002"/>
    <n v="577.5"/>
    <n v="0.35"/>
  </r>
  <r>
    <x v="2"/>
    <n v="1128299"/>
    <x v="148"/>
    <x v="2"/>
    <x v="17"/>
    <s v="Cheyenne"/>
    <x v="2"/>
    <n v="0.60000000000000009"/>
    <n v="3250"/>
    <n v="1950.0000000000002"/>
    <n v="682.5"/>
    <n v="0.35"/>
  </r>
  <r>
    <x v="2"/>
    <n v="1128299"/>
    <x v="148"/>
    <x v="2"/>
    <x v="17"/>
    <s v="Cheyenne"/>
    <x v="3"/>
    <n v="0.45000000000000007"/>
    <n v="2250"/>
    <n v="1012.5000000000001"/>
    <n v="354.375"/>
    <n v="0.35"/>
  </r>
  <r>
    <x v="2"/>
    <n v="1128299"/>
    <x v="148"/>
    <x v="2"/>
    <x v="17"/>
    <s v="Cheyenne"/>
    <x v="4"/>
    <n v="0.50000000000000011"/>
    <n v="1250"/>
    <n v="625.00000000000011"/>
    <n v="250.00000000000006"/>
    <n v="0.4"/>
  </r>
  <r>
    <x v="2"/>
    <n v="1128299"/>
    <x v="148"/>
    <x v="2"/>
    <x v="17"/>
    <s v="Cheyenne"/>
    <x v="5"/>
    <n v="0.65000000000000013"/>
    <n v="3000"/>
    <n v="1950.0000000000005"/>
    <n v="585.00000000000011"/>
    <n v="0.3"/>
  </r>
  <r>
    <x v="2"/>
    <n v="1128299"/>
    <x v="149"/>
    <x v="2"/>
    <x v="17"/>
    <s v="Cheyenne"/>
    <x v="0"/>
    <n v="0.5"/>
    <n v="5000"/>
    <n v="2500"/>
    <n v="875"/>
    <n v="0.35"/>
  </r>
  <r>
    <x v="2"/>
    <n v="1128299"/>
    <x v="149"/>
    <x v="2"/>
    <x v="17"/>
    <s v="Cheyenne"/>
    <x v="1"/>
    <n v="0.55000000000000004"/>
    <n v="3500"/>
    <n v="1925.0000000000002"/>
    <n v="673.75"/>
    <n v="0.35"/>
  </r>
  <r>
    <x v="2"/>
    <n v="1128299"/>
    <x v="149"/>
    <x v="2"/>
    <x v="17"/>
    <s v="Cheyenne"/>
    <x v="2"/>
    <n v="0.55000000000000004"/>
    <n v="3500"/>
    <n v="1925.0000000000002"/>
    <n v="673.75"/>
    <n v="0.35"/>
  </r>
  <r>
    <x v="2"/>
    <n v="1128299"/>
    <x v="149"/>
    <x v="2"/>
    <x v="17"/>
    <s v="Cheyenne"/>
    <x v="3"/>
    <n v="0.5"/>
    <n v="2750"/>
    <n v="1375"/>
    <n v="481.24999999999994"/>
    <n v="0.35"/>
  </r>
  <r>
    <x v="2"/>
    <n v="1128299"/>
    <x v="149"/>
    <x v="2"/>
    <x v="17"/>
    <s v="Cheyenne"/>
    <x v="4"/>
    <n v="0.44999999999999996"/>
    <n v="1750"/>
    <n v="787.49999999999989"/>
    <n v="315"/>
    <n v="0.4"/>
  </r>
  <r>
    <x v="2"/>
    <n v="1128299"/>
    <x v="149"/>
    <x v="2"/>
    <x v="17"/>
    <s v="Cheyenne"/>
    <x v="5"/>
    <n v="0.6"/>
    <n v="5250"/>
    <n v="3150"/>
    <n v="945"/>
    <n v="0.3"/>
  </r>
  <r>
    <x v="2"/>
    <n v="1128299"/>
    <x v="150"/>
    <x v="2"/>
    <x v="17"/>
    <s v="Cheyenne"/>
    <x v="0"/>
    <n v="0.54999999999999993"/>
    <n v="7750"/>
    <n v="4262.4999999999991"/>
    <n v="1491.8749999999995"/>
    <n v="0.35"/>
  </r>
  <r>
    <x v="2"/>
    <n v="1128299"/>
    <x v="150"/>
    <x v="2"/>
    <x v="17"/>
    <s v="Cheyenne"/>
    <x v="1"/>
    <n v="0.64999999999999991"/>
    <n v="6500"/>
    <n v="4224.9999999999991"/>
    <n v="1478.7499999999995"/>
    <n v="0.35"/>
  </r>
  <r>
    <x v="2"/>
    <n v="1128299"/>
    <x v="150"/>
    <x v="2"/>
    <x v="17"/>
    <s v="Cheyenne"/>
    <x v="2"/>
    <n v="0.79999999999999993"/>
    <n v="6500"/>
    <n v="5200"/>
    <n v="1819.9999999999998"/>
    <n v="0.35"/>
  </r>
  <r>
    <x v="2"/>
    <n v="1128299"/>
    <x v="150"/>
    <x v="2"/>
    <x v="17"/>
    <s v="Cheyenne"/>
    <x v="3"/>
    <n v="0.79999999999999993"/>
    <n v="5250"/>
    <n v="4200"/>
    <n v="1470"/>
    <n v="0.35"/>
  </r>
  <r>
    <x v="2"/>
    <n v="1128299"/>
    <x v="150"/>
    <x v="2"/>
    <x v="17"/>
    <s v="Cheyenne"/>
    <x v="4"/>
    <n v="0.9"/>
    <n v="4000"/>
    <n v="3600"/>
    <n v="1440"/>
    <n v="0.4"/>
  </r>
  <r>
    <x v="2"/>
    <n v="1128299"/>
    <x v="150"/>
    <x v="2"/>
    <x v="17"/>
    <s v="Cheyenne"/>
    <x v="5"/>
    <n v="1.05"/>
    <n v="7000"/>
    <n v="7350"/>
    <n v="2205"/>
    <n v="0.3"/>
  </r>
  <r>
    <x v="2"/>
    <n v="1128299"/>
    <x v="151"/>
    <x v="2"/>
    <x v="17"/>
    <s v="Cheyenne"/>
    <x v="0"/>
    <n v="0.85"/>
    <n v="8500"/>
    <n v="7225"/>
    <n v="2528.75"/>
    <n v="0.35"/>
  </r>
  <r>
    <x v="2"/>
    <n v="1128299"/>
    <x v="151"/>
    <x v="2"/>
    <x v="17"/>
    <s v="Cheyenne"/>
    <x v="1"/>
    <n v="0.9"/>
    <n v="7000"/>
    <n v="6300"/>
    <n v="2205"/>
    <n v="0.35"/>
  </r>
  <r>
    <x v="2"/>
    <n v="1128299"/>
    <x v="151"/>
    <x v="2"/>
    <x v="17"/>
    <s v="Cheyenne"/>
    <x v="2"/>
    <n v="0.9"/>
    <n v="6500"/>
    <n v="5850"/>
    <n v="2047.4999999999998"/>
    <n v="0.35"/>
  </r>
  <r>
    <x v="2"/>
    <n v="1128299"/>
    <x v="151"/>
    <x v="2"/>
    <x v="17"/>
    <s v="Cheyenne"/>
    <x v="3"/>
    <n v="0.85"/>
    <n v="5500"/>
    <n v="4675"/>
    <n v="1636.25"/>
    <n v="0.35"/>
  </r>
  <r>
    <x v="2"/>
    <n v="1128299"/>
    <x v="151"/>
    <x v="2"/>
    <x v="17"/>
    <s v="Cheyenne"/>
    <x v="4"/>
    <n v="0.9"/>
    <n v="6000"/>
    <n v="5400"/>
    <n v="2160"/>
    <n v="0.4"/>
  </r>
  <r>
    <x v="2"/>
    <n v="1128299"/>
    <x v="151"/>
    <x v="2"/>
    <x v="17"/>
    <s v="Cheyenne"/>
    <x v="5"/>
    <n v="1.05"/>
    <n v="6000"/>
    <n v="6300"/>
    <n v="1890"/>
    <n v="0.3"/>
  </r>
  <r>
    <x v="2"/>
    <n v="1128299"/>
    <x v="152"/>
    <x v="2"/>
    <x v="17"/>
    <s v="Cheyenne"/>
    <x v="0"/>
    <n v="0.9"/>
    <n v="8000"/>
    <n v="7200"/>
    <n v="2520"/>
    <n v="0.35"/>
  </r>
  <r>
    <x v="2"/>
    <n v="1128299"/>
    <x v="152"/>
    <x v="2"/>
    <x v="17"/>
    <s v="Cheyenne"/>
    <x v="1"/>
    <n v="0.8"/>
    <n v="7750"/>
    <n v="6200"/>
    <n v="2170"/>
    <n v="0.35"/>
  </r>
  <r>
    <x v="2"/>
    <n v="1128299"/>
    <x v="152"/>
    <x v="2"/>
    <x v="17"/>
    <s v="Cheyenne"/>
    <x v="2"/>
    <n v="0.70000000000000007"/>
    <n v="6500"/>
    <n v="4550"/>
    <n v="1592.5"/>
    <n v="0.35"/>
  </r>
  <r>
    <x v="2"/>
    <n v="1128299"/>
    <x v="152"/>
    <x v="2"/>
    <x v="17"/>
    <s v="Cheyenne"/>
    <x v="3"/>
    <n v="0.70000000000000007"/>
    <n v="4250"/>
    <n v="2975.0000000000005"/>
    <n v="1041.25"/>
    <n v="0.35"/>
  </r>
  <r>
    <x v="2"/>
    <n v="1128299"/>
    <x v="152"/>
    <x v="2"/>
    <x v="17"/>
    <s v="Cheyenne"/>
    <x v="4"/>
    <n v="0.7"/>
    <n v="4250"/>
    <n v="2975"/>
    <n v="1190"/>
    <n v="0.4"/>
  </r>
  <r>
    <x v="2"/>
    <n v="1128299"/>
    <x v="152"/>
    <x v="2"/>
    <x v="17"/>
    <s v="Cheyenne"/>
    <x v="5"/>
    <n v="0.75"/>
    <n v="2500"/>
    <n v="1875"/>
    <n v="562.5"/>
    <n v="0.3"/>
  </r>
  <r>
    <x v="2"/>
    <n v="1128299"/>
    <x v="153"/>
    <x v="2"/>
    <x v="17"/>
    <s v="Cheyenne"/>
    <x v="0"/>
    <n v="0.50000000000000011"/>
    <n v="4500"/>
    <n v="2250.0000000000005"/>
    <n v="787.50000000000011"/>
    <n v="0.35"/>
  </r>
  <r>
    <x v="2"/>
    <n v="1128299"/>
    <x v="153"/>
    <x v="2"/>
    <x v="17"/>
    <s v="Cheyenne"/>
    <x v="1"/>
    <n v="0.55000000000000016"/>
    <n v="4500"/>
    <n v="2475.0000000000009"/>
    <n v="866.25000000000023"/>
    <n v="0.35"/>
  </r>
  <r>
    <x v="2"/>
    <n v="1128299"/>
    <x v="153"/>
    <x v="2"/>
    <x v="17"/>
    <s v="Cheyenne"/>
    <x v="2"/>
    <n v="0.50000000000000011"/>
    <n v="2500"/>
    <n v="1250.0000000000002"/>
    <n v="437.50000000000006"/>
    <n v="0.35"/>
  </r>
  <r>
    <x v="2"/>
    <n v="1128299"/>
    <x v="153"/>
    <x v="2"/>
    <x v="17"/>
    <s v="Cheyenne"/>
    <x v="3"/>
    <n v="0.50000000000000011"/>
    <n v="2000"/>
    <n v="1000.0000000000002"/>
    <n v="350.00000000000006"/>
    <n v="0.35"/>
  </r>
  <r>
    <x v="2"/>
    <n v="1128299"/>
    <x v="153"/>
    <x v="2"/>
    <x v="17"/>
    <s v="Cheyenne"/>
    <x v="4"/>
    <n v="0.60000000000000009"/>
    <n v="2250"/>
    <n v="1350.0000000000002"/>
    <n v="540.00000000000011"/>
    <n v="0.4"/>
  </r>
  <r>
    <x v="2"/>
    <n v="1128299"/>
    <x v="153"/>
    <x v="2"/>
    <x v="17"/>
    <s v="Cheyenne"/>
    <x v="5"/>
    <n v="0.44999999999999996"/>
    <n v="2500"/>
    <n v="1125"/>
    <n v="337.5"/>
    <n v="0.3"/>
  </r>
  <r>
    <x v="2"/>
    <n v="1128299"/>
    <x v="154"/>
    <x v="2"/>
    <x v="17"/>
    <s v="Cheyenne"/>
    <x v="0"/>
    <n v="0.4"/>
    <n v="3500"/>
    <n v="1400"/>
    <n v="489.99999999999994"/>
    <n v="0.35"/>
  </r>
  <r>
    <x v="2"/>
    <n v="1128299"/>
    <x v="154"/>
    <x v="2"/>
    <x v="17"/>
    <s v="Cheyenne"/>
    <x v="1"/>
    <n v="0.55000000000000016"/>
    <n v="5250"/>
    <n v="2887.5000000000009"/>
    <n v="1010.6250000000002"/>
    <n v="0.35"/>
  </r>
  <r>
    <x v="2"/>
    <n v="1128299"/>
    <x v="154"/>
    <x v="2"/>
    <x v="17"/>
    <s v="Cheyenne"/>
    <x v="2"/>
    <n v="0.50000000000000011"/>
    <n v="3500"/>
    <n v="1750.0000000000005"/>
    <n v="612.50000000000011"/>
    <n v="0.35"/>
  </r>
  <r>
    <x v="2"/>
    <n v="1128299"/>
    <x v="154"/>
    <x v="2"/>
    <x v="17"/>
    <s v="Cheyenne"/>
    <x v="3"/>
    <n v="0.45000000000000007"/>
    <n v="3250"/>
    <n v="1462.5000000000002"/>
    <n v="511.87500000000006"/>
    <n v="0.35"/>
  </r>
  <r>
    <x v="2"/>
    <n v="1128299"/>
    <x v="154"/>
    <x v="2"/>
    <x v="17"/>
    <s v="Cheyenne"/>
    <x v="4"/>
    <n v="0.55000000000000004"/>
    <n v="3000"/>
    <n v="1650.0000000000002"/>
    <n v="660.00000000000011"/>
    <n v="0.4"/>
  </r>
  <r>
    <x v="2"/>
    <n v="1128299"/>
    <x v="154"/>
    <x v="2"/>
    <x v="17"/>
    <s v="Cheyenne"/>
    <x v="5"/>
    <n v="0.60000000000000009"/>
    <n v="3500"/>
    <n v="2100.0000000000005"/>
    <n v="630.00000000000011"/>
    <n v="0.3"/>
  </r>
  <r>
    <x v="2"/>
    <n v="1128299"/>
    <x v="155"/>
    <x v="2"/>
    <x v="17"/>
    <s v="Cheyenne"/>
    <x v="0"/>
    <n v="0.45000000000000007"/>
    <n v="5750"/>
    <n v="2587.5000000000005"/>
    <n v="905.62500000000011"/>
    <n v="0.35"/>
  </r>
  <r>
    <x v="2"/>
    <n v="1128299"/>
    <x v="155"/>
    <x v="2"/>
    <x v="17"/>
    <s v="Cheyenne"/>
    <x v="1"/>
    <n v="0.50000000000000011"/>
    <n v="6500"/>
    <n v="3250.0000000000009"/>
    <n v="1137.5000000000002"/>
    <n v="0.35"/>
  </r>
  <r>
    <x v="2"/>
    <n v="1128299"/>
    <x v="155"/>
    <x v="2"/>
    <x v="17"/>
    <s v="Cheyenne"/>
    <x v="2"/>
    <n v="0.45000000000000007"/>
    <n v="4750"/>
    <n v="2137.5000000000005"/>
    <n v="748.12500000000011"/>
    <n v="0.35"/>
  </r>
  <r>
    <x v="2"/>
    <n v="1128299"/>
    <x v="155"/>
    <x v="2"/>
    <x v="17"/>
    <s v="Cheyenne"/>
    <x v="3"/>
    <n v="0.55000000000000016"/>
    <n v="4500"/>
    <n v="2475.0000000000009"/>
    <n v="866.25000000000023"/>
    <n v="0.35"/>
  </r>
  <r>
    <x v="2"/>
    <n v="1128299"/>
    <x v="155"/>
    <x v="2"/>
    <x v="17"/>
    <s v="Cheyenne"/>
    <x v="4"/>
    <n v="0.75000000000000011"/>
    <n v="4250"/>
    <n v="3187.5000000000005"/>
    <n v="1275.0000000000002"/>
    <n v="0.4"/>
  </r>
  <r>
    <x v="2"/>
    <n v="1128299"/>
    <x v="155"/>
    <x v="2"/>
    <x v="17"/>
    <s v="Cheyenne"/>
    <x v="5"/>
    <n v="0.80000000000000016"/>
    <n v="5500"/>
    <n v="4400.0000000000009"/>
    <n v="1320.0000000000002"/>
    <n v="0.3"/>
  </r>
  <r>
    <x v="2"/>
    <n v="1128299"/>
    <x v="156"/>
    <x v="2"/>
    <x v="17"/>
    <s v="Cheyenne"/>
    <x v="0"/>
    <n v="0.65000000000000013"/>
    <n v="7500"/>
    <n v="4875.0000000000009"/>
    <n v="1706.2500000000002"/>
    <n v="0.35"/>
  </r>
  <r>
    <x v="2"/>
    <n v="1128299"/>
    <x v="156"/>
    <x v="2"/>
    <x v="17"/>
    <s v="Cheyenne"/>
    <x v="1"/>
    <n v="0.75000000000000022"/>
    <n v="7500"/>
    <n v="5625.0000000000018"/>
    <n v="1968.7500000000005"/>
    <n v="0.35"/>
  </r>
  <r>
    <x v="2"/>
    <n v="1128299"/>
    <x v="156"/>
    <x v="2"/>
    <x v="17"/>
    <s v="Cheyenne"/>
    <x v="2"/>
    <n v="0.70000000000000018"/>
    <n v="5500"/>
    <n v="3850.0000000000009"/>
    <n v="1347.5000000000002"/>
    <n v="0.35"/>
  </r>
  <r>
    <x v="2"/>
    <n v="1128299"/>
    <x v="156"/>
    <x v="2"/>
    <x v="17"/>
    <s v="Cheyenne"/>
    <x v="3"/>
    <n v="0.70000000000000018"/>
    <n v="5500"/>
    <n v="3850.0000000000009"/>
    <n v="1347.5000000000002"/>
    <n v="0.35"/>
  </r>
  <r>
    <x v="2"/>
    <n v="1128299"/>
    <x v="156"/>
    <x v="2"/>
    <x v="17"/>
    <s v="Cheyenne"/>
    <x v="4"/>
    <n v="0.80000000000000016"/>
    <n v="4750"/>
    <n v="3800.0000000000009"/>
    <n v="1520.0000000000005"/>
    <n v="0.4"/>
  </r>
  <r>
    <x v="2"/>
    <n v="1128299"/>
    <x v="156"/>
    <x v="2"/>
    <x v="17"/>
    <s v="Cheyenne"/>
    <x v="5"/>
    <n v="0.8500000000000002"/>
    <n v="5750"/>
    <n v="4887.5000000000009"/>
    <n v="1466.2500000000002"/>
    <n v="0.3"/>
  </r>
  <r>
    <x v="0"/>
    <n v="1185732"/>
    <x v="157"/>
    <x v="4"/>
    <x v="18"/>
    <s v="Richmond"/>
    <x v="0"/>
    <n v="0.35"/>
    <n v="7500"/>
    <n v="2625"/>
    <n v="1312.5"/>
    <n v="0.5"/>
  </r>
  <r>
    <x v="0"/>
    <n v="1185732"/>
    <x v="157"/>
    <x v="4"/>
    <x v="18"/>
    <s v="Richmond"/>
    <x v="1"/>
    <n v="0.35"/>
    <n v="5500"/>
    <n v="1924.9999999999998"/>
    <n v="769.99999999999989"/>
    <n v="0.39999999999999997"/>
  </r>
  <r>
    <x v="0"/>
    <n v="1185732"/>
    <x v="157"/>
    <x v="4"/>
    <x v="18"/>
    <s v="Richmond"/>
    <x v="2"/>
    <n v="0.25"/>
    <n v="5500"/>
    <n v="1375"/>
    <n v="412.5"/>
    <n v="0.3"/>
  </r>
  <r>
    <x v="0"/>
    <n v="1185732"/>
    <x v="157"/>
    <x v="4"/>
    <x v="18"/>
    <s v="Richmond"/>
    <x v="3"/>
    <n v="0.29999999999999993"/>
    <n v="4000"/>
    <n v="1199.9999999999998"/>
    <n v="419.99999999999989"/>
    <n v="0.35"/>
  </r>
  <r>
    <x v="0"/>
    <n v="1185732"/>
    <x v="157"/>
    <x v="4"/>
    <x v="18"/>
    <s v="Richmond"/>
    <x v="4"/>
    <n v="0.45000000000000007"/>
    <n v="4500"/>
    <n v="2025.0000000000002"/>
    <n v="810"/>
    <n v="0.39999999999999997"/>
  </r>
  <r>
    <x v="0"/>
    <n v="1185732"/>
    <x v="157"/>
    <x v="4"/>
    <x v="18"/>
    <s v="Richmond"/>
    <x v="5"/>
    <n v="0.35"/>
    <n v="5500"/>
    <n v="1924.9999999999998"/>
    <n v="1058.75"/>
    <n v="0.55000000000000004"/>
  </r>
  <r>
    <x v="0"/>
    <n v="1185732"/>
    <x v="103"/>
    <x v="4"/>
    <x v="18"/>
    <s v="Richmond"/>
    <x v="0"/>
    <n v="0.35"/>
    <n v="8000"/>
    <n v="2800"/>
    <n v="1400"/>
    <n v="0.5"/>
  </r>
  <r>
    <x v="0"/>
    <n v="1185732"/>
    <x v="103"/>
    <x v="4"/>
    <x v="18"/>
    <s v="Richmond"/>
    <x v="1"/>
    <n v="0.35"/>
    <n v="4500"/>
    <n v="1575"/>
    <n v="630"/>
    <n v="0.39999999999999997"/>
  </r>
  <r>
    <x v="0"/>
    <n v="1185732"/>
    <x v="103"/>
    <x v="4"/>
    <x v="18"/>
    <s v="Richmond"/>
    <x v="2"/>
    <n v="0.25"/>
    <n v="5000"/>
    <n v="1250"/>
    <n v="375"/>
    <n v="0.3"/>
  </r>
  <r>
    <x v="0"/>
    <n v="1185732"/>
    <x v="103"/>
    <x v="4"/>
    <x v="18"/>
    <s v="Richmond"/>
    <x v="3"/>
    <n v="0.29999999999999993"/>
    <n v="3750"/>
    <n v="1124.9999999999998"/>
    <n v="393.74999999999989"/>
    <n v="0.35"/>
  </r>
  <r>
    <x v="0"/>
    <n v="1185732"/>
    <x v="103"/>
    <x v="4"/>
    <x v="18"/>
    <s v="Richmond"/>
    <x v="4"/>
    <n v="0.45000000000000007"/>
    <n v="4500"/>
    <n v="2025.0000000000002"/>
    <n v="810"/>
    <n v="0.39999999999999997"/>
  </r>
  <r>
    <x v="0"/>
    <n v="1185732"/>
    <x v="103"/>
    <x v="4"/>
    <x v="18"/>
    <s v="Richmond"/>
    <x v="5"/>
    <n v="0.35"/>
    <n v="5500"/>
    <n v="1924.9999999999998"/>
    <n v="1058.75"/>
    <n v="0.55000000000000004"/>
  </r>
  <r>
    <x v="0"/>
    <n v="1185732"/>
    <x v="158"/>
    <x v="4"/>
    <x v="18"/>
    <s v="Richmond"/>
    <x v="0"/>
    <n v="0.35"/>
    <n v="7700"/>
    <n v="2695"/>
    <n v="1347.5"/>
    <n v="0.5"/>
  </r>
  <r>
    <x v="0"/>
    <n v="1185732"/>
    <x v="158"/>
    <x v="4"/>
    <x v="18"/>
    <s v="Richmond"/>
    <x v="1"/>
    <n v="0.35"/>
    <n v="4500"/>
    <n v="1575"/>
    <n v="630"/>
    <n v="0.39999999999999997"/>
  </r>
  <r>
    <x v="0"/>
    <n v="1185732"/>
    <x v="158"/>
    <x v="4"/>
    <x v="18"/>
    <s v="Richmond"/>
    <x v="2"/>
    <n v="0.25"/>
    <n v="4750"/>
    <n v="1187.5"/>
    <n v="356.25"/>
    <n v="0.3"/>
  </r>
  <r>
    <x v="0"/>
    <n v="1185732"/>
    <x v="158"/>
    <x v="4"/>
    <x v="18"/>
    <s v="Richmond"/>
    <x v="3"/>
    <n v="0.29999999999999993"/>
    <n v="3250"/>
    <n v="974.99999999999977"/>
    <n v="341.24999999999989"/>
    <n v="0.35"/>
  </r>
  <r>
    <x v="0"/>
    <n v="1185732"/>
    <x v="158"/>
    <x v="4"/>
    <x v="18"/>
    <s v="Richmond"/>
    <x v="4"/>
    <n v="0.45000000000000007"/>
    <n v="3750"/>
    <n v="1687.5000000000002"/>
    <n v="675"/>
    <n v="0.39999999999999997"/>
  </r>
  <r>
    <x v="0"/>
    <n v="1185732"/>
    <x v="158"/>
    <x v="4"/>
    <x v="18"/>
    <s v="Richmond"/>
    <x v="5"/>
    <n v="0.35"/>
    <n v="4750"/>
    <n v="1662.5"/>
    <n v="914.37500000000011"/>
    <n v="0.55000000000000004"/>
  </r>
  <r>
    <x v="0"/>
    <n v="1185732"/>
    <x v="159"/>
    <x v="4"/>
    <x v="18"/>
    <s v="Richmond"/>
    <x v="0"/>
    <n v="0.35"/>
    <n v="7250"/>
    <n v="2537.5"/>
    <n v="1268.75"/>
    <n v="0.5"/>
  </r>
  <r>
    <x v="0"/>
    <n v="1185732"/>
    <x v="159"/>
    <x v="4"/>
    <x v="18"/>
    <s v="Richmond"/>
    <x v="1"/>
    <n v="0.4"/>
    <n v="4250"/>
    <n v="1700"/>
    <n v="680"/>
    <n v="0.39999999999999997"/>
  </r>
  <r>
    <x v="0"/>
    <n v="1185732"/>
    <x v="159"/>
    <x v="4"/>
    <x v="18"/>
    <s v="Richmond"/>
    <x v="2"/>
    <n v="0.30000000000000004"/>
    <n v="4500"/>
    <n v="1350.0000000000002"/>
    <n v="405.00000000000006"/>
    <n v="0.3"/>
  </r>
  <r>
    <x v="0"/>
    <n v="1185732"/>
    <x v="159"/>
    <x v="4"/>
    <x v="18"/>
    <s v="Richmond"/>
    <x v="3"/>
    <n v="0.35"/>
    <n v="3750"/>
    <n v="1312.5"/>
    <n v="459.37499999999994"/>
    <n v="0.35"/>
  </r>
  <r>
    <x v="0"/>
    <n v="1185732"/>
    <x v="159"/>
    <x v="4"/>
    <x v="18"/>
    <s v="Richmond"/>
    <x v="4"/>
    <n v="0.5"/>
    <n v="4000"/>
    <n v="2000"/>
    <n v="799.99999999999989"/>
    <n v="0.39999999999999997"/>
  </r>
  <r>
    <x v="0"/>
    <n v="1185732"/>
    <x v="159"/>
    <x v="4"/>
    <x v="18"/>
    <s v="Richmond"/>
    <x v="5"/>
    <n v="0.4"/>
    <n v="5250"/>
    <n v="2100"/>
    <n v="1155"/>
    <n v="0.55000000000000004"/>
  </r>
  <r>
    <x v="0"/>
    <n v="1185732"/>
    <x v="160"/>
    <x v="4"/>
    <x v="18"/>
    <s v="Richmond"/>
    <x v="0"/>
    <n v="0.5"/>
    <n v="7950"/>
    <n v="3975"/>
    <n v="1987.5"/>
    <n v="0.5"/>
  </r>
  <r>
    <x v="0"/>
    <n v="1185732"/>
    <x v="160"/>
    <x v="4"/>
    <x v="18"/>
    <s v="Richmond"/>
    <x v="1"/>
    <n v="0.5"/>
    <n v="5000"/>
    <n v="2500"/>
    <n v="999.99999999999989"/>
    <n v="0.39999999999999997"/>
  </r>
  <r>
    <x v="0"/>
    <n v="1185732"/>
    <x v="160"/>
    <x v="4"/>
    <x v="18"/>
    <s v="Richmond"/>
    <x v="2"/>
    <n v="0.45"/>
    <n v="4750"/>
    <n v="2137.5"/>
    <n v="641.25"/>
    <n v="0.3"/>
  </r>
  <r>
    <x v="0"/>
    <n v="1185732"/>
    <x v="160"/>
    <x v="4"/>
    <x v="18"/>
    <s v="Richmond"/>
    <x v="3"/>
    <n v="0.45"/>
    <n v="4500"/>
    <n v="2025"/>
    <n v="708.75"/>
    <n v="0.35"/>
  </r>
  <r>
    <x v="0"/>
    <n v="1185732"/>
    <x v="160"/>
    <x v="4"/>
    <x v="18"/>
    <s v="Richmond"/>
    <x v="4"/>
    <n v="0.54999999999999993"/>
    <n v="4750"/>
    <n v="2612.4999999999995"/>
    <n v="1044.9999999999998"/>
    <n v="0.39999999999999997"/>
  </r>
  <r>
    <x v="0"/>
    <n v="1185732"/>
    <x v="160"/>
    <x v="4"/>
    <x v="18"/>
    <s v="Richmond"/>
    <x v="5"/>
    <n v="0.6"/>
    <n v="5750"/>
    <n v="3450"/>
    <n v="1897.5000000000002"/>
    <n v="0.55000000000000004"/>
  </r>
  <r>
    <x v="0"/>
    <n v="1185732"/>
    <x v="107"/>
    <x v="4"/>
    <x v="18"/>
    <s v="Richmond"/>
    <x v="0"/>
    <n v="0.54999999999999993"/>
    <n v="8250"/>
    <n v="4537.4999999999991"/>
    <n v="2268.7499999999995"/>
    <n v="0.5"/>
  </r>
  <r>
    <x v="0"/>
    <n v="1185732"/>
    <x v="107"/>
    <x v="4"/>
    <x v="18"/>
    <s v="Richmond"/>
    <x v="1"/>
    <n v="0.5"/>
    <n v="5750"/>
    <n v="2875"/>
    <n v="1150"/>
    <n v="0.39999999999999997"/>
  </r>
  <r>
    <x v="0"/>
    <n v="1185732"/>
    <x v="107"/>
    <x v="4"/>
    <x v="18"/>
    <s v="Richmond"/>
    <x v="2"/>
    <n v="0.45"/>
    <n v="5500"/>
    <n v="2475"/>
    <n v="742.5"/>
    <n v="0.3"/>
  </r>
  <r>
    <x v="0"/>
    <n v="1185732"/>
    <x v="107"/>
    <x v="4"/>
    <x v="18"/>
    <s v="Richmond"/>
    <x v="3"/>
    <n v="0.45"/>
    <n v="5250"/>
    <n v="2362.5"/>
    <n v="826.875"/>
    <n v="0.35"/>
  </r>
  <r>
    <x v="0"/>
    <n v="1185732"/>
    <x v="107"/>
    <x v="4"/>
    <x v="18"/>
    <s v="Richmond"/>
    <x v="4"/>
    <n v="0.6"/>
    <n v="5250"/>
    <n v="3150"/>
    <n v="1260"/>
    <n v="0.39999999999999997"/>
  </r>
  <r>
    <x v="0"/>
    <n v="1185732"/>
    <x v="107"/>
    <x v="4"/>
    <x v="18"/>
    <s v="Richmond"/>
    <x v="5"/>
    <n v="0.65"/>
    <n v="6750"/>
    <n v="4387.5"/>
    <n v="2413.125"/>
    <n v="0.55000000000000004"/>
  </r>
  <r>
    <x v="0"/>
    <n v="1185732"/>
    <x v="161"/>
    <x v="4"/>
    <x v="18"/>
    <s v="Richmond"/>
    <x v="0"/>
    <n v="0.6"/>
    <n v="9000"/>
    <n v="5400"/>
    <n v="2700"/>
    <n v="0.5"/>
  </r>
  <r>
    <x v="0"/>
    <n v="1185732"/>
    <x v="161"/>
    <x v="4"/>
    <x v="18"/>
    <s v="Richmond"/>
    <x v="1"/>
    <n v="0.55000000000000004"/>
    <n v="6500"/>
    <n v="3575.0000000000005"/>
    <n v="1430"/>
    <n v="0.39999999999999997"/>
  </r>
  <r>
    <x v="0"/>
    <n v="1185732"/>
    <x v="161"/>
    <x v="4"/>
    <x v="18"/>
    <s v="Richmond"/>
    <x v="2"/>
    <n v="0.5"/>
    <n v="5750"/>
    <n v="2875"/>
    <n v="862.5"/>
    <n v="0.3"/>
  </r>
  <r>
    <x v="0"/>
    <n v="1185732"/>
    <x v="161"/>
    <x v="4"/>
    <x v="18"/>
    <s v="Richmond"/>
    <x v="3"/>
    <n v="0.5"/>
    <n v="5250"/>
    <n v="2625"/>
    <n v="918.74999999999989"/>
    <n v="0.35"/>
  </r>
  <r>
    <x v="0"/>
    <n v="1185732"/>
    <x v="161"/>
    <x v="4"/>
    <x v="18"/>
    <s v="Richmond"/>
    <x v="4"/>
    <n v="0.6"/>
    <n v="5500"/>
    <n v="3300"/>
    <n v="1320"/>
    <n v="0.39999999999999997"/>
  </r>
  <r>
    <x v="0"/>
    <n v="1185732"/>
    <x v="161"/>
    <x v="4"/>
    <x v="18"/>
    <s v="Richmond"/>
    <x v="5"/>
    <n v="0.65"/>
    <n v="7250"/>
    <n v="4712.5"/>
    <n v="2591.875"/>
    <n v="0.55000000000000004"/>
  </r>
  <r>
    <x v="0"/>
    <n v="1185732"/>
    <x v="162"/>
    <x v="4"/>
    <x v="18"/>
    <s v="Richmond"/>
    <x v="0"/>
    <n v="0.6"/>
    <n v="8750"/>
    <n v="5250"/>
    <n v="2625"/>
    <n v="0.5"/>
  </r>
  <r>
    <x v="0"/>
    <n v="1185732"/>
    <x v="162"/>
    <x v="4"/>
    <x v="18"/>
    <s v="Richmond"/>
    <x v="1"/>
    <n v="0.55000000000000004"/>
    <n v="6500"/>
    <n v="3575.0000000000005"/>
    <n v="1430"/>
    <n v="0.39999999999999997"/>
  </r>
  <r>
    <x v="0"/>
    <n v="1185732"/>
    <x v="162"/>
    <x v="4"/>
    <x v="18"/>
    <s v="Richmond"/>
    <x v="2"/>
    <n v="0.45000000000000007"/>
    <n v="5750"/>
    <n v="2587.5000000000005"/>
    <n v="776.25000000000011"/>
    <n v="0.3"/>
  </r>
  <r>
    <x v="0"/>
    <n v="1185732"/>
    <x v="162"/>
    <x v="4"/>
    <x v="18"/>
    <s v="Richmond"/>
    <x v="3"/>
    <n v="0.35"/>
    <n v="5250"/>
    <n v="1837.4999999999998"/>
    <n v="643.12499999999989"/>
    <n v="0.35"/>
  </r>
  <r>
    <x v="0"/>
    <n v="1185732"/>
    <x v="162"/>
    <x v="4"/>
    <x v="18"/>
    <s v="Richmond"/>
    <x v="4"/>
    <n v="0.45000000000000007"/>
    <n v="5000"/>
    <n v="2250.0000000000005"/>
    <n v="900.00000000000011"/>
    <n v="0.39999999999999997"/>
  </r>
  <r>
    <x v="0"/>
    <n v="1185732"/>
    <x v="162"/>
    <x v="4"/>
    <x v="18"/>
    <s v="Richmond"/>
    <x v="5"/>
    <n v="0.50000000000000011"/>
    <n v="6750"/>
    <n v="3375.0000000000009"/>
    <n v="1856.2500000000007"/>
    <n v="0.55000000000000004"/>
  </r>
  <r>
    <x v="0"/>
    <n v="1185732"/>
    <x v="163"/>
    <x v="4"/>
    <x v="18"/>
    <s v="Richmond"/>
    <x v="0"/>
    <n v="0.45000000000000007"/>
    <n v="8000"/>
    <n v="3600.0000000000005"/>
    <n v="1800.0000000000002"/>
    <n v="0.5"/>
  </r>
  <r>
    <x v="0"/>
    <n v="1185732"/>
    <x v="163"/>
    <x v="4"/>
    <x v="18"/>
    <s v="Richmond"/>
    <x v="1"/>
    <n v="0.40000000000000013"/>
    <n v="6000"/>
    <n v="2400.0000000000009"/>
    <n v="960.00000000000023"/>
    <n v="0.39999999999999997"/>
  </r>
  <r>
    <x v="0"/>
    <n v="1185732"/>
    <x v="163"/>
    <x v="4"/>
    <x v="18"/>
    <s v="Richmond"/>
    <x v="2"/>
    <n v="0.35"/>
    <n v="5000"/>
    <n v="1750"/>
    <n v="525"/>
    <n v="0.3"/>
  </r>
  <r>
    <x v="0"/>
    <n v="1185732"/>
    <x v="163"/>
    <x v="4"/>
    <x v="18"/>
    <s v="Richmond"/>
    <x v="3"/>
    <n v="0.35"/>
    <n v="4750"/>
    <n v="1662.5"/>
    <n v="581.875"/>
    <n v="0.35"/>
  </r>
  <r>
    <x v="0"/>
    <n v="1185732"/>
    <x v="163"/>
    <x v="4"/>
    <x v="18"/>
    <s v="Richmond"/>
    <x v="4"/>
    <n v="0.45000000000000007"/>
    <n v="4750"/>
    <n v="2137.5000000000005"/>
    <n v="855.00000000000011"/>
    <n v="0.39999999999999997"/>
  </r>
  <r>
    <x v="0"/>
    <n v="1185732"/>
    <x v="163"/>
    <x v="4"/>
    <x v="18"/>
    <s v="Richmond"/>
    <x v="5"/>
    <n v="0.50000000000000011"/>
    <n v="5750"/>
    <n v="2875.0000000000005"/>
    <n v="1581.2500000000005"/>
    <n v="0.55000000000000004"/>
  </r>
  <r>
    <x v="0"/>
    <n v="1185732"/>
    <x v="111"/>
    <x v="4"/>
    <x v="18"/>
    <s v="Richmond"/>
    <x v="0"/>
    <n v="0.50000000000000011"/>
    <n v="7500"/>
    <n v="3750.0000000000009"/>
    <n v="1875.0000000000005"/>
    <n v="0.5"/>
  </r>
  <r>
    <x v="0"/>
    <n v="1185732"/>
    <x v="111"/>
    <x v="4"/>
    <x v="18"/>
    <s v="Richmond"/>
    <x v="1"/>
    <n v="0.40000000000000013"/>
    <n v="5750"/>
    <n v="2300.0000000000009"/>
    <n v="920.00000000000034"/>
    <n v="0.39999999999999997"/>
  </r>
  <r>
    <x v="0"/>
    <n v="1185732"/>
    <x v="111"/>
    <x v="4"/>
    <x v="18"/>
    <s v="Richmond"/>
    <x v="2"/>
    <n v="0.40000000000000013"/>
    <n v="4250"/>
    <n v="1700.0000000000005"/>
    <n v="510.00000000000011"/>
    <n v="0.3"/>
  </r>
  <r>
    <x v="0"/>
    <n v="1185732"/>
    <x v="111"/>
    <x v="4"/>
    <x v="18"/>
    <s v="Richmond"/>
    <x v="3"/>
    <n v="0.40000000000000013"/>
    <n v="4000"/>
    <n v="1600.0000000000005"/>
    <n v="560.00000000000011"/>
    <n v="0.35"/>
  </r>
  <r>
    <x v="0"/>
    <n v="1185732"/>
    <x v="111"/>
    <x v="4"/>
    <x v="18"/>
    <s v="Richmond"/>
    <x v="4"/>
    <n v="0.50000000000000011"/>
    <n v="4000"/>
    <n v="2000.0000000000005"/>
    <n v="800.00000000000011"/>
    <n v="0.39999999999999997"/>
  </r>
  <r>
    <x v="0"/>
    <n v="1185732"/>
    <x v="111"/>
    <x v="4"/>
    <x v="18"/>
    <s v="Richmond"/>
    <x v="5"/>
    <n v="0.55000000000000004"/>
    <n v="5250"/>
    <n v="2887.5000000000005"/>
    <n v="1588.1250000000005"/>
    <n v="0.55000000000000004"/>
  </r>
  <r>
    <x v="0"/>
    <n v="1185732"/>
    <x v="164"/>
    <x v="4"/>
    <x v="18"/>
    <s v="Richmond"/>
    <x v="0"/>
    <n v="0.50000000000000011"/>
    <n v="6750"/>
    <n v="3375.0000000000009"/>
    <n v="1687.5000000000005"/>
    <n v="0.5"/>
  </r>
  <r>
    <x v="0"/>
    <n v="1185732"/>
    <x v="164"/>
    <x v="4"/>
    <x v="18"/>
    <s v="Richmond"/>
    <x v="1"/>
    <n v="0.45000000000000012"/>
    <n v="5000"/>
    <n v="2250.0000000000005"/>
    <n v="900.00000000000011"/>
    <n v="0.39999999999999997"/>
  </r>
  <r>
    <x v="0"/>
    <n v="1185732"/>
    <x v="164"/>
    <x v="4"/>
    <x v="18"/>
    <s v="Richmond"/>
    <x v="2"/>
    <n v="0.45000000000000012"/>
    <n v="4450"/>
    <n v="2002.5000000000005"/>
    <n v="600.75000000000011"/>
    <n v="0.3"/>
  </r>
  <r>
    <x v="0"/>
    <n v="1185732"/>
    <x v="164"/>
    <x v="4"/>
    <x v="18"/>
    <s v="Richmond"/>
    <x v="3"/>
    <n v="0.45000000000000012"/>
    <n v="4750"/>
    <n v="2137.5000000000005"/>
    <n v="748.12500000000011"/>
    <n v="0.35"/>
  </r>
  <r>
    <x v="0"/>
    <n v="1185732"/>
    <x v="164"/>
    <x v="4"/>
    <x v="18"/>
    <s v="Richmond"/>
    <x v="4"/>
    <n v="0.6"/>
    <n v="4500"/>
    <n v="2700"/>
    <n v="1080"/>
    <n v="0.39999999999999997"/>
  </r>
  <r>
    <x v="0"/>
    <n v="1185732"/>
    <x v="164"/>
    <x v="4"/>
    <x v="18"/>
    <s v="Richmond"/>
    <x v="5"/>
    <n v="0.64999999999999991"/>
    <n v="6250"/>
    <n v="4062.4999999999995"/>
    <n v="2234.375"/>
    <n v="0.55000000000000004"/>
  </r>
  <r>
    <x v="0"/>
    <n v="1185732"/>
    <x v="165"/>
    <x v="4"/>
    <x v="18"/>
    <s v="Richmond"/>
    <x v="0"/>
    <n v="0.6"/>
    <n v="8500"/>
    <n v="5100"/>
    <n v="2550"/>
    <n v="0.5"/>
  </r>
  <r>
    <x v="0"/>
    <n v="1185732"/>
    <x v="165"/>
    <x v="4"/>
    <x v="18"/>
    <s v="Richmond"/>
    <x v="1"/>
    <n v="0.5"/>
    <n v="6500"/>
    <n v="3250"/>
    <n v="1300"/>
    <n v="0.39999999999999997"/>
  </r>
  <r>
    <x v="0"/>
    <n v="1185732"/>
    <x v="165"/>
    <x v="4"/>
    <x v="18"/>
    <s v="Richmond"/>
    <x v="2"/>
    <n v="0.5"/>
    <n v="6000"/>
    <n v="3000"/>
    <n v="900"/>
    <n v="0.3"/>
  </r>
  <r>
    <x v="0"/>
    <n v="1185732"/>
    <x v="165"/>
    <x v="4"/>
    <x v="18"/>
    <s v="Richmond"/>
    <x v="3"/>
    <n v="0.5"/>
    <n v="5500"/>
    <n v="2750"/>
    <n v="962.49999999999989"/>
    <n v="0.35"/>
  </r>
  <r>
    <x v="0"/>
    <n v="1185732"/>
    <x v="165"/>
    <x v="4"/>
    <x v="18"/>
    <s v="Richmond"/>
    <x v="4"/>
    <n v="0.6"/>
    <n v="5500"/>
    <n v="3300"/>
    <n v="1320"/>
    <n v="0.39999999999999997"/>
  </r>
  <r>
    <x v="0"/>
    <n v="1185732"/>
    <x v="165"/>
    <x v="4"/>
    <x v="18"/>
    <s v="Richmond"/>
    <x v="5"/>
    <n v="0.64999999999999991"/>
    <n v="6500"/>
    <n v="4224.9999999999991"/>
    <n v="2323.7499999999995"/>
    <n v="0.55000000000000004"/>
  </r>
  <r>
    <x v="0"/>
    <n v="1185732"/>
    <x v="166"/>
    <x v="3"/>
    <x v="19"/>
    <s v="Detroit"/>
    <x v="0"/>
    <n v="0.3"/>
    <n v="6250"/>
    <n v="1875"/>
    <n v="750"/>
    <n v="0.4"/>
  </r>
  <r>
    <x v="0"/>
    <n v="1185732"/>
    <x v="166"/>
    <x v="3"/>
    <x v="19"/>
    <s v="Detroit"/>
    <x v="1"/>
    <n v="0.3"/>
    <n v="4250"/>
    <n v="1275"/>
    <n v="446.25"/>
    <n v="0.35"/>
  </r>
  <r>
    <x v="0"/>
    <n v="1185732"/>
    <x v="166"/>
    <x v="3"/>
    <x v="19"/>
    <s v="Detroit"/>
    <x v="2"/>
    <n v="0.2"/>
    <n v="4250"/>
    <n v="850"/>
    <n v="297.5"/>
    <n v="0.35"/>
  </r>
  <r>
    <x v="0"/>
    <n v="1185732"/>
    <x v="166"/>
    <x v="3"/>
    <x v="19"/>
    <s v="Detroit"/>
    <x v="3"/>
    <n v="0.25000000000000006"/>
    <n v="2750"/>
    <n v="687.50000000000011"/>
    <n v="275.00000000000006"/>
    <n v="0.4"/>
  </r>
  <r>
    <x v="0"/>
    <n v="1185732"/>
    <x v="166"/>
    <x v="3"/>
    <x v="19"/>
    <s v="Detroit"/>
    <x v="4"/>
    <n v="0.39999999999999997"/>
    <n v="3250"/>
    <n v="1300"/>
    <n v="454.99999999999994"/>
    <n v="0.35"/>
  </r>
  <r>
    <x v="0"/>
    <n v="1185732"/>
    <x v="166"/>
    <x v="3"/>
    <x v="19"/>
    <s v="Detroit"/>
    <x v="5"/>
    <n v="0.3"/>
    <n v="4250"/>
    <n v="1275"/>
    <n v="637.5"/>
    <n v="0.5"/>
  </r>
  <r>
    <x v="0"/>
    <n v="1185732"/>
    <x v="167"/>
    <x v="3"/>
    <x v="19"/>
    <s v="Detroit"/>
    <x v="0"/>
    <n v="0.3"/>
    <n v="6750"/>
    <n v="2025"/>
    <n v="810"/>
    <n v="0.4"/>
  </r>
  <r>
    <x v="0"/>
    <n v="1185732"/>
    <x v="167"/>
    <x v="3"/>
    <x v="19"/>
    <s v="Detroit"/>
    <x v="1"/>
    <n v="0.3"/>
    <n v="3250"/>
    <n v="975"/>
    <n v="341.25"/>
    <n v="0.35"/>
  </r>
  <r>
    <x v="0"/>
    <n v="1185732"/>
    <x v="167"/>
    <x v="3"/>
    <x v="19"/>
    <s v="Detroit"/>
    <x v="2"/>
    <n v="0.2"/>
    <n v="3750"/>
    <n v="750"/>
    <n v="262.5"/>
    <n v="0.35"/>
  </r>
  <r>
    <x v="0"/>
    <n v="1185732"/>
    <x v="167"/>
    <x v="3"/>
    <x v="19"/>
    <s v="Detroit"/>
    <x v="3"/>
    <n v="0.25000000000000006"/>
    <n v="2500"/>
    <n v="625.00000000000011"/>
    <n v="250.00000000000006"/>
    <n v="0.4"/>
  </r>
  <r>
    <x v="0"/>
    <n v="1185732"/>
    <x v="167"/>
    <x v="3"/>
    <x v="19"/>
    <s v="Detroit"/>
    <x v="4"/>
    <n v="0.39999999999999997"/>
    <n v="3250"/>
    <n v="1300"/>
    <n v="454.99999999999994"/>
    <n v="0.35"/>
  </r>
  <r>
    <x v="0"/>
    <n v="1185732"/>
    <x v="167"/>
    <x v="3"/>
    <x v="19"/>
    <s v="Detroit"/>
    <x v="5"/>
    <n v="0.3"/>
    <n v="4000"/>
    <n v="1200"/>
    <n v="600"/>
    <n v="0.5"/>
  </r>
  <r>
    <x v="0"/>
    <n v="1185732"/>
    <x v="126"/>
    <x v="3"/>
    <x v="19"/>
    <s v="Detroit"/>
    <x v="0"/>
    <n v="0.35000000000000003"/>
    <n v="6200"/>
    <n v="2170"/>
    <n v="868"/>
    <n v="0.4"/>
  </r>
  <r>
    <x v="0"/>
    <n v="1185732"/>
    <x v="126"/>
    <x v="3"/>
    <x v="19"/>
    <s v="Detroit"/>
    <x v="1"/>
    <n v="0.35000000000000003"/>
    <n v="3000"/>
    <n v="1050"/>
    <n v="367.5"/>
    <n v="0.35"/>
  </r>
  <r>
    <x v="0"/>
    <n v="1185732"/>
    <x v="126"/>
    <x v="3"/>
    <x v="19"/>
    <s v="Detroit"/>
    <x v="2"/>
    <n v="0.25000000000000006"/>
    <n v="3500"/>
    <n v="875.00000000000023"/>
    <n v="306.25000000000006"/>
    <n v="0.35"/>
  </r>
  <r>
    <x v="0"/>
    <n v="1185732"/>
    <x v="126"/>
    <x v="3"/>
    <x v="19"/>
    <s v="Detroit"/>
    <x v="3"/>
    <n v="0.3"/>
    <n v="2000"/>
    <n v="600"/>
    <n v="240"/>
    <n v="0.4"/>
  </r>
  <r>
    <x v="0"/>
    <n v="1185732"/>
    <x v="126"/>
    <x v="3"/>
    <x v="19"/>
    <s v="Detroit"/>
    <x v="4"/>
    <n v="0.45"/>
    <n v="2500"/>
    <n v="1125"/>
    <n v="393.75"/>
    <n v="0.35"/>
  </r>
  <r>
    <x v="0"/>
    <n v="1185732"/>
    <x v="126"/>
    <x v="3"/>
    <x v="19"/>
    <s v="Detroit"/>
    <x v="5"/>
    <n v="0.35000000000000003"/>
    <n v="3500"/>
    <n v="1225.0000000000002"/>
    <n v="612.50000000000011"/>
    <n v="0.5"/>
  </r>
  <r>
    <x v="0"/>
    <n v="1185732"/>
    <x v="127"/>
    <x v="3"/>
    <x v="19"/>
    <s v="Detroit"/>
    <x v="0"/>
    <n v="0.35000000000000003"/>
    <n v="5750"/>
    <n v="2012.5000000000002"/>
    <n v="805.00000000000011"/>
    <n v="0.4"/>
  </r>
  <r>
    <x v="0"/>
    <n v="1185732"/>
    <x v="127"/>
    <x v="3"/>
    <x v="19"/>
    <s v="Detroit"/>
    <x v="1"/>
    <n v="0.30000000000000004"/>
    <n v="2750"/>
    <n v="825.00000000000011"/>
    <n v="288.75"/>
    <n v="0.35"/>
  </r>
  <r>
    <x v="0"/>
    <n v="1185732"/>
    <x v="127"/>
    <x v="3"/>
    <x v="19"/>
    <s v="Detroit"/>
    <x v="2"/>
    <n v="0.20000000000000007"/>
    <n v="2750"/>
    <n v="550.00000000000023"/>
    <n v="192.50000000000006"/>
    <n v="0.35"/>
  </r>
  <r>
    <x v="0"/>
    <n v="1185732"/>
    <x v="127"/>
    <x v="3"/>
    <x v="19"/>
    <s v="Detroit"/>
    <x v="3"/>
    <n v="0.25"/>
    <n v="2000"/>
    <n v="500"/>
    <n v="200"/>
    <n v="0.4"/>
  </r>
  <r>
    <x v="0"/>
    <n v="1185732"/>
    <x v="127"/>
    <x v="3"/>
    <x v="19"/>
    <s v="Detroit"/>
    <x v="4"/>
    <n v="0.4"/>
    <n v="2250"/>
    <n v="900"/>
    <n v="315"/>
    <n v="0.35"/>
  </r>
  <r>
    <x v="0"/>
    <n v="1185732"/>
    <x v="127"/>
    <x v="3"/>
    <x v="19"/>
    <s v="Detroit"/>
    <x v="5"/>
    <n v="0.30000000000000004"/>
    <n v="3500"/>
    <n v="1050.0000000000002"/>
    <n v="525.00000000000011"/>
    <n v="0.5"/>
  </r>
  <r>
    <x v="0"/>
    <n v="1185732"/>
    <x v="168"/>
    <x v="3"/>
    <x v="19"/>
    <s v="Detroit"/>
    <x v="0"/>
    <n v="0.4"/>
    <n v="6200"/>
    <n v="2480"/>
    <n v="992"/>
    <n v="0.4"/>
  </r>
  <r>
    <x v="0"/>
    <n v="1185732"/>
    <x v="168"/>
    <x v="3"/>
    <x v="19"/>
    <s v="Detroit"/>
    <x v="1"/>
    <n v="0.35000000000000009"/>
    <n v="3250"/>
    <n v="1137.5000000000002"/>
    <n v="398.12500000000006"/>
    <n v="0.35"/>
  </r>
  <r>
    <x v="0"/>
    <n v="1185732"/>
    <x v="168"/>
    <x v="3"/>
    <x v="19"/>
    <s v="Detroit"/>
    <x v="2"/>
    <n v="0.30000000000000004"/>
    <n v="3000"/>
    <n v="900.00000000000011"/>
    <n v="315"/>
    <n v="0.35"/>
  </r>
  <r>
    <x v="0"/>
    <n v="1185732"/>
    <x v="168"/>
    <x v="3"/>
    <x v="19"/>
    <s v="Detroit"/>
    <x v="3"/>
    <n v="0.30000000000000004"/>
    <n v="2250"/>
    <n v="675.00000000000011"/>
    <n v="270.00000000000006"/>
    <n v="0.4"/>
  </r>
  <r>
    <x v="0"/>
    <n v="1185732"/>
    <x v="168"/>
    <x v="3"/>
    <x v="19"/>
    <s v="Detroit"/>
    <x v="4"/>
    <n v="0.44999999999999996"/>
    <n v="2500"/>
    <n v="1125"/>
    <n v="393.75"/>
    <n v="0.35"/>
  </r>
  <r>
    <x v="0"/>
    <n v="1185732"/>
    <x v="168"/>
    <x v="3"/>
    <x v="19"/>
    <s v="Detroit"/>
    <x v="5"/>
    <n v="0.49999999999999994"/>
    <n v="3500"/>
    <n v="1749.9999999999998"/>
    <n v="874.99999999999989"/>
    <n v="0.5"/>
  </r>
  <r>
    <x v="0"/>
    <n v="1185732"/>
    <x v="169"/>
    <x v="3"/>
    <x v="19"/>
    <s v="Detroit"/>
    <x v="0"/>
    <n v="0.35000000000000003"/>
    <n v="6000"/>
    <n v="2100"/>
    <n v="840"/>
    <n v="0.4"/>
  </r>
  <r>
    <x v="0"/>
    <n v="1185732"/>
    <x v="169"/>
    <x v="3"/>
    <x v="19"/>
    <s v="Detroit"/>
    <x v="1"/>
    <n v="0.3000000000000001"/>
    <n v="3500"/>
    <n v="1050.0000000000005"/>
    <n v="367.50000000000011"/>
    <n v="0.35"/>
  </r>
  <r>
    <x v="0"/>
    <n v="1185732"/>
    <x v="169"/>
    <x v="3"/>
    <x v="19"/>
    <s v="Detroit"/>
    <x v="2"/>
    <n v="0.25000000000000006"/>
    <n v="3750"/>
    <n v="937.50000000000023"/>
    <n v="328.12500000000006"/>
    <n v="0.35"/>
  </r>
  <r>
    <x v="0"/>
    <n v="1185732"/>
    <x v="169"/>
    <x v="3"/>
    <x v="19"/>
    <s v="Detroit"/>
    <x v="3"/>
    <n v="0.25000000000000006"/>
    <n v="3500"/>
    <n v="875.00000000000023"/>
    <n v="350.00000000000011"/>
    <n v="0.4"/>
  </r>
  <r>
    <x v="0"/>
    <n v="1185732"/>
    <x v="169"/>
    <x v="3"/>
    <x v="19"/>
    <s v="Detroit"/>
    <x v="4"/>
    <n v="0.4"/>
    <n v="3500"/>
    <n v="1400"/>
    <n v="489.99999999999994"/>
    <n v="0.35"/>
  </r>
  <r>
    <x v="0"/>
    <n v="1185732"/>
    <x v="169"/>
    <x v="3"/>
    <x v="19"/>
    <s v="Detroit"/>
    <x v="5"/>
    <n v="0.45"/>
    <n v="5250"/>
    <n v="2362.5"/>
    <n v="1181.25"/>
    <n v="0.5"/>
  </r>
  <r>
    <x v="0"/>
    <n v="1185732"/>
    <x v="130"/>
    <x v="3"/>
    <x v="19"/>
    <s v="Detroit"/>
    <x v="0"/>
    <n v="0.4"/>
    <n v="7500"/>
    <n v="3000"/>
    <n v="1200"/>
    <n v="0.4"/>
  </r>
  <r>
    <x v="0"/>
    <n v="1185732"/>
    <x v="130"/>
    <x v="3"/>
    <x v="19"/>
    <s v="Detroit"/>
    <x v="1"/>
    <n v="0.35000000000000009"/>
    <n v="5000"/>
    <n v="1750.0000000000005"/>
    <n v="612.50000000000011"/>
    <n v="0.35"/>
  </r>
  <r>
    <x v="0"/>
    <n v="1185732"/>
    <x v="130"/>
    <x v="3"/>
    <x v="19"/>
    <s v="Detroit"/>
    <x v="2"/>
    <n v="0.30000000000000004"/>
    <n v="4250"/>
    <n v="1275.0000000000002"/>
    <n v="446.25000000000006"/>
    <n v="0.35"/>
  </r>
  <r>
    <x v="0"/>
    <n v="1185732"/>
    <x v="130"/>
    <x v="3"/>
    <x v="19"/>
    <s v="Detroit"/>
    <x v="3"/>
    <n v="0.30000000000000004"/>
    <n v="3750"/>
    <n v="1125.0000000000002"/>
    <n v="450.00000000000011"/>
    <n v="0.4"/>
  </r>
  <r>
    <x v="0"/>
    <n v="1185732"/>
    <x v="130"/>
    <x v="3"/>
    <x v="19"/>
    <s v="Detroit"/>
    <x v="4"/>
    <n v="0.4"/>
    <n v="3750"/>
    <n v="1500"/>
    <n v="525"/>
    <n v="0.35"/>
  </r>
  <r>
    <x v="0"/>
    <n v="1185732"/>
    <x v="130"/>
    <x v="3"/>
    <x v="19"/>
    <s v="Detroit"/>
    <x v="5"/>
    <n v="0.45"/>
    <n v="5500"/>
    <n v="2475"/>
    <n v="1237.5"/>
    <n v="0.5"/>
  </r>
  <r>
    <x v="0"/>
    <n v="1185732"/>
    <x v="131"/>
    <x v="3"/>
    <x v="19"/>
    <s v="Detroit"/>
    <x v="0"/>
    <n v="0.4"/>
    <n v="7000"/>
    <n v="2800"/>
    <n v="1120"/>
    <n v="0.4"/>
  </r>
  <r>
    <x v="0"/>
    <n v="1185732"/>
    <x v="131"/>
    <x v="3"/>
    <x v="19"/>
    <s v="Detroit"/>
    <x v="1"/>
    <n v="0.40000000000000008"/>
    <n v="4750"/>
    <n v="1900.0000000000005"/>
    <n v="665.00000000000011"/>
    <n v="0.35"/>
  </r>
  <r>
    <x v="0"/>
    <n v="1185732"/>
    <x v="131"/>
    <x v="3"/>
    <x v="19"/>
    <s v="Detroit"/>
    <x v="2"/>
    <n v="0.35000000000000003"/>
    <n v="4000"/>
    <n v="1400.0000000000002"/>
    <n v="490.00000000000006"/>
    <n v="0.35"/>
  </r>
  <r>
    <x v="0"/>
    <n v="1185732"/>
    <x v="131"/>
    <x v="3"/>
    <x v="19"/>
    <s v="Detroit"/>
    <x v="3"/>
    <n v="0.25000000000000006"/>
    <n v="3250"/>
    <n v="812.50000000000023"/>
    <n v="325.00000000000011"/>
    <n v="0.4"/>
  </r>
  <r>
    <x v="0"/>
    <n v="1185732"/>
    <x v="131"/>
    <x v="3"/>
    <x v="19"/>
    <s v="Detroit"/>
    <x v="4"/>
    <n v="0.35000000000000003"/>
    <n v="3000"/>
    <n v="1050"/>
    <n v="367.5"/>
    <n v="0.35"/>
  </r>
  <r>
    <x v="0"/>
    <n v="1185732"/>
    <x v="131"/>
    <x v="3"/>
    <x v="19"/>
    <s v="Detroit"/>
    <x v="5"/>
    <n v="0.4"/>
    <n v="4750"/>
    <n v="1900"/>
    <n v="950"/>
    <n v="0.5"/>
  </r>
  <r>
    <x v="0"/>
    <n v="1185732"/>
    <x v="170"/>
    <x v="3"/>
    <x v="19"/>
    <s v="Detroit"/>
    <x v="0"/>
    <n v="0.35000000000000003"/>
    <n v="6000"/>
    <n v="2100"/>
    <n v="840"/>
    <n v="0.4"/>
  </r>
  <r>
    <x v="0"/>
    <n v="1185732"/>
    <x v="170"/>
    <x v="3"/>
    <x v="19"/>
    <s v="Detroit"/>
    <x v="1"/>
    <n v="0.3000000000000001"/>
    <n v="4000"/>
    <n v="1200.0000000000005"/>
    <n v="420.00000000000011"/>
    <n v="0.35"/>
  </r>
  <r>
    <x v="0"/>
    <n v="1185732"/>
    <x v="170"/>
    <x v="3"/>
    <x v="19"/>
    <s v="Detroit"/>
    <x v="2"/>
    <n v="0.15000000000000002"/>
    <n v="3000"/>
    <n v="450.00000000000006"/>
    <n v="157.5"/>
    <n v="0.35"/>
  </r>
  <r>
    <x v="0"/>
    <n v="1185732"/>
    <x v="170"/>
    <x v="3"/>
    <x v="19"/>
    <s v="Detroit"/>
    <x v="3"/>
    <n v="0.15000000000000002"/>
    <n v="2750"/>
    <n v="412.50000000000006"/>
    <n v="165.00000000000003"/>
    <n v="0.4"/>
  </r>
  <r>
    <x v="0"/>
    <n v="1185732"/>
    <x v="170"/>
    <x v="3"/>
    <x v="19"/>
    <s v="Detroit"/>
    <x v="4"/>
    <n v="0.25"/>
    <n v="2750"/>
    <n v="687.5"/>
    <n v="240.62499999999997"/>
    <n v="0.35"/>
  </r>
  <r>
    <x v="0"/>
    <n v="1185732"/>
    <x v="170"/>
    <x v="3"/>
    <x v="19"/>
    <s v="Detroit"/>
    <x v="5"/>
    <n v="0.30000000000000004"/>
    <n v="3500"/>
    <n v="1050.0000000000002"/>
    <n v="525.00000000000011"/>
    <n v="0.5"/>
  </r>
  <r>
    <x v="0"/>
    <n v="1185732"/>
    <x v="171"/>
    <x v="3"/>
    <x v="19"/>
    <s v="Detroit"/>
    <x v="0"/>
    <n v="0.35"/>
    <n v="5250"/>
    <n v="1837.4999999999998"/>
    <n v="735"/>
    <n v="0.4"/>
  </r>
  <r>
    <x v="0"/>
    <n v="1185732"/>
    <x v="171"/>
    <x v="3"/>
    <x v="19"/>
    <s v="Detroit"/>
    <x v="1"/>
    <n v="0.25"/>
    <n v="3500"/>
    <n v="875"/>
    <n v="306.25"/>
    <n v="0.35"/>
  </r>
  <r>
    <x v="0"/>
    <n v="1185732"/>
    <x v="171"/>
    <x v="3"/>
    <x v="19"/>
    <s v="Detroit"/>
    <x v="2"/>
    <n v="0.25"/>
    <n v="2500"/>
    <n v="625"/>
    <n v="218.75"/>
    <n v="0.35"/>
  </r>
  <r>
    <x v="0"/>
    <n v="1185732"/>
    <x v="171"/>
    <x v="3"/>
    <x v="19"/>
    <s v="Detroit"/>
    <x v="3"/>
    <n v="0.25"/>
    <n v="2250"/>
    <n v="562.5"/>
    <n v="225"/>
    <n v="0.4"/>
  </r>
  <r>
    <x v="0"/>
    <n v="1185732"/>
    <x v="171"/>
    <x v="3"/>
    <x v="19"/>
    <s v="Detroit"/>
    <x v="4"/>
    <n v="0.35"/>
    <n v="2250"/>
    <n v="787.5"/>
    <n v="275.625"/>
    <n v="0.35"/>
  </r>
  <r>
    <x v="0"/>
    <n v="1185732"/>
    <x v="171"/>
    <x v="3"/>
    <x v="19"/>
    <s v="Detroit"/>
    <x v="5"/>
    <n v="0.39999999999999991"/>
    <n v="3500"/>
    <n v="1399.9999999999998"/>
    <n v="699.99999999999989"/>
    <n v="0.5"/>
  </r>
  <r>
    <x v="0"/>
    <n v="1185732"/>
    <x v="134"/>
    <x v="3"/>
    <x v="19"/>
    <s v="Detroit"/>
    <x v="0"/>
    <n v="0.35000000000000003"/>
    <n v="5000"/>
    <n v="1750.0000000000002"/>
    <n v="700.00000000000011"/>
    <n v="0.4"/>
  </r>
  <r>
    <x v="0"/>
    <n v="1185732"/>
    <x v="134"/>
    <x v="3"/>
    <x v="19"/>
    <s v="Detroit"/>
    <x v="1"/>
    <n v="0.25000000000000006"/>
    <n v="3500"/>
    <n v="875.00000000000023"/>
    <n v="306.25000000000006"/>
    <n v="0.35"/>
  </r>
  <r>
    <x v="0"/>
    <n v="1185732"/>
    <x v="134"/>
    <x v="3"/>
    <x v="19"/>
    <s v="Detroit"/>
    <x v="2"/>
    <n v="0.25000000000000006"/>
    <n v="2950"/>
    <n v="737.50000000000011"/>
    <n v="258.125"/>
    <n v="0.35"/>
  </r>
  <r>
    <x v="0"/>
    <n v="1185732"/>
    <x v="134"/>
    <x v="3"/>
    <x v="19"/>
    <s v="Detroit"/>
    <x v="3"/>
    <n v="0.25000000000000006"/>
    <n v="3250"/>
    <n v="812.50000000000023"/>
    <n v="325.00000000000011"/>
    <n v="0.4"/>
  </r>
  <r>
    <x v="0"/>
    <n v="1185732"/>
    <x v="134"/>
    <x v="3"/>
    <x v="19"/>
    <s v="Detroit"/>
    <x v="4"/>
    <n v="0.44999999999999996"/>
    <n v="3000"/>
    <n v="1349.9999999999998"/>
    <n v="472.49999999999989"/>
    <n v="0.35"/>
  </r>
  <r>
    <x v="0"/>
    <n v="1185732"/>
    <x v="134"/>
    <x v="3"/>
    <x v="19"/>
    <s v="Detroit"/>
    <x v="5"/>
    <n v="0.49999999999999983"/>
    <n v="4000"/>
    <n v="1999.9999999999993"/>
    <n v="999.99999999999966"/>
    <n v="0.5"/>
  </r>
  <r>
    <x v="0"/>
    <n v="1185732"/>
    <x v="135"/>
    <x v="3"/>
    <x v="19"/>
    <s v="Detroit"/>
    <x v="0"/>
    <n v="0.44999999999999996"/>
    <n v="6500"/>
    <n v="2924.9999999999995"/>
    <n v="1169.9999999999998"/>
    <n v="0.4"/>
  </r>
  <r>
    <x v="0"/>
    <n v="1185732"/>
    <x v="135"/>
    <x v="3"/>
    <x v="19"/>
    <s v="Detroit"/>
    <x v="1"/>
    <n v="0.35000000000000003"/>
    <n v="4500"/>
    <n v="1575.0000000000002"/>
    <n v="551.25"/>
    <n v="0.35"/>
  </r>
  <r>
    <x v="0"/>
    <n v="1185732"/>
    <x v="135"/>
    <x v="3"/>
    <x v="19"/>
    <s v="Detroit"/>
    <x v="2"/>
    <n v="0.35000000000000003"/>
    <n v="4000"/>
    <n v="1400.0000000000002"/>
    <n v="490.00000000000006"/>
    <n v="0.35"/>
  </r>
  <r>
    <x v="0"/>
    <n v="1185732"/>
    <x v="135"/>
    <x v="3"/>
    <x v="19"/>
    <s v="Detroit"/>
    <x v="3"/>
    <n v="0.35000000000000003"/>
    <n v="3500"/>
    <n v="1225.0000000000002"/>
    <n v="490.00000000000011"/>
    <n v="0.4"/>
  </r>
  <r>
    <x v="0"/>
    <n v="1185732"/>
    <x v="135"/>
    <x v="3"/>
    <x v="19"/>
    <s v="Detroit"/>
    <x v="4"/>
    <n v="0.44999999999999996"/>
    <n v="3500"/>
    <n v="1574.9999999999998"/>
    <n v="551.24999999999989"/>
    <n v="0.35"/>
  </r>
  <r>
    <x v="0"/>
    <n v="1185732"/>
    <x v="135"/>
    <x v="3"/>
    <x v="19"/>
    <s v="Detroit"/>
    <x v="5"/>
    <n v="0.49999999999999983"/>
    <n v="4500"/>
    <n v="2249.9999999999991"/>
    <n v="1124.9999999999995"/>
    <n v="0.5"/>
  </r>
  <r>
    <x v="0"/>
    <n v="1185732"/>
    <x v="118"/>
    <x v="3"/>
    <x v="20"/>
    <s v="St. Louis"/>
    <x v="0"/>
    <n v="0.25"/>
    <n v="6750"/>
    <n v="1687.5"/>
    <n v="675"/>
    <n v="0.4"/>
  </r>
  <r>
    <x v="0"/>
    <n v="1185732"/>
    <x v="118"/>
    <x v="3"/>
    <x v="20"/>
    <s v="St. Louis"/>
    <x v="1"/>
    <n v="0.25"/>
    <n v="4750"/>
    <n v="1187.5"/>
    <n v="415.625"/>
    <n v="0.35"/>
  </r>
  <r>
    <x v="0"/>
    <n v="1185732"/>
    <x v="118"/>
    <x v="3"/>
    <x v="20"/>
    <s v="St. Louis"/>
    <x v="2"/>
    <n v="0.15000000000000002"/>
    <n v="4750"/>
    <n v="712.50000000000011"/>
    <n v="249.37500000000003"/>
    <n v="0.35"/>
  </r>
  <r>
    <x v="0"/>
    <n v="1185732"/>
    <x v="118"/>
    <x v="3"/>
    <x v="20"/>
    <s v="St. Louis"/>
    <x v="3"/>
    <n v="0.20000000000000007"/>
    <n v="3250"/>
    <n v="650.00000000000023"/>
    <n v="260.00000000000011"/>
    <n v="0.4"/>
  </r>
  <r>
    <x v="0"/>
    <n v="1185732"/>
    <x v="118"/>
    <x v="3"/>
    <x v="20"/>
    <s v="St. Louis"/>
    <x v="4"/>
    <n v="0.35"/>
    <n v="3750"/>
    <n v="1312.5"/>
    <n v="459.37499999999994"/>
    <n v="0.35"/>
  </r>
  <r>
    <x v="0"/>
    <n v="1185732"/>
    <x v="118"/>
    <x v="3"/>
    <x v="20"/>
    <s v="St. Louis"/>
    <x v="5"/>
    <n v="0.25"/>
    <n v="4750"/>
    <n v="1187.5"/>
    <n v="593.75"/>
    <n v="0.5"/>
  </r>
  <r>
    <x v="0"/>
    <n v="1185732"/>
    <x v="119"/>
    <x v="3"/>
    <x v="20"/>
    <s v="St. Louis"/>
    <x v="0"/>
    <n v="0.25"/>
    <n v="7250"/>
    <n v="1812.5"/>
    <n v="725"/>
    <n v="0.4"/>
  </r>
  <r>
    <x v="0"/>
    <n v="1185732"/>
    <x v="119"/>
    <x v="3"/>
    <x v="20"/>
    <s v="St. Louis"/>
    <x v="1"/>
    <n v="0.25"/>
    <n v="3750"/>
    <n v="937.5"/>
    <n v="328.125"/>
    <n v="0.35"/>
  </r>
  <r>
    <x v="0"/>
    <n v="1185732"/>
    <x v="119"/>
    <x v="3"/>
    <x v="20"/>
    <s v="St. Louis"/>
    <x v="2"/>
    <n v="0.15000000000000002"/>
    <n v="4250"/>
    <n v="637.50000000000011"/>
    <n v="223.12500000000003"/>
    <n v="0.35"/>
  </r>
  <r>
    <x v="0"/>
    <n v="1185732"/>
    <x v="119"/>
    <x v="3"/>
    <x v="20"/>
    <s v="St. Louis"/>
    <x v="3"/>
    <n v="0.20000000000000007"/>
    <n v="3000"/>
    <n v="600.00000000000023"/>
    <n v="240.00000000000011"/>
    <n v="0.4"/>
  </r>
  <r>
    <x v="0"/>
    <n v="1185732"/>
    <x v="119"/>
    <x v="3"/>
    <x v="20"/>
    <s v="St. Louis"/>
    <x v="4"/>
    <n v="0.35"/>
    <n v="3750"/>
    <n v="1312.5"/>
    <n v="459.37499999999994"/>
    <n v="0.35"/>
  </r>
  <r>
    <x v="0"/>
    <n v="1185732"/>
    <x v="119"/>
    <x v="3"/>
    <x v="20"/>
    <s v="St. Louis"/>
    <x v="5"/>
    <n v="0.25"/>
    <n v="4500"/>
    <n v="1125"/>
    <n v="562.5"/>
    <n v="0.5"/>
  </r>
  <r>
    <x v="0"/>
    <n v="1185732"/>
    <x v="2"/>
    <x v="3"/>
    <x v="20"/>
    <s v="St. Louis"/>
    <x v="0"/>
    <n v="0.30000000000000004"/>
    <n v="6700"/>
    <n v="2010.0000000000002"/>
    <n v="804.00000000000011"/>
    <n v="0.4"/>
  </r>
  <r>
    <x v="0"/>
    <n v="1185732"/>
    <x v="2"/>
    <x v="3"/>
    <x v="20"/>
    <s v="St. Louis"/>
    <x v="1"/>
    <n v="0.30000000000000004"/>
    <n v="3500"/>
    <n v="1050.0000000000002"/>
    <n v="367.50000000000006"/>
    <n v="0.35"/>
  </r>
  <r>
    <x v="0"/>
    <n v="1185732"/>
    <x v="2"/>
    <x v="3"/>
    <x v="20"/>
    <s v="St. Louis"/>
    <x v="2"/>
    <n v="0.20000000000000007"/>
    <n v="4000"/>
    <n v="800.00000000000023"/>
    <n v="280.00000000000006"/>
    <n v="0.35"/>
  </r>
  <r>
    <x v="0"/>
    <n v="1185732"/>
    <x v="2"/>
    <x v="3"/>
    <x v="20"/>
    <s v="St. Louis"/>
    <x v="3"/>
    <n v="0.25"/>
    <n v="2500"/>
    <n v="625"/>
    <n v="250"/>
    <n v="0.4"/>
  </r>
  <r>
    <x v="0"/>
    <n v="1185732"/>
    <x v="2"/>
    <x v="3"/>
    <x v="20"/>
    <s v="St. Louis"/>
    <x v="4"/>
    <n v="0.4"/>
    <n v="3000"/>
    <n v="1200"/>
    <n v="420"/>
    <n v="0.35"/>
  </r>
  <r>
    <x v="0"/>
    <n v="1185732"/>
    <x v="2"/>
    <x v="3"/>
    <x v="20"/>
    <s v="St. Louis"/>
    <x v="5"/>
    <n v="0.30000000000000004"/>
    <n v="4000"/>
    <n v="1200.0000000000002"/>
    <n v="600.00000000000011"/>
    <n v="0.5"/>
  </r>
  <r>
    <x v="0"/>
    <n v="1185732"/>
    <x v="3"/>
    <x v="3"/>
    <x v="20"/>
    <s v="St. Louis"/>
    <x v="0"/>
    <n v="0.30000000000000004"/>
    <n v="6250"/>
    <n v="1875.0000000000002"/>
    <n v="750.00000000000011"/>
    <n v="0.4"/>
  </r>
  <r>
    <x v="0"/>
    <n v="1185732"/>
    <x v="3"/>
    <x v="3"/>
    <x v="20"/>
    <s v="St. Louis"/>
    <x v="1"/>
    <n v="0.25000000000000006"/>
    <n v="3250"/>
    <n v="812.50000000000023"/>
    <n v="284.37500000000006"/>
    <n v="0.35"/>
  </r>
  <r>
    <x v="0"/>
    <n v="1185732"/>
    <x v="3"/>
    <x v="3"/>
    <x v="20"/>
    <s v="St. Louis"/>
    <x v="2"/>
    <n v="0.15000000000000008"/>
    <n v="3250"/>
    <n v="487.50000000000023"/>
    <n v="170.62500000000006"/>
    <n v="0.35"/>
  </r>
  <r>
    <x v="0"/>
    <n v="1185732"/>
    <x v="3"/>
    <x v="3"/>
    <x v="20"/>
    <s v="St. Louis"/>
    <x v="3"/>
    <n v="0.2"/>
    <n v="2500"/>
    <n v="500"/>
    <n v="200"/>
    <n v="0.4"/>
  </r>
  <r>
    <x v="0"/>
    <n v="1185732"/>
    <x v="3"/>
    <x v="3"/>
    <x v="20"/>
    <s v="St. Louis"/>
    <x v="4"/>
    <n v="0.35000000000000003"/>
    <n v="2750"/>
    <n v="962.50000000000011"/>
    <n v="336.875"/>
    <n v="0.35"/>
  </r>
  <r>
    <x v="0"/>
    <n v="1185732"/>
    <x v="3"/>
    <x v="3"/>
    <x v="20"/>
    <s v="St. Louis"/>
    <x v="5"/>
    <n v="0.25000000000000006"/>
    <n v="4000"/>
    <n v="1000.0000000000002"/>
    <n v="500.00000000000011"/>
    <n v="0.5"/>
  </r>
  <r>
    <x v="0"/>
    <n v="1185732"/>
    <x v="120"/>
    <x v="3"/>
    <x v="20"/>
    <s v="St. Louis"/>
    <x v="0"/>
    <n v="0.35000000000000003"/>
    <n v="6700"/>
    <n v="2345"/>
    <n v="938"/>
    <n v="0.4"/>
  </r>
  <r>
    <x v="0"/>
    <n v="1185732"/>
    <x v="120"/>
    <x v="3"/>
    <x v="20"/>
    <s v="St. Louis"/>
    <x v="1"/>
    <n v="0.3000000000000001"/>
    <n v="3750"/>
    <n v="1125.0000000000005"/>
    <n v="393.75000000000011"/>
    <n v="0.35"/>
  </r>
  <r>
    <x v="0"/>
    <n v="1185732"/>
    <x v="120"/>
    <x v="3"/>
    <x v="20"/>
    <s v="St. Louis"/>
    <x v="2"/>
    <n v="0.25000000000000006"/>
    <n v="3500"/>
    <n v="875.00000000000023"/>
    <n v="306.25000000000006"/>
    <n v="0.35"/>
  </r>
  <r>
    <x v="0"/>
    <n v="1185732"/>
    <x v="120"/>
    <x v="3"/>
    <x v="20"/>
    <s v="St. Louis"/>
    <x v="3"/>
    <n v="0.25000000000000006"/>
    <n v="2750"/>
    <n v="687.50000000000011"/>
    <n v="275.00000000000006"/>
    <n v="0.4"/>
  </r>
  <r>
    <x v="0"/>
    <n v="1185732"/>
    <x v="120"/>
    <x v="3"/>
    <x v="20"/>
    <s v="St. Louis"/>
    <x v="4"/>
    <n v="0.39999999999999997"/>
    <n v="3000"/>
    <n v="1200"/>
    <n v="420"/>
    <n v="0.35"/>
  </r>
  <r>
    <x v="0"/>
    <n v="1185732"/>
    <x v="120"/>
    <x v="3"/>
    <x v="20"/>
    <s v="St. Louis"/>
    <x v="5"/>
    <n v="0.44999999999999996"/>
    <n v="4000"/>
    <n v="1799.9999999999998"/>
    <n v="899.99999999999989"/>
    <n v="0.5"/>
  </r>
  <r>
    <x v="0"/>
    <n v="1185732"/>
    <x v="121"/>
    <x v="3"/>
    <x v="20"/>
    <s v="St. Louis"/>
    <x v="0"/>
    <n v="0.30000000000000004"/>
    <n v="6500"/>
    <n v="1950.0000000000002"/>
    <n v="780.00000000000011"/>
    <n v="0.4"/>
  </r>
  <r>
    <x v="0"/>
    <n v="1185732"/>
    <x v="121"/>
    <x v="3"/>
    <x v="20"/>
    <s v="St. Louis"/>
    <x v="1"/>
    <n v="0.25000000000000011"/>
    <n v="4000"/>
    <n v="1000.0000000000005"/>
    <n v="350.00000000000011"/>
    <n v="0.35"/>
  </r>
  <r>
    <x v="0"/>
    <n v="1185732"/>
    <x v="121"/>
    <x v="3"/>
    <x v="20"/>
    <s v="St. Louis"/>
    <x v="2"/>
    <n v="0.20000000000000007"/>
    <n v="4250"/>
    <n v="850.00000000000023"/>
    <n v="297.50000000000006"/>
    <n v="0.35"/>
  </r>
  <r>
    <x v="0"/>
    <n v="1185732"/>
    <x v="121"/>
    <x v="3"/>
    <x v="20"/>
    <s v="St. Louis"/>
    <x v="3"/>
    <n v="0.20000000000000007"/>
    <n v="4000"/>
    <n v="800.00000000000023"/>
    <n v="320.00000000000011"/>
    <n v="0.4"/>
  </r>
  <r>
    <x v="0"/>
    <n v="1185732"/>
    <x v="121"/>
    <x v="3"/>
    <x v="20"/>
    <s v="St. Louis"/>
    <x v="4"/>
    <n v="0.35000000000000003"/>
    <n v="4000"/>
    <n v="1400.0000000000002"/>
    <n v="490.00000000000006"/>
    <n v="0.35"/>
  </r>
  <r>
    <x v="0"/>
    <n v="1185732"/>
    <x v="121"/>
    <x v="3"/>
    <x v="20"/>
    <s v="St. Louis"/>
    <x v="5"/>
    <n v="0.4"/>
    <n v="5750"/>
    <n v="2300"/>
    <n v="1150"/>
    <n v="0.5"/>
  </r>
  <r>
    <x v="0"/>
    <n v="1185732"/>
    <x v="6"/>
    <x v="3"/>
    <x v="20"/>
    <s v="St. Louis"/>
    <x v="0"/>
    <n v="0.35000000000000003"/>
    <n v="8000"/>
    <n v="2800.0000000000005"/>
    <n v="1120.0000000000002"/>
    <n v="0.4"/>
  </r>
  <r>
    <x v="0"/>
    <n v="1185732"/>
    <x v="6"/>
    <x v="3"/>
    <x v="20"/>
    <s v="St. Louis"/>
    <x v="1"/>
    <n v="0.3000000000000001"/>
    <n v="5500"/>
    <n v="1650.0000000000005"/>
    <n v="577.50000000000011"/>
    <n v="0.35"/>
  </r>
  <r>
    <x v="0"/>
    <n v="1185732"/>
    <x v="6"/>
    <x v="3"/>
    <x v="20"/>
    <s v="St. Louis"/>
    <x v="2"/>
    <n v="0.25000000000000006"/>
    <n v="4750"/>
    <n v="1187.5000000000002"/>
    <n v="415.62500000000006"/>
    <n v="0.35"/>
  </r>
  <r>
    <x v="0"/>
    <n v="1185732"/>
    <x v="6"/>
    <x v="3"/>
    <x v="20"/>
    <s v="St. Louis"/>
    <x v="3"/>
    <n v="0.25000000000000006"/>
    <n v="4250"/>
    <n v="1062.5000000000002"/>
    <n v="425.00000000000011"/>
    <n v="0.4"/>
  </r>
  <r>
    <x v="0"/>
    <n v="1185732"/>
    <x v="6"/>
    <x v="3"/>
    <x v="20"/>
    <s v="St. Louis"/>
    <x v="4"/>
    <n v="0.35000000000000003"/>
    <n v="4250"/>
    <n v="1487.5000000000002"/>
    <n v="520.625"/>
    <n v="0.35"/>
  </r>
  <r>
    <x v="0"/>
    <n v="1185732"/>
    <x v="6"/>
    <x v="3"/>
    <x v="20"/>
    <s v="St. Louis"/>
    <x v="5"/>
    <n v="0.4"/>
    <n v="6000"/>
    <n v="2400"/>
    <n v="1200"/>
    <n v="0.5"/>
  </r>
  <r>
    <x v="0"/>
    <n v="1185732"/>
    <x v="7"/>
    <x v="3"/>
    <x v="20"/>
    <s v="St. Louis"/>
    <x v="0"/>
    <n v="0.35000000000000003"/>
    <n v="7500"/>
    <n v="2625.0000000000005"/>
    <n v="1050.0000000000002"/>
    <n v="0.4"/>
  </r>
  <r>
    <x v="0"/>
    <n v="1185732"/>
    <x v="7"/>
    <x v="3"/>
    <x v="20"/>
    <s v="St. Louis"/>
    <x v="1"/>
    <n v="0.35000000000000009"/>
    <n v="5250"/>
    <n v="1837.5000000000005"/>
    <n v="643.12500000000011"/>
    <n v="0.35"/>
  </r>
  <r>
    <x v="0"/>
    <n v="1185732"/>
    <x v="7"/>
    <x v="3"/>
    <x v="20"/>
    <s v="St. Louis"/>
    <x v="2"/>
    <n v="0.30000000000000004"/>
    <n v="4500"/>
    <n v="1350.0000000000002"/>
    <n v="472.50000000000006"/>
    <n v="0.35"/>
  </r>
  <r>
    <x v="0"/>
    <n v="1185732"/>
    <x v="7"/>
    <x v="3"/>
    <x v="20"/>
    <s v="St. Louis"/>
    <x v="3"/>
    <n v="0.20000000000000007"/>
    <n v="3750"/>
    <n v="750.00000000000023"/>
    <n v="300.00000000000011"/>
    <n v="0.4"/>
  </r>
  <r>
    <x v="0"/>
    <n v="1185732"/>
    <x v="7"/>
    <x v="3"/>
    <x v="20"/>
    <s v="St. Louis"/>
    <x v="4"/>
    <n v="0.30000000000000004"/>
    <n v="3500"/>
    <n v="1050.0000000000002"/>
    <n v="367.50000000000006"/>
    <n v="0.35"/>
  </r>
  <r>
    <x v="0"/>
    <n v="1185732"/>
    <x v="7"/>
    <x v="3"/>
    <x v="20"/>
    <s v="St. Louis"/>
    <x v="5"/>
    <n v="0.35000000000000003"/>
    <n v="5250"/>
    <n v="1837.5000000000002"/>
    <n v="918.75000000000011"/>
    <n v="0.5"/>
  </r>
  <r>
    <x v="0"/>
    <n v="1185732"/>
    <x v="122"/>
    <x v="3"/>
    <x v="20"/>
    <s v="St. Louis"/>
    <x v="0"/>
    <n v="0.30000000000000004"/>
    <n v="6500"/>
    <n v="1950.0000000000002"/>
    <n v="780.00000000000011"/>
    <n v="0.4"/>
  </r>
  <r>
    <x v="0"/>
    <n v="1185732"/>
    <x v="122"/>
    <x v="3"/>
    <x v="20"/>
    <s v="St. Louis"/>
    <x v="1"/>
    <n v="0.25000000000000011"/>
    <n v="4500"/>
    <n v="1125.0000000000005"/>
    <n v="393.75000000000011"/>
    <n v="0.35"/>
  </r>
  <r>
    <x v="0"/>
    <n v="1185732"/>
    <x v="122"/>
    <x v="3"/>
    <x v="20"/>
    <s v="St. Louis"/>
    <x v="2"/>
    <n v="0.10000000000000002"/>
    <n v="3500"/>
    <n v="350.00000000000006"/>
    <n v="122.50000000000001"/>
    <n v="0.35"/>
  </r>
  <r>
    <x v="0"/>
    <n v="1185732"/>
    <x v="122"/>
    <x v="3"/>
    <x v="20"/>
    <s v="St. Louis"/>
    <x v="3"/>
    <n v="0.10000000000000002"/>
    <n v="3250"/>
    <n v="325.00000000000006"/>
    <n v="130.00000000000003"/>
    <n v="0.4"/>
  </r>
  <r>
    <x v="0"/>
    <n v="1185732"/>
    <x v="122"/>
    <x v="3"/>
    <x v="20"/>
    <s v="St. Louis"/>
    <x v="4"/>
    <n v="0.2"/>
    <n v="3250"/>
    <n v="650"/>
    <n v="227.49999999999997"/>
    <n v="0.35"/>
  </r>
  <r>
    <x v="0"/>
    <n v="1185732"/>
    <x v="122"/>
    <x v="3"/>
    <x v="20"/>
    <s v="St. Louis"/>
    <x v="5"/>
    <n v="0.25000000000000006"/>
    <n v="4000"/>
    <n v="1000.0000000000002"/>
    <n v="500.00000000000011"/>
    <n v="0.5"/>
  </r>
  <r>
    <x v="0"/>
    <n v="1185732"/>
    <x v="123"/>
    <x v="3"/>
    <x v="20"/>
    <s v="St. Louis"/>
    <x v="0"/>
    <n v="0.3"/>
    <n v="5750"/>
    <n v="1725"/>
    <n v="690"/>
    <n v="0.4"/>
  </r>
  <r>
    <x v="0"/>
    <n v="1185732"/>
    <x v="123"/>
    <x v="3"/>
    <x v="20"/>
    <s v="St. Louis"/>
    <x v="1"/>
    <n v="0.2"/>
    <n v="4000"/>
    <n v="800"/>
    <n v="280"/>
    <n v="0.35"/>
  </r>
  <r>
    <x v="0"/>
    <n v="1185732"/>
    <x v="123"/>
    <x v="3"/>
    <x v="20"/>
    <s v="St. Louis"/>
    <x v="2"/>
    <n v="0.2"/>
    <n v="3000"/>
    <n v="600"/>
    <n v="210"/>
    <n v="0.35"/>
  </r>
  <r>
    <x v="0"/>
    <n v="1185732"/>
    <x v="123"/>
    <x v="3"/>
    <x v="20"/>
    <s v="St. Louis"/>
    <x v="3"/>
    <n v="0.2"/>
    <n v="2750"/>
    <n v="550"/>
    <n v="220"/>
    <n v="0.4"/>
  </r>
  <r>
    <x v="0"/>
    <n v="1185732"/>
    <x v="123"/>
    <x v="3"/>
    <x v="20"/>
    <s v="St. Louis"/>
    <x v="4"/>
    <n v="0.3"/>
    <n v="2750"/>
    <n v="825"/>
    <n v="288.75"/>
    <n v="0.35"/>
  </r>
  <r>
    <x v="0"/>
    <n v="1185732"/>
    <x v="123"/>
    <x v="3"/>
    <x v="20"/>
    <s v="St. Louis"/>
    <x v="5"/>
    <n v="0.34999999999999992"/>
    <n v="4000"/>
    <n v="1399.9999999999998"/>
    <n v="699.99999999999989"/>
    <n v="0.5"/>
  </r>
  <r>
    <x v="0"/>
    <n v="1185732"/>
    <x v="10"/>
    <x v="3"/>
    <x v="20"/>
    <s v="St. Louis"/>
    <x v="0"/>
    <n v="0.30000000000000004"/>
    <n v="5500"/>
    <n v="1650.0000000000002"/>
    <n v="660.00000000000011"/>
    <n v="0.4"/>
  </r>
  <r>
    <x v="0"/>
    <n v="1185732"/>
    <x v="10"/>
    <x v="3"/>
    <x v="20"/>
    <s v="St. Louis"/>
    <x v="1"/>
    <n v="0.20000000000000007"/>
    <n v="4000"/>
    <n v="800.00000000000023"/>
    <n v="280.00000000000006"/>
    <n v="0.35"/>
  </r>
  <r>
    <x v="0"/>
    <n v="1185732"/>
    <x v="10"/>
    <x v="3"/>
    <x v="20"/>
    <s v="St. Louis"/>
    <x v="2"/>
    <n v="0.20000000000000007"/>
    <n v="3450"/>
    <n v="690.00000000000023"/>
    <n v="241.50000000000006"/>
    <n v="0.35"/>
  </r>
  <r>
    <x v="0"/>
    <n v="1185732"/>
    <x v="10"/>
    <x v="3"/>
    <x v="20"/>
    <s v="St. Louis"/>
    <x v="3"/>
    <n v="0.20000000000000007"/>
    <n v="3750"/>
    <n v="750.00000000000023"/>
    <n v="300.00000000000011"/>
    <n v="0.4"/>
  </r>
  <r>
    <x v="0"/>
    <n v="1185732"/>
    <x v="10"/>
    <x v="3"/>
    <x v="20"/>
    <s v="St. Louis"/>
    <x v="4"/>
    <n v="0.39999999999999997"/>
    <n v="3500"/>
    <n v="1399.9999999999998"/>
    <n v="489.99999999999989"/>
    <n v="0.35"/>
  </r>
  <r>
    <x v="0"/>
    <n v="1185732"/>
    <x v="10"/>
    <x v="3"/>
    <x v="20"/>
    <s v="St. Louis"/>
    <x v="5"/>
    <n v="0.44999999999999984"/>
    <n v="4500"/>
    <n v="2024.9999999999993"/>
    <n v="1012.4999999999997"/>
    <n v="0.5"/>
  </r>
  <r>
    <x v="0"/>
    <n v="1185732"/>
    <x v="11"/>
    <x v="3"/>
    <x v="20"/>
    <s v="St. Louis"/>
    <x v="0"/>
    <n v="0.39999999999999997"/>
    <n v="7000"/>
    <n v="2799.9999999999995"/>
    <n v="1119.9999999999998"/>
    <n v="0.4"/>
  </r>
  <r>
    <x v="0"/>
    <n v="1185732"/>
    <x v="11"/>
    <x v="3"/>
    <x v="20"/>
    <s v="St. Louis"/>
    <x v="1"/>
    <n v="0.30000000000000004"/>
    <n v="5000"/>
    <n v="1500.0000000000002"/>
    <n v="525"/>
    <n v="0.35"/>
  </r>
  <r>
    <x v="0"/>
    <n v="1185732"/>
    <x v="11"/>
    <x v="3"/>
    <x v="20"/>
    <s v="St. Louis"/>
    <x v="2"/>
    <n v="0.30000000000000004"/>
    <n v="4500"/>
    <n v="1350.0000000000002"/>
    <n v="472.50000000000006"/>
    <n v="0.35"/>
  </r>
  <r>
    <x v="0"/>
    <n v="1185732"/>
    <x v="11"/>
    <x v="3"/>
    <x v="20"/>
    <s v="St. Louis"/>
    <x v="3"/>
    <n v="0.30000000000000004"/>
    <n v="4000"/>
    <n v="1200.0000000000002"/>
    <n v="480.00000000000011"/>
    <n v="0.4"/>
  </r>
  <r>
    <x v="0"/>
    <n v="1185732"/>
    <x v="11"/>
    <x v="3"/>
    <x v="20"/>
    <s v="St. Louis"/>
    <x v="4"/>
    <n v="0.39999999999999997"/>
    <n v="4000"/>
    <n v="1599.9999999999998"/>
    <n v="559.99999999999989"/>
    <n v="0.35"/>
  </r>
  <r>
    <x v="0"/>
    <n v="1185732"/>
    <x v="11"/>
    <x v="3"/>
    <x v="20"/>
    <s v="St. Louis"/>
    <x v="5"/>
    <n v="0.44999999999999984"/>
    <n v="5000"/>
    <n v="2249.9999999999991"/>
    <n v="1124.9999999999995"/>
    <n v="0.5"/>
  </r>
  <r>
    <x v="2"/>
    <n v="1128299"/>
    <x v="145"/>
    <x v="2"/>
    <x v="21"/>
    <s v="Salt Lake City"/>
    <x v="0"/>
    <n v="0.30000000000000004"/>
    <n v="3500"/>
    <n v="1050.0000000000002"/>
    <n v="367.50000000000006"/>
    <n v="0.35"/>
  </r>
  <r>
    <x v="2"/>
    <n v="1128299"/>
    <x v="145"/>
    <x v="2"/>
    <x v="21"/>
    <s v="Salt Lake City"/>
    <x v="1"/>
    <n v="0.4"/>
    <n v="3500"/>
    <n v="1400"/>
    <n v="489.99999999999994"/>
    <n v="0.35"/>
  </r>
  <r>
    <x v="2"/>
    <n v="1128299"/>
    <x v="145"/>
    <x v="2"/>
    <x v="21"/>
    <s v="Salt Lake City"/>
    <x v="2"/>
    <n v="0.4"/>
    <n v="3500"/>
    <n v="1400"/>
    <n v="489.99999999999994"/>
    <n v="0.35"/>
  </r>
  <r>
    <x v="2"/>
    <n v="1128299"/>
    <x v="145"/>
    <x v="2"/>
    <x v="21"/>
    <s v="Salt Lake City"/>
    <x v="3"/>
    <n v="0.4"/>
    <n v="2000"/>
    <n v="800"/>
    <n v="280"/>
    <n v="0.35"/>
  </r>
  <r>
    <x v="2"/>
    <n v="1128299"/>
    <x v="145"/>
    <x v="2"/>
    <x v="21"/>
    <s v="Salt Lake City"/>
    <x v="4"/>
    <n v="0.45000000000000007"/>
    <n v="1500"/>
    <n v="675.00000000000011"/>
    <n v="270.00000000000006"/>
    <n v="0.4"/>
  </r>
  <r>
    <x v="2"/>
    <n v="1128299"/>
    <x v="145"/>
    <x v="2"/>
    <x v="21"/>
    <s v="Salt Lake City"/>
    <x v="5"/>
    <n v="0.4"/>
    <n v="4000"/>
    <n v="1600"/>
    <n v="480"/>
    <n v="0.3"/>
  </r>
  <r>
    <x v="2"/>
    <n v="1128299"/>
    <x v="146"/>
    <x v="2"/>
    <x v="21"/>
    <s v="Salt Lake City"/>
    <x v="0"/>
    <n v="0.30000000000000004"/>
    <n v="4500"/>
    <n v="1350.0000000000002"/>
    <n v="472.50000000000006"/>
    <n v="0.35"/>
  </r>
  <r>
    <x v="2"/>
    <n v="1128299"/>
    <x v="146"/>
    <x v="2"/>
    <x v="21"/>
    <s v="Salt Lake City"/>
    <x v="1"/>
    <n v="0.4"/>
    <n v="3500"/>
    <n v="1400"/>
    <n v="489.99999999999994"/>
    <n v="0.35"/>
  </r>
  <r>
    <x v="2"/>
    <n v="1128299"/>
    <x v="146"/>
    <x v="2"/>
    <x v="21"/>
    <s v="Salt Lake City"/>
    <x v="2"/>
    <n v="0.4"/>
    <n v="3500"/>
    <n v="1400"/>
    <n v="489.99999999999994"/>
    <n v="0.35"/>
  </r>
  <r>
    <x v="2"/>
    <n v="1128299"/>
    <x v="146"/>
    <x v="2"/>
    <x v="21"/>
    <s v="Salt Lake City"/>
    <x v="3"/>
    <n v="0.4"/>
    <n v="2000"/>
    <n v="800"/>
    <n v="280"/>
    <n v="0.35"/>
  </r>
  <r>
    <x v="2"/>
    <n v="1128299"/>
    <x v="146"/>
    <x v="2"/>
    <x v="21"/>
    <s v="Salt Lake City"/>
    <x v="4"/>
    <n v="0.45000000000000007"/>
    <n v="1250"/>
    <n v="562.50000000000011"/>
    <n v="225.00000000000006"/>
    <n v="0.4"/>
  </r>
  <r>
    <x v="2"/>
    <n v="1128299"/>
    <x v="146"/>
    <x v="2"/>
    <x v="21"/>
    <s v="Salt Lake City"/>
    <x v="5"/>
    <n v="0.4"/>
    <n v="3250"/>
    <n v="1300"/>
    <n v="390"/>
    <n v="0.3"/>
  </r>
  <r>
    <x v="2"/>
    <n v="1128299"/>
    <x v="147"/>
    <x v="2"/>
    <x v="21"/>
    <s v="Salt Lake City"/>
    <x v="0"/>
    <n v="0.4"/>
    <n v="4750"/>
    <n v="1900"/>
    <n v="665"/>
    <n v="0.35"/>
  </r>
  <r>
    <x v="2"/>
    <n v="1128299"/>
    <x v="147"/>
    <x v="2"/>
    <x v="21"/>
    <s v="Salt Lake City"/>
    <x v="1"/>
    <n v="0.5"/>
    <n v="3250"/>
    <n v="1625"/>
    <n v="568.75"/>
    <n v="0.35"/>
  </r>
  <r>
    <x v="2"/>
    <n v="1128299"/>
    <x v="147"/>
    <x v="2"/>
    <x v="21"/>
    <s v="Salt Lake City"/>
    <x v="2"/>
    <n v="0.54999999999999993"/>
    <n v="3500"/>
    <n v="1924.9999999999998"/>
    <n v="673.74999999999989"/>
    <n v="0.35"/>
  </r>
  <r>
    <x v="2"/>
    <n v="1128299"/>
    <x v="147"/>
    <x v="2"/>
    <x v="21"/>
    <s v="Salt Lake City"/>
    <x v="3"/>
    <n v="0.5"/>
    <n v="2500"/>
    <n v="1250"/>
    <n v="437.5"/>
    <n v="0.35"/>
  </r>
  <r>
    <x v="2"/>
    <n v="1128299"/>
    <x v="147"/>
    <x v="2"/>
    <x v="21"/>
    <s v="Salt Lake City"/>
    <x v="4"/>
    <n v="0.55000000000000004"/>
    <n v="1000"/>
    <n v="550"/>
    <n v="220"/>
    <n v="0.4"/>
  </r>
  <r>
    <x v="2"/>
    <n v="1128299"/>
    <x v="147"/>
    <x v="2"/>
    <x v="21"/>
    <s v="Salt Lake City"/>
    <x v="5"/>
    <n v="0.5"/>
    <n v="3000"/>
    <n v="1500"/>
    <n v="450"/>
    <n v="0.3"/>
  </r>
  <r>
    <x v="2"/>
    <n v="1128299"/>
    <x v="148"/>
    <x v="2"/>
    <x v="21"/>
    <s v="Salt Lake City"/>
    <x v="0"/>
    <n v="0.55000000000000004"/>
    <n v="4750"/>
    <n v="2612.5"/>
    <n v="914.37499999999989"/>
    <n v="0.35"/>
  </r>
  <r>
    <x v="2"/>
    <n v="1128299"/>
    <x v="148"/>
    <x v="2"/>
    <x v="21"/>
    <s v="Salt Lake City"/>
    <x v="1"/>
    <n v="0.60000000000000009"/>
    <n v="2750"/>
    <n v="1650.0000000000002"/>
    <n v="577.5"/>
    <n v="0.35"/>
  </r>
  <r>
    <x v="2"/>
    <n v="1128299"/>
    <x v="148"/>
    <x v="2"/>
    <x v="21"/>
    <s v="Salt Lake City"/>
    <x v="2"/>
    <n v="0.60000000000000009"/>
    <n v="3250"/>
    <n v="1950.0000000000002"/>
    <n v="682.5"/>
    <n v="0.35"/>
  </r>
  <r>
    <x v="2"/>
    <n v="1128299"/>
    <x v="148"/>
    <x v="2"/>
    <x v="21"/>
    <s v="Salt Lake City"/>
    <x v="3"/>
    <n v="0.45000000000000007"/>
    <n v="2250"/>
    <n v="1012.5000000000001"/>
    <n v="354.375"/>
    <n v="0.35"/>
  </r>
  <r>
    <x v="2"/>
    <n v="1128299"/>
    <x v="148"/>
    <x v="2"/>
    <x v="21"/>
    <s v="Salt Lake City"/>
    <x v="4"/>
    <n v="0.50000000000000011"/>
    <n v="1250"/>
    <n v="625.00000000000011"/>
    <n v="250.00000000000006"/>
    <n v="0.4"/>
  </r>
  <r>
    <x v="2"/>
    <n v="1128299"/>
    <x v="148"/>
    <x v="2"/>
    <x v="21"/>
    <s v="Salt Lake City"/>
    <x v="5"/>
    <n v="0.65000000000000013"/>
    <n v="3000"/>
    <n v="1950.0000000000005"/>
    <n v="585.00000000000011"/>
    <n v="0.3"/>
  </r>
  <r>
    <x v="2"/>
    <n v="1128299"/>
    <x v="149"/>
    <x v="2"/>
    <x v="21"/>
    <s v="Salt Lake City"/>
    <x v="0"/>
    <n v="0.5"/>
    <n v="5000"/>
    <n v="2500"/>
    <n v="875"/>
    <n v="0.35"/>
  </r>
  <r>
    <x v="2"/>
    <n v="1128299"/>
    <x v="149"/>
    <x v="2"/>
    <x v="21"/>
    <s v="Salt Lake City"/>
    <x v="1"/>
    <n v="0.55000000000000004"/>
    <n v="3500"/>
    <n v="1925.0000000000002"/>
    <n v="673.75"/>
    <n v="0.35"/>
  </r>
  <r>
    <x v="2"/>
    <n v="1128299"/>
    <x v="149"/>
    <x v="2"/>
    <x v="21"/>
    <s v="Salt Lake City"/>
    <x v="2"/>
    <n v="0.55000000000000004"/>
    <n v="3500"/>
    <n v="1925.0000000000002"/>
    <n v="673.75"/>
    <n v="0.35"/>
  </r>
  <r>
    <x v="2"/>
    <n v="1128299"/>
    <x v="149"/>
    <x v="2"/>
    <x v="21"/>
    <s v="Salt Lake City"/>
    <x v="3"/>
    <n v="0.5"/>
    <n v="2750"/>
    <n v="1375"/>
    <n v="481.24999999999994"/>
    <n v="0.35"/>
  </r>
  <r>
    <x v="2"/>
    <n v="1128299"/>
    <x v="149"/>
    <x v="2"/>
    <x v="21"/>
    <s v="Salt Lake City"/>
    <x v="4"/>
    <n v="0.44999999999999996"/>
    <n v="1750"/>
    <n v="787.49999999999989"/>
    <n v="315"/>
    <n v="0.4"/>
  </r>
  <r>
    <x v="2"/>
    <n v="1128299"/>
    <x v="149"/>
    <x v="2"/>
    <x v="21"/>
    <s v="Salt Lake City"/>
    <x v="5"/>
    <n v="0.6"/>
    <n v="5250"/>
    <n v="3150"/>
    <n v="945"/>
    <n v="0.3"/>
  </r>
  <r>
    <x v="2"/>
    <n v="1128299"/>
    <x v="150"/>
    <x v="2"/>
    <x v="21"/>
    <s v="Salt Lake City"/>
    <x v="0"/>
    <n v="0.54999999999999993"/>
    <n v="7750"/>
    <n v="4262.4999999999991"/>
    <n v="1491.8749999999995"/>
    <n v="0.35"/>
  </r>
  <r>
    <x v="2"/>
    <n v="1128299"/>
    <x v="150"/>
    <x v="2"/>
    <x v="21"/>
    <s v="Salt Lake City"/>
    <x v="1"/>
    <n v="0.64999999999999991"/>
    <n v="6500"/>
    <n v="4224.9999999999991"/>
    <n v="1478.7499999999995"/>
    <n v="0.35"/>
  </r>
  <r>
    <x v="2"/>
    <n v="1128299"/>
    <x v="150"/>
    <x v="2"/>
    <x v="21"/>
    <s v="Salt Lake City"/>
    <x v="2"/>
    <n v="0.79999999999999993"/>
    <n v="6500"/>
    <n v="5200"/>
    <n v="1819.9999999999998"/>
    <n v="0.35"/>
  </r>
  <r>
    <x v="2"/>
    <n v="1128299"/>
    <x v="150"/>
    <x v="2"/>
    <x v="21"/>
    <s v="Salt Lake City"/>
    <x v="3"/>
    <n v="0.79999999999999993"/>
    <n v="5250"/>
    <n v="4200"/>
    <n v="1470"/>
    <n v="0.35"/>
  </r>
  <r>
    <x v="2"/>
    <n v="1128299"/>
    <x v="150"/>
    <x v="2"/>
    <x v="21"/>
    <s v="Salt Lake City"/>
    <x v="4"/>
    <n v="0.9"/>
    <n v="4000"/>
    <n v="3600"/>
    <n v="1440"/>
    <n v="0.4"/>
  </r>
  <r>
    <x v="2"/>
    <n v="1128299"/>
    <x v="150"/>
    <x v="2"/>
    <x v="21"/>
    <s v="Salt Lake City"/>
    <x v="5"/>
    <n v="1.05"/>
    <n v="7000"/>
    <n v="7350"/>
    <n v="2205"/>
    <n v="0.3"/>
  </r>
  <r>
    <x v="2"/>
    <n v="1128299"/>
    <x v="151"/>
    <x v="2"/>
    <x v="21"/>
    <s v="Salt Lake City"/>
    <x v="0"/>
    <n v="0.85"/>
    <n v="8500"/>
    <n v="7225"/>
    <n v="2528.75"/>
    <n v="0.35"/>
  </r>
  <r>
    <x v="2"/>
    <n v="1128299"/>
    <x v="151"/>
    <x v="2"/>
    <x v="21"/>
    <s v="Salt Lake City"/>
    <x v="1"/>
    <n v="0.9"/>
    <n v="7000"/>
    <n v="6300"/>
    <n v="2205"/>
    <n v="0.35"/>
  </r>
  <r>
    <x v="2"/>
    <n v="1128299"/>
    <x v="151"/>
    <x v="2"/>
    <x v="21"/>
    <s v="Salt Lake City"/>
    <x v="2"/>
    <n v="0.9"/>
    <n v="6500"/>
    <n v="5850"/>
    <n v="2047.4999999999998"/>
    <n v="0.35"/>
  </r>
  <r>
    <x v="2"/>
    <n v="1128299"/>
    <x v="151"/>
    <x v="2"/>
    <x v="21"/>
    <s v="Salt Lake City"/>
    <x v="3"/>
    <n v="0.85"/>
    <n v="5500"/>
    <n v="4675"/>
    <n v="1636.25"/>
    <n v="0.35"/>
  </r>
  <r>
    <x v="2"/>
    <n v="1128299"/>
    <x v="151"/>
    <x v="2"/>
    <x v="21"/>
    <s v="Salt Lake City"/>
    <x v="4"/>
    <n v="0.9"/>
    <n v="6000"/>
    <n v="5400"/>
    <n v="2160"/>
    <n v="0.4"/>
  </r>
  <r>
    <x v="2"/>
    <n v="1128299"/>
    <x v="151"/>
    <x v="2"/>
    <x v="21"/>
    <s v="Salt Lake City"/>
    <x v="5"/>
    <n v="1.05"/>
    <n v="6000"/>
    <n v="6300"/>
    <n v="1890"/>
    <n v="0.3"/>
  </r>
  <r>
    <x v="2"/>
    <n v="1128299"/>
    <x v="152"/>
    <x v="2"/>
    <x v="21"/>
    <s v="Salt Lake City"/>
    <x v="0"/>
    <n v="0.9"/>
    <n v="8000"/>
    <n v="7200"/>
    <n v="2520"/>
    <n v="0.35"/>
  </r>
  <r>
    <x v="2"/>
    <n v="1128299"/>
    <x v="152"/>
    <x v="2"/>
    <x v="21"/>
    <s v="Salt Lake City"/>
    <x v="1"/>
    <n v="0.8"/>
    <n v="7750"/>
    <n v="6200"/>
    <n v="2170"/>
    <n v="0.35"/>
  </r>
  <r>
    <x v="2"/>
    <n v="1128299"/>
    <x v="152"/>
    <x v="2"/>
    <x v="21"/>
    <s v="Salt Lake City"/>
    <x v="2"/>
    <n v="0.70000000000000007"/>
    <n v="6500"/>
    <n v="4550"/>
    <n v="1592.5"/>
    <n v="0.35"/>
  </r>
  <r>
    <x v="2"/>
    <n v="1128299"/>
    <x v="152"/>
    <x v="2"/>
    <x v="21"/>
    <s v="Salt Lake City"/>
    <x v="3"/>
    <n v="0.70000000000000007"/>
    <n v="4250"/>
    <n v="2975.0000000000005"/>
    <n v="1041.25"/>
    <n v="0.35"/>
  </r>
  <r>
    <x v="2"/>
    <n v="1128299"/>
    <x v="152"/>
    <x v="2"/>
    <x v="21"/>
    <s v="Salt Lake City"/>
    <x v="4"/>
    <n v="0.7"/>
    <n v="4250"/>
    <n v="2975"/>
    <n v="1190"/>
    <n v="0.4"/>
  </r>
  <r>
    <x v="2"/>
    <n v="1128299"/>
    <x v="152"/>
    <x v="2"/>
    <x v="21"/>
    <s v="Salt Lake City"/>
    <x v="5"/>
    <n v="0.75"/>
    <n v="2500"/>
    <n v="1875"/>
    <n v="562.5"/>
    <n v="0.3"/>
  </r>
  <r>
    <x v="2"/>
    <n v="1128299"/>
    <x v="153"/>
    <x v="2"/>
    <x v="21"/>
    <s v="Salt Lake City"/>
    <x v="0"/>
    <n v="0.50000000000000011"/>
    <n v="4500"/>
    <n v="2250.0000000000005"/>
    <n v="787.50000000000011"/>
    <n v="0.35"/>
  </r>
  <r>
    <x v="2"/>
    <n v="1128299"/>
    <x v="153"/>
    <x v="2"/>
    <x v="21"/>
    <s v="Salt Lake City"/>
    <x v="1"/>
    <n v="0.55000000000000016"/>
    <n v="4500"/>
    <n v="2475.0000000000009"/>
    <n v="866.25000000000023"/>
    <n v="0.35"/>
  </r>
  <r>
    <x v="2"/>
    <n v="1128299"/>
    <x v="153"/>
    <x v="2"/>
    <x v="21"/>
    <s v="Salt Lake City"/>
    <x v="2"/>
    <n v="0.50000000000000011"/>
    <n v="2500"/>
    <n v="1250.0000000000002"/>
    <n v="437.50000000000006"/>
    <n v="0.35"/>
  </r>
  <r>
    <x v="2"/>
    <n v="1128299"/>
    <x v="153"/>
    <x v="2"/>
    <x v="21"/>
    <s v="Salt Lake City"/>
    <x v="3"/>
    <n v="0.50000000000000011"/>
    <n v="2000"/>
    <n v="1000.0000000000002"/>
    <n v="350.00000000000006"/>
    <n v="0.35"/>
  </r>
  <r>
    <x v="2"/>
    <n v="1128299"/>
    <x v="153"/>
    <x v="2"/>
    <x v="21"/>
    <s v="Salt Lake City"/>
    <x v="4"/>
    <n v="0.60000000000000009"/>
    <n v="2250"/>
    <n v="1350.0000000000002"/>
    <n v="540.00000000000011"/>
    <n v="0.4"/>
  </r>
  <r>
    <x v="2"/>
    <n v="1128299"/>
    <x v="153"/>
    <x v="2"/>
    <x v="21"/>
    <s v="Salt Lake City"/>
    <x v="5"/>
    <n v="0.44999999999999996"/>
    <n v="2500"/>
    <n v="1125"/>
    <n v="337.5"/>
    <n v="0.3"/>
  </r>
  <r>
    <x v="2"/>
    <n v="1128299"/>
    <x v="154"/>
    <x v="2"/>
    <x v="21"/>
    <s v="Salt Lake City"/>
    <x v="0"/>
    <n v="0.4"/>
    <n v="3500"/>
    <n v="1400"/>
    <n v="489.99999999999994"/>
    <n v="0.35"/>
  </r>
  <r>
    <x v="2"/>
    <n v="1128299"/>
    <x v="154"/>
    <x v="2"/>
    <x v="21"/>
    <s v="Salt Lake City"/>
    <x v="1"/>
    <n v="0.55000000000000016"/>
    <n v="5250"/>
    <n v="2887.5000000000009"/>
    <n v="1010.6250000000002"/>
    <n v="0.35"/>
  </r>
  <r>
    <x v="2"/>
    <n v="1128299"/>
    <x v="154"/>
    <x v="2"/>
    <x v="21"/>
    <s v="Salt Lake City"/>
    <x v="2"/>
    <n v="0.50000000000000011"/>
    <n v="3500"/>
    <n v="1750.0000000000005"/>
    <n v="612.50000000000011"/>
    <n v="0.35"/>
  </r>
  <r>
    <x v="2"/>
    <n v="1128299"/>
    <x v="154"/>
    <x v="2"/>
    <x v="21"/>
    <s v="Salt Lake City"/>
    <x v="3"/>
    <n v="0.45000000000000007"/>
    <n v="3250"/>
    <n v="1462.5000000000002"/>
    <n v="511.87500000000006"/>
    <n v="0.35"/>
  </r>
  <r>
    <x v="2"/>
    <n v="1128299"/>
    <x v="154"/>
    <x v="2"/>
    <x v="21"/>
    <s v="Salt Lake City"/>
    <x v="4"/>
    <n v="0.55000000000000004"/>
    <n v="3000"/>
    <n v="1650.0000000000002"/>
    <n v="660.00000000000011"/>
    <n v="0.4"/>
  </r>
  <r>
    <x v="2"/>
    <n v="1128299"/>
    <x v="154"/>
    <x v="2"/>
    <x v="21"/>
    <s v="Salt Lake City"/>
    <x v="5"/>
    <n v="0.60000000000000009"/>
    <n v="3500"/>
    <n v="2100.0000000000005"/>
    <n v="630.00000000000011"/>
    <n v="0.3"/>
  </r>
  <r>
    <x v="2"/>
    <n v="1128299"/>
    <x v="155"/>
    <x v="2"/>
    <x v="21"/>
    <s v="Salt Lake City"/>
    <x v="0"/>
    <n v="0.45000000000000007"/>
    <n v="5750"/>
    <n v="2587.5000000000005"/>
    <n v="905.62500000000011"/>
    <n v="0.35"/>
  </r>
  <r>
    <x v="2"/>
    <n v="1128299"/>
    <x v="155"/>
    <x v="2"/>
    <x v="21"/>
    <s v="Salt Lake City"/>
    <x v="1"/>
    <n v="0.50000000000000011"/>
    <n v="6500"/>
    <n v="3250.0000000000009"/>
    <n v="1137.5000000000002"/>
    <n v="0.35"/>
  </r>
  <r>
    <x v="2"/>
    <n v="1128299"/>
    <x v="155"/>
    <x v="2"/>
    <x v="21"/>
    <s v="Salt Lake City"/>
    <x v="2"/>
    <n v="0.45000000000000007"/>
    <n v="4750"/>
    <n v="2137.5000000000005"/>
    <n v="748.12500000000011"/>
    <n v="0.35"/>
  </r>
  <r>
    <x v="2"/>
    <n v="1128299"/>
    <x v="155"/>
    <x v="2"/>
    <x v="21"/>
    <s v="Salt Lake City"/>
    <x v="3"/>
    <n v="0.55000000000000016"/>
    <n v="4500"/>
    <n v="2475.0000000000009"/>
    <n v="866.25000000000023"/>
    <n v="0.35"/>
  </r>
  <r>
    <x v="2"/>
    <n v="1128299"/>
    <x v="155"/>
    <x v="2"/>
    <x v="21"/>
    <s v="Salt Lake City"/>
    <x v="4"/>
    <n v="0.75000000000000011"/>
    <n v="4250"/>
    <n v="3187.5000000000005"/>
    <n v="1275.0000000000002"/>
    <n v="0.4"/>
  </r>
  <r>
    <x v="2"/>
    <n v="1128299"/>
    <x v="155"/>
    <x v="2"/>
    <x v="21"/>
    <s v="Salt Lake City"/>
    <x v="5"/>
    <n v="0.80000000000000016"/>
    <n v="5500"/>
    <n v="4400.0000000000009"/>
    <n v="1320.0000000000002"/>
    <n v="0.3"/>
  </r>
  <r>
    <x v="2"/>
    <n v="1128299"/>
    <x v="156"/>
    <x v="2"/>
    <x v="21"/>
    <s v="Salt Lake City"/>
    <x v="0"/>
    <n v="0.65000000000000013"/>
    <n v="7500"/>
    <n v="4875.0000000000009"/>
    <n v="1706.2500000000002"/>
    <n v="0.35"/>
  </r>
  <r>
    <x v="2"/>
    <n v="1128299"/>
    <x v="156"/>
    <x v="2"/>
    <x v="21"/>
    <s v="Salt Lake City"/>
    <x v="1"/>
    <n v="0.75000000000000022"/>
    <n v="7500"/>
    <n v="5625.0000000000018"/>
    <n v="1968.7500000000005"/>
    <n v="0.35"/>
  </r>
  <r>
    <x v="2"/>
    <n v="1128299"/>
    <x v="156"/>
    <x v="2"/>
    <x v="21"/>
    <s v="Salt Lake City"/>
    <x v="2"/>
    <n v="0.70000000000000018"/>
    <n v="5500"/>
    <n v="3850.0000000000009"/>
    <n v="1347.5000000000002"/>
    <n v="0.35"/>
  </r>
  <r>
    <x v="2"/>
    <n v="1128299"/>
    <x v="156"/>
    <x v="2"/>
    <x v="21"/>
    <s v="Salt Lake City"/>
    <x v="3"/>
    <n v="0.70000000000000018"/>
    <n v="5500"/>
    <n v="3850.0000000000009"/>
    <n v="1347.5000000000002"/>
    <n v="0.35"/>
  </r>
  <r>
    <x v="2"/>
    <n v="1128299"/>
    <x v="156"/>
    <x v="2"/>
    <x v="21"/>
    <s v="Salt Lake City"/>
    <x v="4"/>
    <n v="0.80000000000000016"/>
    <n v="4750"/>
    <n v="3800.0000000000009"/>
    <n v="1520.0000000000005"/>
    <n v="0.4"/>
  </r>
  <r>
    <x v="2"/>
    <n v="1128299"/>
    <x v="156"/>
    <x v="2"/>
    <x v="21"/>
    <s v="Salt Lake City"/>
    <x v="5"/>
    <n v="0.8500000000000002"/>
    <n v="5750"/>
    <n v="4887.5000000000009"/>
    <n v="1466.2500000000002"/>
    <n v="0.3"/>
  </r>
  <r>
    <x v="2"/>
    <n v="1128299"/>
    <x v="102"/>
    <x v="2"/>
    <x v="22"/>
    <s v="Portland"/>
    <x v="0"/>
    <n v="0.35000000000000003"/>
    <n v="4000"/>
    <n v="1400.0000000000002"/>
    <n v="560"/>
    <n v="0.39999999999999997"/>
  </r>
  <r>
    <x v="2"/>
    <n v="1128299"/>
    <x v="102"/>
    <x v="2"/>
    <x v="22"/>
    <s v="Portland"/>
    <x v="1"/>
    <n v="0.45"/>
    <n v="4000"/>
    <n v="1800"/>
    <n v="719.99999999999989"/>
    <n v="0.39999999999999997"/>
  </r>
  <r>
    <x v="2"/>
    <n v="1128299"/>
    <x v="102"/>
    <x v="2"/>
    <x v="22"/>
    <s v="Portland"/>
    <x v="2"/>
    <n v="0.45"/>
    <n v="4000"/>
    <n v="1800"/>
    <n v="719.99999999999989"/>
    <n v="0.39999999999999997"/>
  </r>
  <r>
    <x v="2"/>
    <n v="1128299"/>
    <x v="102"/>
    <x v="2"/>
    <x v="22"/>
    <s v="Portland"/>
    <x v="3"/>
    <n v="0.45"/>
    <n v="2500"/>
    <n v="1125"/>
    <n v="449.99999999999994"/>
    <n v="0.39999999999999997"/>
  </r>
  <r>
    <x v="2"/>
    <n v="1128299"/>
    <x v="102"/>
    <x v="2"/>
    <x v="22"/>
    <s v="Portland"/>
    <x v="4"/>
    <n v="0.50000000000000011"/>
    <n v="2000"/>
    <n v="1000.0000000000002"/>
    <n v="450.00000000000011"/>
    <n v="0.45"/>
  </r>
  <r>
    <x v="2"/>
    <n v="1128299"/>
    <x v="102"/>
    <x v="2"/>
    <x v="22"/>
    <s v="Portland"/>
    <x v="5"/>
    <n v="0.45"/>
    <n v="4500"/>
    <n v="2025"/>
    <n v="708.75"/>
    <n v="0.35"/>
  </r>
  <r>
    <x v="2"/>
    <n v="1128299"/>
    <x v="103"/>
    <x v="2"/>
    <x v="22"/>
    <s v="Portland"/>
    <x v="0"/>
    <n v="0.35000000000000003"/>
    <n v="5000"/>
    <n v="1750.0000000000002"/>
    <n v="700"/>
    <n v="0.39999999999999997"/>
  </r>
  <r>
    <x v="2"/>
    <n v="1128299"/>
    <x v="103"/>
    <x v="2"/>
    <x v="22"/>
    <s v="Portland"/>
    <x v="1"/>
    <n v="0.45"/>
    <n v="4000"/>
    <n v="1800"/>
    <n v="719.99999999999989"/>
    <n v="0.39999999999999997"/>
  </r>
  <r>
    <x v="2"/>
    <n v="1128299"/>
    <x v="103"/>
    <x v="2"/>
    <x v="22"/>
    <s v="Portland"/>
    <x v="2"/>
    <n v="0.45"/>
    <n v="4000"/>
    <n v="1800"/>
    <n v="719.99999999999989"/>
    <n v="0.39999999999999997"/>
  </r>
  <r>
    <x v="2"/>
    <n v="1128299"/>
    <x v="103"/>
    <x v="2"/>
    <x v="22"/>
    <s v="Portland"/>
    <x v="3"/>
    <n v="0.45"/>
    <n v="2500"/>
    <n v="1125"/>
    <n v="449.99999999999994"/>
    <n v="0.39999999999999997"/>
  </r>
  <r>
    <x v="2"/>
    <n v="1128299"/>
    <x v="103"/>
    <x v="2"/>
    <x v="22"/>
    <s v="Portland"/>
    <x v="4"/>
    <n v="0.50000000000000011"/>
    <n v="1750"/>
    <n v="875.00000000000023"/>
    <n v="393.75000000000011"/>
    <n v="0.45"/>
  </r>
  <r>
    <x v="2"/>
    <n v="1128299"/>
    <x v="103"/>
    <x v="2"/>
    <x v="22"/>
    <s v="Portland"/>
    <x v="5"/>
    <n v="0.45"/>
    <n v="3750"/>
    <n v="1687.5"/>
    <n v="590.625"/>
    <n v="0.35"/>
  </r>
  <r>
    <x v="2"/>
    <n v="1128299"/>
    <x v="104"/>
    <x v="2"/>
    <x v="22"/>
    <s v="Portland"/>
    <x v="0"/>
    <n v="0.45"/>
    <n v="5250"/>
    <n v="2362.5"/>
    <n v="944.99999999999989"/>
    <n v="0.39999999999999997"/>
  </r>
  <r>
    <x v="2"/>
    <n v="1128299"/>
    <x v="104"/>
    <x v="2"/>
    <x v="22"/>
    <s v="Portland"/>
    <x v="1"/>
    <n v="0.55000000000000004"/>
    <n v="3750"/>
    <n v="2062.5"/>
    <n v="824.99999999999989"/>
    <n v="0.39999999999999997"/>
  </r>
  <r>
    <x v="2"/>
    <n v="1128299"/>
    <x v="104"/>
    <x v="2"/>
    <x v="22"/>
    <s v="Portland"/>
    <x v="2"/>
    <n v="0.6"/>
    <n v="4000"/>
    <n v="2400"/>
    <n v="959.99999999999989"/>
    <n v="0.39999999999999997"/>
  </r>
  <r>
    <x v="2"/>
    <n v="1128299"/>
    <x v="104"/>
    <x v="2"/>
    <x v="22"/>
    <s v="Portland"/>
    <x v="3"/>
    <n v="0.55000000000000004"/>
    <n v="3000"/>
    <n v="1650.0000000000002"/>
    <n v="660"/>
    <n v="0.39999999999999997"/>
  </r>
  <r>
    <x v="2"/>
    <n v="1128299"/>
    <x v="104"/>
    <x v="2"/>
    <x v="22"/>
    <s v="Portland"/>
    <x v="4"/>
    <n v="0.60000000000000009"/>
    <n v="1500"/>
    <n v="900.00000000000011"/>
    <n v="405.00000000000006"/>
    <n v="0.45"/>
  </r>
  <r>
    <x v="2"/>
    <n v="1128299"/>
    <x v="104"/>
    <x v="2"/>
    <x v="22"/>
    <s v="Portland"/>
    <x v="5"/>
    <n v="0.45"/>
    <n v="3500"/>
    <n v="1575"/>
    <n v="551.25"/>
    <n v="0.35"/>
  </r>
  <r>
    <x v="2"/>
    <n v="1128299"/>
    <x v="105"/>
    <x v="2"/>
    <x v="22"/>
    <s v="Portland"/>
    <x v="0"/>
    <n v="0.5"/>
    <n v="5250"/>
    <n v="2625"/>
    <n v="1050"/>
    <n v="0.39999999999999997"/>
  </r>
  <r>
    <x v="2"/>
    <n v="1128299"/>
    <x v="105"/>
    <x v="2"/>
    <x v="22"/>
    <s v="Portland"/>
    <x v="1"/>
    <n v="0.55000000000000004"/>
    <n v="3250"/>
    <n v="1787.5000000000002"/>
    <n v="715"/>
    <n v="0.39999999999999997"/>
  </r>
  <r>
    <x v="2"/>
    <n v="1128299"/>
    <x v="105"/>
    <x v="2"/>
    <x v="22"/>
    <s v="Portland"/>
    <x v="2"/>
    <n v="0.55000000000000004"/>
    <n v="3750"/>
    <n v="2062.5"/>
    <n v="824.99999999999989"/>
    <n v="0.39999999999999997"/>
  </r>
  <r>
    <x v="2"/>
    <n v="1128299"/>
    <x v="105"/>
    <x v="2"/>
    <x v="22"/>
    <s v="Portland"/>
    <x v="3"/>
    <n v="0.40000000000000008"/>
    <n v="2750"/>
    <n v="1100.0000000000002"/>
    <n v="440.00000000000006"/>
    <n v="0.39999999999999997"/>
  </r>
  <r>
    <x v="2"/>
    <n v="1128299"/>
    <x v="105"/>
    <x v="2"/>
    <x v="22"/>
    <s v="Portland"/>
    <x v="4"/>
    <n v="0.45000000000000012"/>
    <n v="1750"/>
    <n v="787.50000000000023"/>
    <n v="354.37500000000011"/>
    <n v="0.45"/>
  </r>
  <r>
    <x v="2"/>
    <n v="1128299"/>
    <x v="105"/>
    <x v="2"/>
    <x v="22"/>
    <s v="Portland"/>
    <x v="5"/>
    <n v="0.60000000000000009"/>
    <n v="3500"/>
    <n v="2100.0000000000005"/>
    <n v="735.00000000000011"/>
    <n v="0.35"/>
  </r>
  <r>
    <x v="2"/>
    <n v="1128299"/>
    <x v="106"/>
    <x v="2"/>
    <x v="22"/>
    <s v="Portland"/>
    <x v="0"/>
    <n v="0.45"/>
    <n v="5500"/>
    <n v="2475"/>
    <n v="989.99999999999989"/>
    <n v="0.39999999999999997"/>
  </r>
  <r>
    <x v="2"/>
    <n v="1128299"/>
    <x v="106"/>
    <x v="2"/>
    <x v="22"/>
    <s v="Portland"/>
    <x v="1"/>
    <n v="0.5"/>
    <n v="4000"/>
    <n v="2000"/>
    <n v="799.99999999999989"/>
    <n v="0.39999999999999997"/>
  </r>
  <r>
    <x v="2"/>
    <n v="1128299"/>
    <x v="106"/>
    <x v="2"/>
    <x v="22"/>
    <s v="Portland"/>
    <x v="2"/>
    <n v="0.5"/>
    <n v="4000"/>
    <n v="2000"/>
    <n v="799.99999999999989"/>
    <n v="0.39999999999999997"/>
  </r>
  <r>
    <x v="2"/>
    <n v="1128299"/>
    <x v="106"/>
    <x v="2"/>
    <x v="22"/>
    <s v="Portland"/>
    <x v="3"/>
    <n v="0.45"/>
    <n v="3250"/>
    <n v="1462.5"/>
    <n v="585"/>
    <n v="0.39999999999999997"/>
  </r>
  <r>
    <x v="2"/>
    <n v="1128299"/>
    <x v="106"/>
    <x v="2"/>
    <x v="22"/>
    <s v="Portland"/>
    <x v="4"/>
    <n v="0.39999999999999997"/>
    <n v="2250"/>
    <n v="899.99999999999989"/>
    <n v="404.99999999999994"/>
    <n v="0.45"/>
  </r>
  <r>
    <x v="2"/>
    <n v="1128299"/>
    <x v="106"/>
    <x v="2"/>
    <x v="22"/>
    <s v="Portland"/>
    <x v="5"/>
    <n v="0.65"/>
    <n v="5750"/>
    <n v="3737.5"/>
    <n v="1308.125"/>
    <n v="0.35"/>
  </r>
  <r>
    <x v="2"/>
    <n v="1128299"/>
    <x v="107"/>
    <x v="2"/>
    <x v="22"/>
    <s v="Portland"/>
    <x v="0"/>
    <n v="0.6"/>
    <n v="8250"/>
    <n v="4950"/>
    <n v="1979.9999999999998"/>
    <n v="0.39999999999999997"/>
  </r>
  <r>
    <x v="2"/>
    <n v="1128299"/>
    <x v="107"/>
    <x v="2"/>
    <x v="22"/>
    <s v="Portland"/>
    <x v="1"/>
    <n v="0.7"/>
    <n v="7000"/>
    <n v="4900"/>
    <n v="1959.9999999999998"/>
    <n v="0.39999999999999997"/>
  </r>
  <r>
    <x v="2"/>
    <n v="1128299"/>
    <x v="107"/>
    <x v="2"/>
    <x v="22"/>
    <s v="Portland"/>
    <x v="2"/>
    <n v="0.85"/>
    <n v="7000"/>
    <n v="5950"/>
    <n v="2380"/>
    <n v="0.39999999999999997"/>
  </r>
  <r>
    <x v="2"/>
    <n v="1128299"/>
    <x v="107"/>
    <x v="2"/>
    <x v="22"/>
    <s v="Portland"/>
    <x v="3"/>
    <n v="0.85"/>
    <n v="5750"/>
    <n v="4887.5"/>
    <n v="1954.9999999999998"/>
    <n v="0.39999999999999997"/>
  </r>
  <r>
    <x v="2"/>
    <n v="1128299"/>
    <x v="107"/>
    <x v="2"/>
    <x v="22"/>
    <s v="Portland"/>
    <x v="4"/>
    <n v="0.95000000000000007"/>
    <n v="4500"/>
    <n v="4275"/>
    <n v="1923.75"/>
    <n v="0.45"/>
  </r>
  <r>
    <x v="2"/>
    <n v="1128299"/>
    <x v="107"/>
    <x v="2"/>
    <x v="22"/>
    <s v="Portland"/>
    <x v="5"/>
    <n v="1.1000000000000001"/>
    <n v="7500"/>
    <n v="8250"/>
    <n v="2887.5"/>
    <n v="0.35"/>
  </r>
  <r>
    <x v="2"/>
    <n v="1128299"/>
    <x v="108"/>
    <x v="2"/>
    <x v="22"/>
    <s v="Portland"/>
    <x v="0"/>
    <n v="0.9"/>
    <n v="9000"/>
    <n v="8100"/>
    <n v="3239.9999999999995"/>
    <n v="0.39999999999999997"/>
  </r>
  <r>
    <x v="2"/>
    <n v="1128299"/>
    <x v="108"/>
    <x v="2"/>
    <x v="22"/>
    <s v="Portland"/>
    <x v="1"/>
    <n v="0.95000000000000007"/>
    <n v="7500"/>
    <n v="7125.0000000000009"/>
    <n v="2850"/>
    <n v="0.39999999999999997"/>
  </r>
  <r>
    <x v="2"/>
    <n v="1128299"/>
    <x v="108"/>
    <x v="2"/>
    <x v="22"/>
    <s v="Portland"/>
    <x v="2"/>
    <n v="0.95000000000000007"/>
    <n v="7000"/>
    <n v="6650.0000000000009"/>
    <n v="2660"/>
    <n v="0.39999999999999997"/>
  </r>
  <r>
    <x v="2"/>
    <n v="1128299"/>
    <x v="108"/>
    <x v="2"/>
    <x v="22"/>
    <s v="Portland"/>
    <x v="3"/>
    <n v="0.9"/>
    <n v="6000"/>
    <n v="5400"/>
    <n v="2160"/>
    <n v="0.39999999999999997"/>
  </r>
  <r>
    <x v="2"/>
    <n v="1128299"/>
    <x v="108"/>
    <x v="2"/>
    <x v="22"/>
    <s v="Portland"/>
    <x v="4"/>
    <n v="0.95000000000000007"/>
    <n v="6500"/>
    <n v="6175"/>
    <n v="2778.75"/>
    <n v="0.45"/>
  </r>
  <r>
    <x v="2"/>
    <n v="1128299"/>
    <x v="108"/>
    <x v="2"/>
    <x v="22"/>
    <s v="Portland"/>
    <x v="5"/>
    <n v="1.1000000000000001"/>
    <n v="6500"/>
    <n v="7150.0000000000009"/>
    <n v="2502.5"/>
    <n v="0.35"/>
  </r>
  <r>
    <x v="2"/>
    <n v="1128299"/>
    <x v="109"/>
    <x v="2"/>
    <x v="22"/>
    <s v="Portland"/>
    <x v="0"/>
    <n v="0.95000000000000007"/>
    <n v="8500"/>
    <n v="8075.0000000000009"/>
    <n v="3230"/>
    <n v="0.39999999999999997"/>
  </r>
  <r>
    <x v="2"/>
    <n v="1128299"/>
    <x v="109"/>
    <x v="2"/>
    <x v="22"/>
    <s v="Portland"/>
    <x v="1"/>
    <n v="0.85000000000000009"/>
    <n v="8250"/>
    <n v="7012.5000000000009"/>
    <n v="2805"/>
    <n v="0.39999999999999997"/>
  </r>
  <r>
    <x v="2"/>
    <n v="1128299"/>
    <x v="109"/>
    <x v="2"/>
    <x v="22"/>
    <s v="Portland"/>
    <x v="2"/>
    <n v="0.75000000000000011"/>
    <n v="7000"/>
    <n v="5250.0000000000009"/>
    <n v="2100"/>
    <n v="0.39999999999999997"/>
  </r>
  <r>
    <x v="2"/>
    <n v="1128299"/>
    <x v="109"/>
    <x v="2"/>
    <x v="22"/>
    <s v="Portland"/>
    <x v="3"/>
    <n v="0.75000000000000011"/>
    <n v="4750"/>
    <n v="3562.5000000000005"/>
    <n v="1425"/>
    <n v="0.39999999999999997"/>
  </r>
  <r>
    <x v="2"/>
    <n v="1128299"/>
    <x v="109"/>
    <x v="2"/>
    <x v="22"/>
    <s v="Portland"/>
    <x v="4"/>
    <n v="0.64999999999999991"/>
    <n v="4750"/>
    <n v="3087.4999999999995"/>
    <n v="1389.3749999999998"/>
    <n v="0.45"/>
  </r>
  <r>
    <x v="2"/>
    <n v="1128299"/>
    <x v="109"/>
    <x v="2"/>
    <x v="22"/>
    <s v="Portland"/>
    <x v="5"/>
    <n v="0.7"/>
    <n v="3000"/>
    <n v="2100"/>
    <n v="735"/>
    <n v="0.35"/>
  </r>
  <r>
    <x v="2"/>
    <n v="1128299"/>
    <x v="110"/>
    <x v="2"/>
    <x v="22"/>
    <s v="Portland"/>
    <x v="0"/>
    <n v="0.45000000000000012"/>
    <n v="5000"/>
    <n v="2250.0000000000005"/>
    <n v="900.00000000000011"/>
    <n v="0.39999999999999997"/>
  </r>
  <r>
    <x v="2"/>
    <n v="1128299"/>
    <x v="110"/>
    <x v="2"/>
    <x v="22"/>
    <s v="Portland"/>
    <x v="1"/>
    <n v="0.50000000000000011"/>
    <n v="5000"/>
    <n v="2500.0000000000005"/>
    <n v="1000.0000000000001"/>
    <n v="0.39999999999999997"/>
  </r>
  <r>
    <x v="2"/>
    <n v="1128299"/>
    <x v="110"/>
    <x v="2"/>
    <x v="22"/>
    <s v="Portland"/>
    <x v="2"/>
    <n v="0.45000000000000012"/>
    <n v="3000"/>
    <n v="1350.0000000000005"/>
    <n v="540.00000000000011"/>
    <n v="0.39999999999999997"/>
  </r>
  <r>
    <x v="2"/>
    <n v="1128299"/>
    <x v="110"/>
    <x v="2"/>
    <x v="22"/>
    <s v="Portland"/>
    <x v="3"/>
    <n v="0.45000000000000012"/>
    <n v="2500"/>
    <n v="1125.0000000000002"/>
    <n v="450.00000000000006"/>
    <n v="0.39999999999999997"/>
  </r>
  <r>
    <x v="2"/>
    <n v="1128299"/>
    <x v="110"/>
    <x v="2"/>
    <x v="22"/>
    <s v="Portland"/>
    <x v="4"/>
    <n v="0.55000000000000004"/>
    <n v="2750"/>
    <n v="1512.5000000000002"/>
    <n v="680.62500000000011"/>
    <n v="0.45"/>
  </r>
  <r>
    <x v="2"/>
    <n v="1128299"/>
    <x v="110"/>
    <x v="2"/>
    <x v="22"/>
    <s v="Portland"/>
    <x v="5"/>
    <n v="0.39999999999999997"/>
    <n v="3000"/>
    <n v="1200"/>
    <n v="420"/>
    <n v="0.35"/>
  </r>
  <r>
    <x v="2"/>
    <n v="1128299"/>
    <x v="111"/>
    <x v="2"/>
    <x v="22"/>
    <s v="Portland"/>
    <x v="0"/>
    <n v="0.35000000000000003"/>
    <n v="4000"/>
    <n v="1400.0000000000002"/>
    <n v="560"/>
    <n v="0.39999999999999997"/>
  </r>
  <r>
    <x v="2"/>
    <n v="1128299"/>
    <x v="111"/>
    <x v="2"/>
    <x v="22"/>
    <s v="Portland"/>
    <x v="1"/>
    <n v="0.50000000000000011"/>
    <n v="5750"/>
    <n v="2875.0000000000005"/>
    <n v="1150"/>
    <n v="0.39999999999999997"/>
  </r>
  <r>
    <x v="2"/>
    <n v="1128299"/>
    <x v="111"/>
    <x v="2"/>
    <x v="22"/>
    <s v="Portland"/>
    <x v="2"/>
    <n v="0.45000000000000012"/>
    <n v="4000"/>
    <n v="1800.0000000000005"/>
    <n v="720.00000000000011"/>
    <n v="0.39999999999999997"/>
  </r>
  <r>
    <x v="2"/>
    <n v="1128299"/>
    <x v="111"/>
    <x v="2"/>
    <x v="22"/>
    <s v="Portland"/>
    <x v="3"/>
    <n v="0.40000000000000008"/>
    <n v="3750"/>
    <n v="1500.0000000000002"/>
    <n v="600"/>
    <n v="0.39999999999999997"/>
  </r>
  <r>
    <x v="2"/>
    <n v="1128299"/>
    <x v="111"/>
    <x v="2"/>
    <x v="22"/>
    <s v="Portland"/>
    <x v="4"/>
    <n v="0.5"/>
    <n v="3500"/>
    <n v="1750"/>
    <n v="787.5"/>
    <n v="0.45"/>
  </r>
  <r>
    <x v="2"/>
    <n v="1128299"/>
    <x v="111"/>
    <x v="2"/>
    <x v="22"/>
    <s v="Portland"/>
    <x v="5"/>
    <n v="0.55000000000000004"/>
    <n v="4000"/>
    <n v="2200"/>
    <n v="770"/>
    <n v="0.35"/>
  </r>
  <r>
    <x v="2"/>
    <n v="1128299"/>
    <x v="112"/>
    <x v="2"/>
    <x v="22"/>
    <s v="Portland"/>
    <x v="0"/>
    <n v="0.40000000000000008"/>
    <n v="6250"/>
    <n v="2500.0000000000005"/>
    <n v="1000.0000000000001"/>
    <n v="0.39999999999999997"/>
  </r>
  <r>
    <x v="2"/>
    <n v="1128299"/>
    <x v="112"/>
    <x v="2"/>
    <x v="22"/>
    <s v="Portland"/>
    <x v="1"/>
    <n v="0.45000000000000012"/>
    <n v="7000"/>
    <n v="3150.0000000000009"/>
    <n v="1260.0000000000002"/>
    <n v="0.39999999999999997"/>
  </r>
  <r>
    <x v="2"/>
    <n v="1128299"/>
    <x v="112"/>
    <x v="2"/>
    <x v="22"/>
    <s v="Portland"/>
    <x v="2"/>
    <n v="0.40000000000000008"/>
    <n v="5250"/>
    <n v="2100.0000000000005"/>
    <n v="840.00000000000011"/>
    <n v="0.39999999999999997"/>
  </r>
  <r>
    <x v="2"/>
    <n v="1128299"/>
    <x v="112"/>
    <x v="2"/>
    <x v="22"/>
    <s v="Portland"/>
    <x v="3"/>
    <n v="0.50000000000000011"/>
    <n v="5000"/>
    <n v="2500.0000000000005"/>
    <n v="1000.0000000000001"/>
    <n v="0.39999999999999997"/>
  </r>
  <r>
    <x v="2"/>
    <n v="1128299"/>
    <x v="112"/>
    <x v="2"/>
    <x v="22"/>
    <s v="Portland"/>
    <x v="4"/>
    <n v="0.70000000000000007"/>
    <n v="4750"/>
    <n v="3325.0000000000005"/>
    <n v="1496.2500000000002"/>
    <n v="0.45"/>
  </r>
  <r>
    <x v="2"/>
    <n v="1128299"/>
    <x v="112"/>
    <x v="2"/>
    <x v="22"/>
    <s v="Portland"/>
    <x v="5"/>
    <n v="0.8500000000000002"/>
    <n v="6000"/>
    <n v="5100.0000000000009"/>
    <n v="1785.0000000000002"/>
    <n v="0.35"/>
  </r>
  <r>
    <x v="2"/>
    <n v="1128299"/>
    <x v="113"/>
    <x v="2"/>
    <x v="22"/>
    <s v="Portland"/>
    <x v="0"/>
    <n v="0.70000000000000018"/>
    <n v="8000"/>
    <n v="5600.0000000000018"/>
    <n v="2240.0000000000005"/>
    <n v="0.39999999999999997"/>
  </r>
  <r>
    <x v="2"/>
    <n v="1128299"/>
    <x v="113"/>
    <x v="2"/>
    <x v="22"/>
    <s v="Portland"/>
    <x v="1"/>
    <n v="0.80000000000000027"/>
    <n v="8000"/>
    <n v="6400.0000000000018"/>
    <n v="2560.0000000000005"/>
    <n v="0.39999999999999997"/>
  </r>
  <r>
    <x v="2"/>
    <n v="1128299"/>
    <x v="113"/>
    <x v="2"/>
    <x v="22"/>
    <s v="Portland"/>
    <x v="2"/>
    <n v="0.75000000000000022"/>
    <n v="6000"/>
    <n v="4500.0000000000009"/>
    <n v="1800.0000000000002"/>
    <n v="0.39999999999999997"/>
  </r>
  <r>
    <x v="2"/>
    <n v="1128299"/>
    <x v="113"/>
    <x v="2"/>
    <x v="22"/>
    <s v="Portland"/>
    <x v="3"/>
    <n v="0.75000000000000022"/>
    <n v="6000"/>
    <n v="4500.0000000000009"/>
    <n v="1800.0000000000002"/>
    <n v="0.39999999999999997"/>
  </r>
  <r>
    <x v="2"/>
    <n v="1128299"/>
    <x v="113"/>
    <x v="2"/>
    <x v="22"/>
    <s v="Portland"/>
    <x v="4"/>
    <n v="0.8500000000000002"/>
    <n v="5250"/>
    <n v="4462.5000000000009"/>
    <n v="2008.1250000000005"/>
    <n v="0.45"/>
  </r>
  <r>
    <x v="2"/>
    <n v="1128299"/>
    <x v="113"/>
    <x v="2"/>
    <x v="22"/>
    <s v="Portland"/>
    <x v="5"/>
    <n v="0.90000000000000024"/>
    <n v="6250"/>
    <n v="5625.0000000000018"/>
    <n v="1968.7500000000005"/>
    <n v="0.35"/>
  </r>
  <r>
    <x v="1"/>
    <n v="1197831"/>
    <x v="58"/>
    <x v="1"/>
    <x v="23"/>
    <s v="New Orleans"/>
    <x v="0"/>
    <n v="0.2"/>
    <n v="6750"/>
    <n v="1350"/>
    <n v="405"/>
    <n v="0.3"/>
  </r>
  <r>
    <x v="1"/>
    <n v="1197831"/>
    <x v="58"/>
    <x v="1"/>
    <x v="23"/>
    <s v="New Orleans"/>
    <x v="1"/>
    <n v="0.3"/>
    <n v="6750"/>
    <n v="2025"/>
    <n v="607.5"/>
    <n v="0.3"/>
  </r>
  <r>
    <x v="1"/>
    <n v="1197831"/>
    <x v="58"/>
    <x v="1"/>
    <x v="23"/>
    <s v="New Orleans"/>
    <x v="2"/>
    <n v="0.3"/>
    <n v="4750"/>
    <n v="1425"/>
    <n v="427.5"/>
    <n v="0.3"/>
  </r>
  <r>
    <x v="1"/>
    <n v="1197831"/>
    <x v="58"/>
    <x v="1"/>
    <x v="23"/>
    <s v="New Orleans"/>
    <x v="3"/>
    <n v="0.35"/>
    <n v="4750"/>
    <n v="1662.5"/>
    <n v="665"/>
    <n v="0.4"/>
  </r>
  <r>
    <x v="1"/>
    <n v="1197831"/>
    <x v="58"/>
    <x v="1"/>
    <x v="23"/>
    <s v="New Orleans"/>
    <x v="4"/>
    <n v="0.4"/>
    <n v="3250"/>
    <n v="1300"/>
    <n v="325"/>
    <n v="0.25"/>
  </r>
  <r>
    <x v="1"/>
    <n v="1197831"/>
    <x v="58"/>
    <x v="1"/>
    <x v="23"/>
    <s v="New Orleans"/>
    <x v="5"/>
    <n v="0.35"/>
    <n v="4750"/>
    <n v="1662.5"/>
    <n v="748.125"/>
    <n v="0.45"/>
  </r>
  <r>
    <x v="1"/>
    <n v="1197831"/>
    <x v="172"/>
    <x v="1"/>
    <x v="23"/>
    <s v="New Orleans"/>
    <x v="0"/>
    <n v="0.25"/>
    <n v="6250"/>
    <n v="1562.5"/>
    <n v="468.75"/>
    <n v="0.3"/>
  </r>
  <r>
    <x v="1"/>
    <n v="1197831"/>
    <x v="172"/>
    <x v="1"/>
    <x v="23"/>
    <s v="New Orleans"/>
    <x v="1"/>
    <n v="0.35"/>
    <n v="6000"/>
    <n v="2100"/>
    <n v="630"/>
    <n v="0.3"/>
  </r>
  <r>
    <x v="1"/>
    <n v="1197831"/>
    <x v="172"/>
    <x v="1"/>
    <x v="23"/>
    <s v="New Orleans"/>
    <x v="2"/>
    <n v="0.35"/>
    <n v="4250"/>
    <n v="1487.5"/>
    <n v="446.25"/>
    <n v="0.3"/>
  </r>
  <r>
    <x v="1"/>
    <n v="1197831"/>
    <x v="172"/>
    <x v="1"/>
    <x v="23"/>
    <s v="New Orleans"/>
    <x v="3"/>
    <n v="0.35"/>
    <n v="3750"/>
    <n v="1312.5"/>
    <n v="525"/>
    <n v="0.4"/>
  </r>
  <r>
    <x v="1"/>
    <n v="1197831"/>
    <x v="172"/>
    <x v="1"/>
    <x v="23"/>
    <s v="New Orleans"/>
    <x v="4"/>
    <n v="0.4"/>
    <n v="2500"/>
    <n v="1000"/>
    <n v="250"/>
    <n v="0.25"/>
  </r>
  <r>
    <x v="1"/>
    <n v="1197831"/>
    <x v="172"/>
    <x v="1"/>
    <x v="23"/>
    <s v="New Orleans"/>
    <x v="5"/>
    <n v="0.35"/>
    <n v="4500"/>
    <n v="1575"/>
    <n v="708.75"/>
    <n v="0.45"/>
  </r>
  <r>
    <x v="1"/>
    <n v="1197831"/>
    <x v="173"/>
    <x v="1"/>
    <x v="23"/>
    <s v="New Orleans"/>
    <x v="0"/>
    <n v="0.3"/>
    <n v="6250"/>
    <n v="1875"/>
    <n v="656.25"/>
    <n v="0.35"/>
  </r>
  <r>
    <x v="1"/>
    <n v="1197831"/>
    <x v="173"/>
    <x v="1"/>
    <x v="23"/>
    <s v="New Orleans"/>
    <x v="1"/>
    <n v="0.4"/>
    <n v="6250"/>
    <n v="2500"/>
    <n v="875"/>
    <n v="0.35"/>
  </r>
  <r>
    <x v="1"/>
    <n v="1197831"/>
    <x v="173"/>
    <x v="1"/>
    <x v="23"/>
    <s v="New Orleans"/>
    <x v="2"/>
    <n v="0.3"/>
    <n v="4500"/>
    <n v="1350"/>
    <n v="472.49999999999994"/>
    <n v="0.35"/>
  </r>
  <r>
    <x v="1"/>
    <n v="1197831"/>
    <x v="173"/>
    <x v="1"/>
    <x v="23"/>
    <s v="New Orleans"/>
    <x v="3"/>
    <n v="0.35000000000000003"/>
    <n v="3500"/>
    <n v="1225.0000000000002"/>
    <n v="551.25000000000011"/>
    <n v="0.45"/>
  </r>
  <r>
    <x v="1"/>
    <n v="1197831"/>
    <x v="173"/>
    <x v="1"/>
    <x v="23"/>
    <s v="New Orleans"/>
    <x v="4"/>
    <n v="0.4"/>
    <n v="2500"/>
    <n v="1000"/>
    <n v="300"/>
    <n v="0.3"/>
  </r>
  <r>
    <x v="1"/>
    <n v="1197831"/>
    <x v="173"/>
    <x v="1"/>
    <x v="23"/>
    <s v="New Orleans"/>
    <x v="5"/>
    <n v="0.35000000000000003"/>
    <n v="4000"/>
    <n v="1400.0000000000002"/>
    <n v="700.00000000000011"/>
    <n v="0.5"/>
  </r>
  <r>
    <x v="1"/>
    <n v="1197831"/>
    <x v="60"/>
    <x v="1"/>
    <x v="23"/>
    <s v="New Orleans"/>
    <x v="0"/>
    <n v="0.19999999999999998"/>
    <n v="6500"/>
    <n v="1300"/>
    <n v="454.99999999999994"/>
    <n v="0.35"/>
  </r>
  <r>
    <x v="1"/>
    <n v="1197831"/>
    <x v="60"/>
    <x v="1"/>
    <x v="23"/>
    <s v="New Orleans"/>
    <x v="1"/>
    <n v="0.30000000000000004"/>
    <n v="6500"/>
    <n v="1950.0000000000002"/>
    <n v="682.5"/>
    <n v="0.35"/>
  </r>
  <r>
    <x v="1"/>
    <n v="1197831"/>
    <x v="60"/>
    <x v="1"/>
    <x v="23"/>
    <s v="New Orleans"/>
    <x v="2"/>
    <n v="0.24999999999999997"/>
    <n v="4750"/>
    <n v="1187.4999999999998"/>
    <n v="415.62499999999989"/>
    <n v="0.35"/>
  </r>
  <r>
    <x v="1"/>
    <n v="1197831"/>
    <x v="60"/>
    <x v="1"/>
    <x v="23"/>
    <s v="New Orleans"/>
    <x v="3"/>
    <n v="0.30000000000000004"/>
    <n v="3750"/>
    <n v="1125.0000000000002"/>
    <n v="506.25000000000011"/>
    <n v="0.45"/>
  </r>
  <r>
    <x v="1"/>
    <n v="1197831"/>
    <x v="60"/>
    <x v="1"/>
    <x v="23"/>
    <s v="New Orleans"/>
    <x v="4"/>
    <n v="0.35"/>
    <n v="2750"/>
    <n v="962.49999999999989"/>
    <n v="288.74999999999994"/>
    <n v="0.3"/>
  </r>
  <r>
    <x v="1"/>
    <n v="1197831"/>
    <x v="60"/>
    <x v="1"/>
    <x v="23"/>
    <s v="New Orleans"/>
    <x v="5"/>
    <n v="0.30000000000000004"/>
    <n v="5500"/>
    <n v="1650.0000000000002"/>
    <n v="825.00000000000011"/>
    <n v="0.5"/>
  </r>
  <r>
    <x v="1"/>
    <n v="1197831"/>
    <x v="174"/>
    <x v="1"/>
    <x v="23"/>
    <s v="New Orleans"/>
    <x v="0"/>
    <n v="0.19999999999999998"/>
    <n v="7000"/>
    <n v="1399.9999999999998"/>
    <n v="489.99999999999989"/>
    <n v="0.35"/>
  </r>
  <r>
    <x v="1"/>
    <n v="1197831"/>
    <x v="174"/>
    <x v="1"/>
    <x v="23"/>
    <s v="New Orleans"/>
    <x v="1"/>
    <n v="0.30000000000000004"/>
    <n v="7250"/>
    <n v="2175.0000000000005"/>
    <n v="761.25000000000011"/>
    <n v="0.35"/>
  </r>
  <r>
    <x v="1"/>
    <n v="1197831"/>
    <x v="174"/>
    <x v="1"/>
    <x v="23"/>
    <s v="New Orleans"/>
    <x v="2"/>
    <n v="0.24999999999999997"/>
    <n v="5750"/>
    <n v="1437.4999999999998"/>
    <n v="503.12499999999989"/>
    <n v="0.35"/>
  </r>
  <r>
    <x v="1"/>
    <n v="1197831"/>
    <x v="174"/>
    <x v="1"/>
    <x v="23"/>
    <s v="New Orleans"/>
    <x v="3"/>
    <n v="0.35000000000000003"/>
    <n v="5000"/>
    <n v="1750.0000000000002"/>
    <n v="787.50000000000011"/>
    <n v="0.45"/>
  </r>
  <r>
    <x v="1"/>
    <n v="1197831"/>
    <x v="174"/>
    <x v="1"/>
    <x v="23"/>
    <s v="New Orleans"/>
    <x v="4"/>
    <n v="0.5"/>
    <n v="4000"/>
    <n v="2000"/>
    <n v="600"/>
    <n v="0.3"/>
  </r>
  <r>
    <x v="1"/>
    <n v="1197831"/>
    <x v="174"/>
    <x v="1"/>
    <x v="23"/>
    <s v="New Orleans"/>
    <x v="5"/>
    <n v="0.45"/>
    <n v="7500"/>
    <n v="3375"/>
    <n v="1687.5"/>
    <n v="0.5"/>
  </r>
  <r>
    <x v="1"/>
    <n v="1197831"/>
    <x v="175"/>
    <x v="1"/>
    <x v="23"/>
    <s v="New Orleans"/>
    <x v="0"/>
    <n v="0.45"/>
    <n v="7500"/>
    <n v="3375"/>
    <n v="1181.25"/>
    <n v="0.35"/>
  </r>
  <r>
    <x v="1"/>
    <n v="1197831"/>
    <x v="175"/>
    <x v="1"/>
    <x v="23"/>
    <s v="New Orleans"/>
    <x v="1"/>
    <n v="0.5"/>
    <n v="7500"/>
    <n v="3750"/>
    <n v="1312.5"/>
    <n v="0.35"/>
  </r>
  <r>
    <x v="1"/>
    <n v="1197831"/>
    <x v="175"/>
    <x v="1"/>
    <x v="23"/>
    <s v="New Orleans"/>
    <x v="2"/>
    <n v="0.5"/>
    <n v="6000"/>
    <n v="3000"/>
    <n v="1050"/>
    <n v="0.35"/>
  </r>
  <r>
    <x v="1"/>
    <n v="1197831"/>
    <x v="175"/>
    <x v="1"/>
    <x v="23"/>
    <s v="New Orleans"/>
    <x v="3"/>
    <n v="0.5"/>
    <n v="5500"/>
    <n v="2750"/>
    <n v="1237.5"/>
    <n v="0.45"/>
  </r>
  <r>
    <x v="1"/>
    <n v="1197831"/>
    <x v="175"/>
    <x v="1"/>
    <x v="23"/>
    <s v="New Orleans"/>
    <x v="4"/>
    <n v="0.55000000000000004"/>
    <n v="4500"/>
    <n v="2475"/>
    <n v="742.5"/>
    <n v="0.3"/>
  </r>
  <r>
    <x v="1"/>
    <n v="1197831"/>
    <x v="175"/>
    <x v="1"/>
    <x v="23"/>
    <s v="New Orleans"/>
    <x v="5"/>
    <n v="0.60000000000000009"/>
    <n v="8250"/>
    <n v="4950.0000000000009"/>
    <n v="2475.0000000000005"/>
    <n v="0.5"/>
  </r>
  <r>
    <x v="1"/>
    <n v="1197831"/>
    <x v="176"/>
    <x v="1"/>
    <x v="23"/>
    <s v="New Orleans"/>
    <x v="0"/>
    <n v="0.5"/>
    <n v="7750"/>
    <n v="3875"/>
    <n v="1549.9999999999998"/>
    <n v="0.39999999999999997"/>
  </r>
  <r>
    <x v="1"/>
    <n v="1197831"/>
    <x v="176"/>
    <x v="1"/>
    <x v="23"/>
    <s v="New Orleans"/>
    <x v="1"/>
    <n v="0.55000000000000004"/>
    <n v="7750"/>
    <n v="4262.5"/>
    <n v="1704.9999999999998"/>
    <n v="0.39999999999999997"/>
  </r>
  <r>
    <x v="1"/>
    <n v="1197831"/>
    <x v="176"/>
    <x v="1"/>
    <x v="23"/>
    <s v="New Orleans"/>
    <x v="2"/>
    <n v="0.5"/>
    <n v="9250"/>
    <n v="4625"/>
    <n v="1849.9999999999998"/>
    <n v="0.39999999999999997"/>
  </r>
  <r>
    <x v="1"/>
    <n v="1197831"/>
    <x v="176"/>
    <x v="1"/>
    <x v="23"/>
    <s v="New Orleans"/>
    <x v="3"/>
    <n v="0.5"/>
    <n v="5250"/>
    <n v="2625"/>
    <n v="1312.5"/>
    <n v="0.5"/>
  </r>
  <r>
    <x v="1"/>
    <n v="1197831"/>
    <x v="176"/>
    <x v="1"/>
    <x v="23"/>
    <s v="New Orleans"/>
    <x v="4"/>
    <n v="0.55000000000000004"/>
    <n v="5250"/>
    <n v="2887.5000000000005"/>
    <n v="1010.6250000000001"/>
    <n v="0.35"/>
  </r>
  <r>
    <x v="1"/>
    <n v="1197831"/>
    <x v="176"/>
    <x v="1"/>
    <x v="23"/>
    <s v="New Orleans"/>
    <x v="5"/>
    <n v="0.65"/>
    <n v="8000"/>
    <n v="5200"/>
    <n v="2860.0000000000005"/>
    <n v="0.55000000000000004"/>
  </r>
  <r>
    <x v="1"/>
    <n v="1197831"/>
    <x v="177"/>
    <x v="1"/>
    <x v="23"/>
    <s v="New Orleans"/>
    <x v="0"/>
    <n v="0.5"/>
    <n v="7500"/>
    <n v="3750"/>
    <n v="1499.9999999999998"/>
    <n v="0.39999999999999997"/>
  </r>
  <r>
    <x v="1"/>
    <n v="1197831"/>
    <x v="177"/>
    <x v="1"/>
    <x v="23"/>
    <s v="New Orleans"/>
    <x v="1"/>
    <n v="0.55000000000000004"/>
    <n v="7500"/>
    <n v="4125"/>
    <n v="1649.9999999999998"/>
    <n v="0.39999999999999997"/>
  </r>
  <r>
    <x v="1"/>
    <n v="1197831"/>
    <x v="177"/>
    <x v="1"/>
    <x v="23"/>
    <s v="New Orleans"/>
    <x v="2"/>
    <n v="0.5"/>
    <n v="9250"/>
    <n v="4625"/>
    <n v="1849.9999999999998"/>
    <n v="0.39999999999999997"/>
  </r>
  <r>
    <x v="1"/>
    <n v="1197831"/>
    <x v="177"/>
    <x v="1"/>
    <x v="23"/>
    <s v="New Orleans"/>
    <x v="3"/>
    <n v="0.5"/>
    <n v="4750"/>
    <n v="2375"/>
    <n v="1187.5"/>
    <n v="0.5"/>
  </r>
  <r>
    <x v="1"/>
    <n v="1197831"/>
    <x v="177"/>
    <x v="1"/>
    <x v="23"/>
    <s v="New Orleans"/>
    <x v="4"/>
    <n v="0.55000000000000004"/>
    <n v="4750"/>
    <n v="2612.5"/>
    <n v="914.37499999999989"/>
    <n v="0.35"/>
  </r>
  <r>
    <x v="1"/>
    <n v="1197831"/>
    <x v="177"/>
    <x v="1"/>
    <x v="23"/>
    <s v="New Orleans"/>
    <x v="5"/>
    <n v="0.6"/>
    <n v="7250"/>
    <n v="4350"/>
    <n v="2392.5"/>
    <n v="0.55000000000000004"/>
  </r>
  <r>
    <x v="1"/>
    <n v="1197831"/>
    <x v="178"/>
    <x v="1"/>
    <x v="23"/>
    <s v="New Orleans"/>
    <x v="0"/>
    <n v="0.55000000000000004"/>
    <n v="6750"/>
    <n v="3712.5000000000005"/>
    <n v="1485"/>
    <n v="0.39999999999999997"/>
  </r>
  <r>
    <x v="1"/>
    <n v="1197831"/>
    <x v="178"/>
    <x v="1"/>
    <x v="23"/>
    <s v="New Orleans"/>
    <x v="1"/>
    <n v="0.55000000000000004"/>
    <n v="6250"/>
    <n v="3437.5000000000005"/>
    <n v="1375"/>
    <n v="0.39999999999999997"/>
  </r>
  <r>
    <x v="1"/>
    <n v="1197831"/>
    <x v="178"/>
    <x v="1"/>
    <x v="23"/>
    <s v="New Orleans"/>
    <x v="2"/>
    <n v="0.6"/>
    <n v="6750"/>
    <n v="4050"/>
    <n v="1619.9999999999998"/>
    <n v="0.39999999999999997"/>
  </r>
  <r>
    <x v="1"/>
    <n v="1197831"/>
    <x v="178"/>
    <x v="1"/>
    <x v="23"/>
    <s v="New Orleans"/>
    <x v="3"/>
    <n v="0.6"/>
    <n v="4000"/>
    <n v="2400"/>
    <n v="1200"/>
    <n v="0.5"/>
  </r>
  <r>
    <x v="1"/>
    <n v="1197831"/>
    <x v="178"/>
    <x v="1"/>
    <x v="23"/>
    <s v="New Orleans"/>
    <x v="4"/>
    <n v="0.55000000000000004"/>
    <n v="4000"/>
    <n v="2200"/>
    <n v="770"/>
    <n v="0.35"/>
  </r>
  <r>
    <x v="1"/>
    <n v="1197831"/>
    <x v="178"/>
    <x v="1"/>
    <x v="23"/>
    <s v="New Orleans"/>
    <x v="5"/>
    <n v="0.5"/>
    <n v="6250"/>
    <n v="3125"/>
    <n v="1718.7500000000002"/>
    <n v="0.55000000000000004"/>
  </r>
  <r>
    <x v="1"/>
    <n v="1197831"/>
    <x v="179"/>
    <x v="1"/>
    <x v="23"/>
    <s v="New Orleans"/>
    <x v="0"/>
    <n v="0.4"/>
    <n v="5750"/>
    <n v="2300"/>
    <n v="919.99999999999989"/>
    <n v="0.39999999999999997"/>
  </r>
  <r>
    <x v="1"/>
    <n v="1197831"/>
    <x v="179"/>
    <x v="1"/>
    <x v="23"/>
    <s v="New Orleans"/>
    <x v="1"/>
    <n v="0.4"/>
    <n v="5750"/>
    <n v="2300"/>
    <n v="919.99999999999989"/>
    <n v="0.39999999999999997"/>
  </r>
  <r>
    <x v="1"/>
    <n v="1197831"/>
    <x v="179"/>
    <x v="1"/>
    <x v="23"/>
    <s v="New Orleans"/>
    <x v="2"/>
    <n v="0.45"/>
    <n v="5250"/>
    <n v="2362.5"/>
    <n v="944.99999999999989"/>
    <n v="0.39999999999999997"/>
  </r>
  <r>
    <x v="1"/>
    <n v="1197831"/>
    <x v="179"/>
    <x v="1"/>
    <x v="23"/>
    <s v="New Orleans"/>
    <x v="3"/>
    <n v="0.45"/>
    <n v="3750"/>
    <n v="1687.5"/>
    <n v="843.75"/>
    <n v="0.5"/>
  </r>
  <r>
    <x v="1"/>
    <n v="1197831"/>
    <x v="179"/>
    <x v="1"/>
    <x v="23"/>
    <s v="New Orleans"/>
    <x v="4"/>
    <n v="0.35000000000000003"/>
    <n v="3500"/>
    <n v="1225.0000000000002"/>
    <n v="428.75000000000006"/>
    <n v="0.35"/>
  </r>
  <r>
    <x v="1"/>
    <n v="1197831"/>
    <x v="179"/>
    <x v="1"/>
    <x v="23"/>
    <s v="New Orleans"/>
    <x v="5"/>
    <n v="0.45"/>
    <n v="5250"/>
    <n v="2362.5"/>
    <n v="1299.375"/>
    <n v="0.55000000000000004"/>
  </r>
  <r>
    <x v="1"/>
    <n v="1197831"/>
    <x v="64"/>
    <x v="1"/>
    <x v="23"/>
    <s v="New Orleans"/>
    <x v="0"/>
    <n v="0.35000000000000003"/>
    <n v="6750"/>
    <n v="2362.5"/>
    <n v="944.99999999999989"/>
    <n v="0.39999999999999997"/>
  </r>
  <r>
    <x v="1"/>
    <n v="1197831"/>
    <x v="64"/>
    <x v="1"/>
    <x v="23"/>
    <s v="New Orleans"/>
    <x v="1"/>
    <n v="0.35000000000000003"/>
    <n v="6750"/>
    <n v="2362.5"/>
    <n v="944.99999999999989"/>
    <n v="0.39999999999999997"/>
  </r>
  <r>
    <x v="1"/>
    <n v="1197831"/>
    <x v="64"/>
    <x v="1"/>
    <x v="23"/>
    <s v="New Orleans"/>
    <x v="2"/>
    <n v="0.6"/>
    <n v="6000"/>
    <n v="3600"/>
    <n v="1439.9999999999998"/>
    <n v="0.39999999999999997"/>
  </r>
  <r>
    <x v="1"/>
    <n v="1197831"/>
    <x v="64"/>
    <x v="1"/>
    <x v="23"/>
    <s v="New Orleans"/>
    <x v="3"/>
    <n v="0.6"/>
    <n v="4500"/>
    <n v="2700"/>
    <n v="1350"/>
    <n v="0.5"/>
  </r>
  <r>
    <x v="1"/>
    <n v="1197831"/>
    <x v="64"/>
    <x v="1"/>
    <x v="23"/>
    <s v="New Orleans"/>
    <x v="4"/>
    <n v="0.54999999999999993"/>
    <n v="4250"/>
    <n v="2337.4999999999995"/>
    <n v="818.12499999999977"/>
    <n v="0.35"/>
  </r>
  <r>
    <x v="1"/>
    <n v="1197831"/>
    <x v="64"/>
    <x v="1"/>
    <x v="23"/>
    <s v="New Orleans"/>
    <x v="5"/>
    <n v="0.65"/>
    <n v="6250"/>
    <n v="4062.5"/>
    <n v="2234.375"/>
    <n v="0.55000000000000004"/>
  </r>
  <r>
    <x v="1"/>
    <n v="1197831"/>
    <x v="65"/>
    <x v="1"/>
    <x v="23"/>
    <s v="New Orleans"/>
    <x v="0"/>
    <n v="0.54999999999999993"/>
    <n v="7750"/>
    <n v="4262.4999999999991"/>
    <n v="1704.9999999999995"/>
    <n v="0.39999999999999997"/>
  </r>
  <r>
    <x v="1"/>
    <n v="1197831"/>
    <x v="65"/>
    <x v="1"/>
    <x v="23"/>
    <s v="New Orleans"/>
    <x v="1"/>
    <n v="0.54999999999999993"/>
    <n v="7750"/>
    <n v="4262.4999999999991"/>
    <n v="1704.9999999999995"/>
    <n v="0.39999999999999997"/>
  </r>
  <r>
    <x v="1"/>
    <n v="1197831"/>
    <x v="65"/>
    <x v="1"/>
    <x v="23"/>
    <s v="New Orleans"/>
    <x v="2"/>
    <n v="0.6"/>
    <n v="6750"/>
    <n v="4050"/>
    <n v="1619.9999999999998"/>
    <n v="0.39999999999999997"/>
  </r>
  <r>
    <x v="1"/>
    <n v="1197831"/>
    <x v="65"/>
    <x v="1"/>
    <x v="23"/>
    <s v="New Orleans"/>
    <x v="3"/>
    <n v="0.6"/>
    <n v="5250"/>
    <n v="3150"/>
    <n v="1575"/>
    <n v="0.5"/>
  </r>
  <r>
    <x v="1"/>
    <n v="1197831"/>
    <x v="65"/>
    <x v="1"/>
    <x v="23"/>
    <s v="New Orleans"/>
    <x v="4"/>
    <n v="0.54999999999999993"/>
    <n v="4750"/>
    <n v="2612.4999999999995"/>
    <n v="914.37499999999977"/>
    <n v="0.35"/>
  </r>
  <r>
    <x v="1"/>
    <n v="1197831"/>
    <x v="65"/>
    <x v="1"/>
    <x v="23"/>
    <s v="New Orleans"/>
    <x v="5"/>
    <n v="0.65"/>
    <n v="7250"/>
    <n v="4712.5"/>
    <n v="2591.875"/>
    <n v="0.55000000000000004"/>
  </r>
  <r>
    <x v="2"/>
    <n v="1128299"/>
    <x v="180"/>
    <x v="2"/>
    <x v="24"/>
    <s v="Boise"/>
    <x v="0"/>
    <n v="0.29999999999999993"/>
    <n v="4250"/>
    <n v="1274.9999999999998"/>
    <n v="446.24999999999989"/>
    <n v="0.35"/>
  </r>
  <r>
    <x v="2"/>
    <n v="1128299"/>
    <x v="180"/>
    <x v="2"/>
    <x v="24"/>
    <s v="Boise"/>
    <x v="1"/>
    <n v="0.4"/>
    <n v="4250"/>
    <n v="1700"/>
    <n v="680"/>
    <n v="0.4"/>
  </r>
  <r>
    <x v="2"/>
    <n v="1128299"/>
    <x v="180"/>
    <x v="2"/>
    <x v="24"/>
    <s v="Boise"/>
    <x v="2"/>
    <n v="0.4"/>
    <n v="4250"/>
    <n v="1700"/>
    <n v="595"/>
    <n v="0.35"/>
  </r>
  <r>
    <x v="2"/>
    <n v="1128299"/>
    <x v="180"/>
    <x v="2"/>
    <x v="24"/>
    <s v="Boise"/>
    <x v="3"/>
    <n v="0.4"/>
    <n v="2750"/>
    <n v="1100"/>
    <n v="385"/>
    <n v="0.35"/>
  </r>
  <r>
    <x v="2"/>
    <n v="1128299"/>
    <x v="180"/>
    <x v="2"/>
    <x v="24"/>
    <s v="Boise"/>
    <x v="4"/>
    <n v="0.45000000000000007"/>
    <n v="2250"/>
    <n v="1012.5000000000001"/>
    <n v="303.75"/>
    <n v="0.3"/>
  </r>
  <r>
    <x v="2"/>
    <n v="1128299"/>
    <x v="180"/>
    <x v="2"/>
    <x v="24"/>
    <s v="Boise"/>
    <x v="5"/>
    <n v="0.4"/>
    <n v="4250"/>
    <n v="1700"/>
    <n v="425"/>
    <n v="0.25"/>
  </r>
  <r>
    <x v="2"/>
    <n v="1128299"/>
    <x v="181"/>
    <x v="2"/>
    <x v="24"/>
    <s v="Boise"/>
    <x v="0"/>
    <n v="0.29999999999999993"/>
    <n v="4750"/>
    <n v="1424.9999999999998"/>
    <n v="498.74999999999989"/>
    <n v="0.35"/>
  </r>
  <r>
    <x v="2"/>
    <n v="1128299"/>
    <x v="181"/>
    <x v="2"/>
    <x v="24"/>
    <s v="Boise"/>
    <x v="1"/>
    <n v="0.4"/>
    <n v="3750"/>
    <n v="1500"/>
    <n v="600"/>
    <n v="0.4"/>
  </r>
  <r>
    <x v="2"/>
    <n v="1128299"/>
    <x v="181"/>
    <x v="2"/>
    <x v="24"/>
    <s v="Boise"/>
    <x v="2"/>
    <n v="0.4"/>
    <n v="3750"/>
    <n v="1500"/>
    <n v="525"/>
    <n v="0.35"/>
  </r>
  <r>
    <x v="2"/>
    <n v="1128299"/>
    <x v="181"/>
    <x v="2"/>
    <x v="24"/>
    <s v="Boise"/>
    <x v="3"/>
    <n v="0.4"/>
    <n v="2250"/>
    <n v="900"/>
    <n v="315"/>
    <n v="0.35"/>
  </r>
  <r>
    <x v="2"/>
    <n v="1128299"/>
    <x v="181"/>
    <x v="2"/>
    <x v="24"/>
    <s v="Boise"/>
    <x v="4"/>
    <n v="0.45000000000000007"/>
    <n v="1500"/>
    <n v="675.00000000000011"/>
    <n v="202.50000000000003"/>
    <n v="0.3"/>
  </r>
  <r>
    <x v="2"/>
    <n v="1128299"/>
    <x v="181"/>
    <x v="2"/>
    <x v="24"/>
    <s v="Boise"/>
    <x v="5"/>
    <n v="0.4"/>
    <n v="3500"/>
    <n v="1400"/>
    <n v="350"/>
    <n v="0.25"/>
  </r>
  <r>
    <x v="2"/>
    <n v="1128299"/>
    <x v="182"/>
    <x v="2"/>
    <x v="24"/>
    <s v="Boise"/>
    <x v="0"/>
    <n v="0.4"/>
    <n v="5000"/>
    <n v="2000"/>
    <n v="700"/>
    <n v="0.35"/>
  </r>
  <r>
    <x v="2"/>
    <n v="1128299"/>
    <x v="182"/>
    <x v="2"/>
    <x v="24"/>
    <s v="Boise"/>
    <x v="1"/>
    <n v="0.5"/>
    <n v="3500"/>
    <n v="1750"/>
    <n v="700"/>
    <n v="0.4"/>
  </r>
  <r>
    <x v="2"/>
    <n v="1128299"/>
    <x v="182"/>
    <x v="2"/>
    <x v="24"/>
    <s v="Boise"/>
    <x v="2"/>
    <n v="0.5"/>
    <n v="3500"/>
    <n v="1750"/>
    <n v="612.5"/>
    <n v="0.35"/>
  </r>
  <r>
    <x v="2"/>
    <n v="1128299"/>
    <x v="182"/>
    <x v="2"/>
    <x v="24"/>
    <s v="Boise"/>
    <x v="3"/>
    <n v="0.5"/>
    <n v="2250"/>
    <n v="1125"/>
    <n v="393.75"/>
    <n v="0.35"/>
  </r>
  <r>
    <x v="2"/>
    <n v="1128299"/>
    <x v="182"/>
    <x v="2"/>
    <x v="24"/>
    <s v="Boise"/>
    <x v="4"/>
    <n v="0.55000000000000004"/>
    <n v="1250"/>
    <n v="687.5"/>
    <n v="206.25"/>
    <n v="0.3"/>
  </r>
  <r>
    <x v="2"/>
    <n v="1128299"/>
    <x v="182"/>
    <x v="2"/>
    <x v="24"/>
    <s v="Boise"/>
    <x v="5"/>
    <n v="0.5"/>
    <n v="3250"/>
    <n v="1625"/>
    <n v="406.25"/>
    <n v="0.25"/>
  </r>
  <r>
    <x v="2"/>
    <n v="1128299"/>
    <x v="183"/>
    <x v="2"/>
    <x v="24"/>
    <s v="Boise"/>
    <x v="0"/>
    <n v="0.5"/>
    <n v="5000"/>
    <n v="2500"/>
    <n v="875"/>
    <n v="0.35"/>
  </r>
  <r>
    <x v="2"/>
    <n v="1128299"/>
    <x v="183"/>
    <x v="2"/>
    <x v="24"/>
    <s v="Boise"/>
    <x v="1"/>
    <n v="0.55000000000000004"/>
    <n v="3000"/>
    <n v="1650.0000000000002"/>
    <n v="660.00000000000011"/>
    <n v="0.4"/>
  </r>
  <r>
    <x v="2"/>
    <n v="1128299"/>
    <x v="183"/>
    <x v="2"/>
    <x v="24"/>
    <s v="Boise"/>
    <x v="2"/>
    <n v="0.55000000000000004"/>
    <n v="3500"/>
    <n v="1925.0000000000002"/>
    <n v="673.75"/>
    <n v="0.35"/>
  </r>
  <r>
    <x v="2"/>
    <n v="1128299"/>
    <x v="183"/>
    <x v="2"/>
    <x v="24"/>
    <s v="Boise"/>
    <x v="3"/>
    <n v="0.5"/>
    <n v="2500"/>
    <n v="1250"/>
    <n v="437.5"/>
    <n v="0.35"/>
  </r>
  <r>
    <x v="2"/>
    <n v="1128299"/>
    <x v="183"/>
    <x v="2"/>
    <x v="24"/>
    <s v="Boise"/>
    <x v="4"/>
    <n v="0.55000000000000004"/>
    <n v="1500"/>
    <n v="825.00000000000011"/>
    <n v="247.50000000000003"/>
    <n v="0.3"/>
  </r>
  <r>
    <x v="2"/>
    <n v="1128299"/>
    <x v="183"/>
    <x v="2"/>
    <x v="24"/>
    <s v="Boise"/>
    <x v="5"/>
    <n v="0.70000000000000007"/>
    <n v="3250"/>
    <n v="2275"/>
    <n v="568.75"/>
    <n v="0.25"/>
  </r>
  <r>
    <x v="2"/>
    <n v="1128299"/>
    <x v="184"/>
    <x v="2"/>
    <x v="24"/>
    <s v="Boise"/>
    <x v="0"/>
    <n v="0.5"/>
    <n v="5250"/>
    <n v="2625"/>
    <n v="918.74999999999989"/>
    <n v="0.35"/>
  </r>
  <r>
    <x v="2"/>
    <n v="1128299"/>
    <x v="184"/>
    <x v="2"/>
    <x v="24"/>
    <s v="Boise"/>
    <x v="1"/>
    <n v="0.55000000000000004"/>
    <n v="3750"/>
    <n v="2062.5"/>
    <n v="825"/>
    <n v="0.4"/>
  </r>
  <r>
    <x v="2"/>
    <n v="1128299"/>
    <x v="184"/>
    <x v="2"/>
    <x v="24"/>
    <s v="Boise"/>
    <x v="2"/>
    <n v="0.55000000000000004"/>
    <n v="4000"/>
    <n v="2200"/>
    <n v="770"/>
    <n v="0.35"/>
  </r>
  <r>
    <x v="2"/>
    <n v="1128299"/>
    <x v="184"/>
    <x v="2"/>
    <x v="24"/>
    <s v="Boise"/>
    <x v="3"/>
    <n v="0.5"/>
    <n v="3000"/>
    <n v="1500"/>
    <n v="525"/>
    <n v="0.35"/>
  </r>
  <r>
    <x v="2"/>
    <n v="1128299"/>
    <x v="184"/>
    <x v="2"/>
    <x v="24"/>
    <s v="Boise"/>
    <x v="4"/>
    <n v="0.55000000000000004"/>
    <n v="2000"/>
    <n v="1100"/>
    <n v="330"/>
    <n v="0.3"/>
  </r>
  <r>
    <x v="2"/>
    <n v="1128299"/>
    <x v="184"/>
    <x v="2"/>
    <x v="24"/>
    <s v="Boise"/>
    <x v="5"/>
    <n v="0.70000000000000007"/>
    <n v="3750"/>
    <n v="2625.0000000000005"/>
    <n v="656.25000000000011"/>
    <n v="0.25"/>
  </r>
  <r>
    <x v="2"/>
    <n v="1128299"/>
    <x v="185"/>
    <x v="2"/>
    <x v="24"/>
    <s v="Boise"/>
    <x v="0"/>
    <n v="0.5"/>
    <n v="6250"/>
    <n v="3125"/>
    <n v="1093.75"/>
    <n v="0.35"/>
  </r>
  <r>
    <x v="2"/>
    <n v="1128299"/>
    <x v="185"/>
    <x v="2"/>
    <x v="24"/>
    <s v="Boise"/>
    <x v="1"/>
    <n v="0.55000000000000004"/>
    <n v="4750"/>
    <n v="2612.5"/>
    <n v="1045"/>
    <n v="0.4"/>
  </r>
  <r>
    <x v="2"/>
    <n v="1128299"/>
    <x v="185"/>
    <x v="2"/>
    <x v="24"/>
    <s v="Boise"/>
    <x v="2"/>
    <n v="0.55000000000000004"/>
    <n v="4750"/>
    <n v="2612.5"/>
    <n v="914.37499999999989"/>
    <n v="0.35"/>
  </r>
  <r>
    <x v="2"/>
    <n v="1128299"/>
    <x v="185"/>
    <x v="2"/>
    <x v="24"/>
    <s v="Boise"/>
    <x v="3"/>
    <n v="0.5"/>
    <n v="3500"/>
    <n v="1750"/>
    <n v="612.5"/>
    <n v="0.35"/>
  </r>
  <r>
    <x v="2"/>
    <n v="1128299"/>
    <x v="185"/>
    <x v="2"/>
    <x v="24"/>
    <s v="Boise"/>
    <x v="4"/>
    <n v="0.55000000000000004"/>
    <n v="2250"/>
    <n v="1237.5"/>
    <n v="371.25"/>
    <n v="0.3"/>
  </r>
  <r>
    <x v="2"/>
    <n v="1128299"/>
    <x v="185"/>
    <x v="2"/>
    <x v="24"/>
    <s v="Boise"/>
    <x v="5"/>
    <n v="0.70000000000000007"/>
    <n v="5250"/>
    <n v="3675.0000000000005"/>
    <n v="918.75000000000011"/>
    <n v="0.25"/>
  </r>
  <r>
    <x v="2"/>
    <n v="1128299"/>
    <x v="186"/>
    <x v="2"/>
    <x v="24"/>
    <s v="Boise"/>
    <x v="0"/>
    <n v="0.5"/>
    <n v="6750"/>
    <n v="3375"/>
    <n v="1181.25"/>
    <n v="0.35"/>
  </r>
  <r>
    <x v="2"/>
    <n v="1128299"/>
    <x v="186"/>
    <x v="2"/>
    <x v="24"/>
    <s v="Boise"/>
    <x v="1"/>
    <n v="0.55000000000000004"/>
    <n v="5250"/>
    <n v="2887.5000000000005"/>
    <n v="1155.0000000000002"/>
    <n v="0.4"/>
  </r>
  <r>
    <x v="2"/>
    <n v="1128299"/>
    <x v="186"/>
    <x v="2"/>
    <x v="24"/>
    <s v="Boise"/>
    <x v="2"/>
    <n v="0.55000000000000004"/>
    <n v="4750"/>
    <n v="2612.5"/>
    <n v="914.37499999999989"/>
    <n v="0.35"/>
  </r>
  <r>
    <x v="2"/>
    <n v="1128299"/>
    <x v="186"/>
    <x v="2"/>
    <x v="24"/>
    <s v="Boise"/>
    <x v="3"/>
    <n v="0.5"/>
    <n v="3750"/>
    <n v="1875"/>
    <n v="656.25"/>
    <n v="0.35"/>
  </r>
  <r>
    <x v="2"/>
    <n v="1128299"/>
    <x v="186"/>
    <x v="2"/>
    <x v="24"/>
    <s v="Boise"/>
    <x v="4"/>
    <n v="0.55000000000000004"/>
    <n v="4250"/>
    <n v="2337.5"/>
    <n v="701.25"/>
    <n v="0.3"/>
  </r>
  <r>
    <x v="2"/>
    <n v="1128299"/>
    <x v="186"/>
    <x v="2"/>
    <x v="24"/>
    <s v="Boise"/>
    <x v="5"/>
    <n v="0.70000000000000007"/>
    <n v="4250"/>
    <n v="2975.0000000000005"/>
    <n v="743.75000000000011"/>
    <n v="0.25"/>
  </r>
  <r>
    <x v="2"/>
    <n v="1128299"/>
    <x v="187"/>
    <x v="2"/>
    <x v="24"/>
    <s v="Boise"/>
    <x v="0"/>
    <n v="0.55000000000000004"/>
    <n v="6250"/>
    <n v="3437.5000000000005"/>
    <n v="1203.125"/>
    <n v="0.35"/>
  </r>
  <r>
    <x v="2"/>
    <n v="1128299"/>
    <x v="187"/>
    <x v="2"/>
    <x v="24"/>
    <s v="Boise"/>
    <x v="1"/>
    <n v="0.60000000000000009"/>
    <n v="5750"/>
    <n v="3450.0000000000005"/>
    <n v="1380.0000000000002"/>
    <n v="0.4"/>
  </r>
  <r>
    <x v="2"/>
    <n v="1128299"/>
    <x v="187"/>
    <x v="2"/>
    <x v="24"/>
    <s v="Boise"/>
    <x v="2"/>
    <n v="0.55000000000000004"/>
    <n v="4500"/>
    <n v="2475"/>
    <n v="866.25"/>
    <n v="0.35"/>
  </r>
  <r>
    <x v="2"/>
    <n v="1128299"/>
    <x v="187"/>
    <x v="2"/>
    <x v="24"/>
    <s v="Boise"/>
    <x v="3"/>
    <n v="0.55000000000000004"/>
    <n v="4000"/>
    <n v="2200"/>
    <n v="770"/>
    <n v="0.35"/>
  </r>
  <r>
    <x v="2"/>
    <n v="1128299"/>
    <x v="187"/>
    <x v="2"/>
    <x v="24"/>
    <s v="Boise"/>
    <x v="4"/>
    <n v="0.65"/>
    <n v="4000"/>
    <n v="2600"/>
    <n v="780"/>
    <n v="0.3"/>
  </r>
  <r>
    <x v="2"/>
    <n v="1128299"/>
    <x v="187"/>
    <x v="2"/>
    <x v="24"/>
    <s v="Boise"/>
    <x v="5"/>
    <n v="0.70000000000000007"/>
    <n v="3750"/>
    <n v="2625.0000000000005"/>
    <n v="656.25000000000011"/>
    <n v="0.25"/>
  </r>
  <r>
    <x v="2"/>
    <n v="1128299"/>
    <x v="188"/>
    <x v="2"/>
    <x v="24"/>
    <s v="Boise"/>
    <x v="0"/>
    <n v="0.45000000000000007"/>
    <n v="5750"/>
    <n v="2587.5000000000005"/>
    <n v="905.62500000000011"/>
    <n v="0.35"/>
  </r>
  <r>
    <x v="2"/>
    <n v="1128299"/>
    <x v="188"/>
    <x v="2"/>
    <x v="24"/>
    <s v="Boise"/>
    <x v="1"/>
    <n v="0.50000000000000011"/>
    <n v="5750"/>
    <n v="2875.0000000000005"/>
    <n v="1150.0000000000002"/>
    <n v="0.4"/>
  </r>
  <r>
    <x v="2"/>
    <n v="1128299"/>
    <x v="188"/>
    <x v="2"/>
    <x v="24"/>
    <s v="Boise"/>
    <x v="2"/>
    <n v="0.45000000000000007"/>
    <n v="4250"/>
    <n v="1912.5000000000002"/>
    <n v="669.375"/>
    <n v="0.35"/>
  </r>
  <r>
    <x v="2"/>
    <n v="1128299"/>
    <x v="188"/>
    <x v="2"/>
    <x v="24"/>
    <s v="Boise"/>
    <x v="3"/>
    <n v="0.45000000000000007"/>
    <n v="3750"/>
    <n v="1687.5000000000002"/>
    <n v="590.625"/>
    <n v="0.35"/>
  </r>
  <r>
    <x v="2"/>
    <n v="1128299"/>
    <x v="188"/>
    <x v="2"/>
    <x v="24"/>
    <s v="Boise"/>
    <x v="4"/>
    <n v="0.55000000000000004"/>
    <n v="3750"/>
    <n v="2062.5"/>
    <n v="618.75"/>
    <n v="0.3"/>
  </r>
  <r>
    <x v="2"/>
    <n v="1128299"/>
    <x v="188"/>
    <x v="2"/>
    <x v="24"/>
    <s v="Boise"/>
    <x v="5"/>
    <n v="0.60000000000000009"/>
    <n v="4250"/>
    <n v="2550.0000000000005"/>
    <n v="637.50000000000011"/>
    <n v="0.25"/>
  </r>
  <r>
    <x v="2"/>
    <n v="1128299"/>
    <x v="189"/>
    <x v="2"/>
    <x v="24"/>
    <s v="Boise"/>
    <x v="0"/>
    <n v="0.45000000000000007"/>
    <n v="5000"/>
    <n v="2250.0000000000005"/>
    <n v="787.50000000000011"/>
    <n v="0.35"/>
  </r>
  <r>
    <x v="2"/>
    <n v="1128299"/>
    <x v="189"/>
    <x v="2"/>
    <x v="24"/>
    <s v="Boise"/>
    <x v="1"/>
    <n v="0.50000000000000011"/>
    <n v="5000"/>
    <n v="2500.0000000000005"/>
    <n v="1000.0000000000002"/>
    <n v="0.4"/>
  </r>
  <r>
    <x v="2"/>
    <n v="1128299"/>
    <x v="189"/>
    <x v="2"/>
    <x v="24"/>
    <s v="Boise"/>
    <x v="2"/>
    <n v="0.45000000000000007"/>
    <n v="3250"/>
    <n v="1462.5000000000002"/>
    <n v="511.87500000000006"/>
    <n v="0.35"/>
  </r>
  <r>
    <x v="2"/>
    <n v="1128299"/>
    <x v="189"/>
    <x v="2"/>
    <x v="24"/>
    <s v="Boise"/>
    <x v="3"/>
    <n v="0.45000000000000007"/>
    <n v="3000"/>
    <n v="1350.0000000000002"/>
    <n v="472.50000000000006"/>
    <n v="0.35"/>
  </r>
  <r>
    <x v="2"/>
    <n v="1128299"/>
    <x v="189"/>
    <x v="2"/>
    <x v="24"/>
    <s v="Boise"/>
    <x v="4"/>
    <n v="0.55000000000000004"/>
    <n v="2750"/>
    <n v="1512.5000000000002"/>
    <n v="453.75000000000006"/>
    <n v="0.3"/>
  </r>
  <r>
    <x v="2"/>
    <n v="1128299"/>
    <x v="189"/>
    <x v="2"/>
    <x v="24"/>
    <s v="Boise"/>
    <x v="5"/>
    <n v="0.60000000000000009"/>
    <n v="3250"/>
    <n v="1950.0000000000002"/>
    <n v="487.50000000000006"/>
    <n v="0.25"/>
  </r>
  <r>
    <x v="2"/>
    <n v="1128299"/>
    <x v="190"/>
    <x v="2"/>
    <x v="24"/>
    <s v="Boise"/>
    <x v="0"/>
    <n v="0.45000000000000007"/>
    <n v="5000"/>
    <n v="2250.0000000000005"/>
    <n v="787.50000000000011"/>
    <n v="0.35"/>
  </r>
  <r>
    <x v="2"/>
    <n v="1128299"/>
    <x v="190"/>
    <x v="2"/>
    <x v="24"/>
    <s v="Boise"/>
    <x v="1"/>
    <n v="0.50000000000000011"/>
    <n v="5250"/>
    <n v="2625.0000000000005"/>
    <n v="1050.0000000000002"/>
    <n v="0.4"/>
  </r>
  <r>
    <x v="2"/>
    <n v="1128299"/>
    <x v="190"/>
    <x v="2"/>
    <x v="24"/>
    <s v="Boise"/>
    <x v="2"/>
    <n v="0.45000000000000007"/>
    <n v="3750"/>
    <n v="1687.5000000000002"/>
    <n v="590.625"/>
    <n v="0.35"/>
  </r>
  <r>
    <x v="2"/>
    <n v="1128299"/>
    <x v="190"/>
    <x v="2"/>
    <x v="24"/>
    <s v="Boise"/>
    <x v="3"/>
    <n v="0.45000000000000007"/>
    <n v="3500"/>
    <n v="1575.0000000000002"/>
    <n v="551.25"/>
    <n v="0.35"/>
  </r>
  <r>
    <x v="2"/>
    <n v="1128299"/>
    <x v="190"/>
    <x v="2"/>
    <x v="24"/>
    <s v="Boise"/>
    <x v="4"/>
    <n v="0.55000000000000004"/>
    <n v="3000"/>
    <n v="1650.0000000000002"/>
    <n v="495.00000000000006"/>
    <n v="0.3"/>
  </r>
  <r>
    <x v="2"/>
    <n v="1128299"/>
    <x v="190"/>
    <x v="2"/>
    <x v="24"/>
    <s v="Boise"/>
    <x v="5"/>
    <n v="0.60000000000000009"/>
    <n v="4250"/>
    <n v="2550.0000000000005"/>
    <n v="637.50000000000011"/>
    <n v="0.25"/>
  </r>
  <r>
    <x v="2"/>
    <n v="1128299"/>
    <x v="191"/>
    <x v="2"/>
    <x v="24"/>
    <s v="Boise"/>
    <x v="0"/>
    <n v="0.45000000000000007"/>
    <n v="6250"/>
    <n v="2812.5000000000005"/>
    <n v="984.37500000000011"/>
    <n v="0.35"/>
  </r>
  <r>
    <x v="2"/>
    <n v="1128299"/>
    <x v="191"/>
    <x v="2"/>
    <x v="24"/>
    <s v="Boise"/>
    <x v="1"/>
    <n v="0.50000000000000011"/>
    <n v="6250"/>
    <n v="3125.0000000000009"/>
    <n v="1250.0000000000005"/>
    <n v="0.4"/>
  </r>
  <r>
    <x v="2"/>
    <n v="1128299"/>
    <x v="191"/>
    <x v="2"/>
    <x v="24"/>
    <s v="Boise"/>
    <x v="2"/>
    <n v="0.45000000000000007"/>
    <n v="4250"/>
    <n v="1912.5000000000002"/>
    <n v="669.375"/>
    <n v="0.35"/>
  </r>
  <r>
    <x v="2"/>
    <n v="1128299"/>
    <x v="191"/>
    <x v="2"/>
    <x v="24"/>
    <s v="Boise"/>
    <x v="3"/>
    <n v="0.45000000000000007"/>
    <n v="4250"/>
    <n v="1912.5000000000002"/>
    <n v="669.375"/>
    <n v="0.35"/>
  </r>
  <r>
    <x v="2"/>
    <n v="1128299"/>
    <x v="191"/>
    <x v="2"/>
    <x v="24"/>
    <s v="Boise"/>
    <x v="4"/>
    <n v="0.55000000000000004"/>
    <n v="3500"/>
    <n v="1925.0000000000002"/>
    <n v="577.5"/>
    <n v="0.3"/>
  </r>
  <r>
    <x v="2"/>
    <n v="1128299"/>
    <x v="191"/>
    <x v="2"/>
    <x v="24"/>
    <s v="Boise"/>
    <x v="5"/>
    <n v="0.60000000000000009"/>
    <n v="4500"/>
    <n v="2700.0000000000005"/>
    <n v="675.00000000000011"/>
    <n v="0.25"/>
  </r>
  <r>
    <x v="2"/>
    <n v="1128299"/>
    <x v="192"/>
    <x v="2"/>
    <x v="25"/>
    <s v="Phoenix"/>
    <x v="0"/>
    <n v="0.34999999999999992"/>
    <n v="4750"/>
    <n v="1662.4999999999995"/>
    <n v="581.87499999999977"/>
    <n v="0.35"/>
  </r>
  <r>
    <x v="2"/>
    <n v="1128299"/>
    <x v="192"/>
    <x v="2"/>
    <x v="25"/>
    <s v="Phoenix"/>
    <x v="1"/>
    <n v="0.45"/>
    <n v="4750"/>
    <n v="2137.5"/>
    <n v="855"/>
    <n v="0.4"/>
  </r>
  <r>
    <x v="2"/>
    <n v="1128299"/>
    <x v="192"/>
    <x v="2"/>
    <x v="25"/>
    <s v="Phoenix"/>
    <x v="2"/>
    <n v="0.45"/>
    <n v="4750"/>
    <n v="2137.5"/>
    <n v="748.125"/>
    <n v="0.35"/>
  </r>
  <r>
    <x v="2"/>
    <n v="1128299"/>
    <x v="192"/>
    <x v="2"/>
    <x v="25"/>
    <s v="Phoenix"/>
    <x v="3"/>
    <n v="0.45"/>
    <n v="3250"/>
    <n v="1462.5"/>
    <n v="511.87499999999994"/>
    <n v="0.35"/>
  </r>
  <r>
    <x v="2"/>
    <n v="1128299"/>
    <x v="192"/>
    <x v="2"/>
    <x v="25"/>
    <s v="Phoenix"/>
    <x v="4"/>
    <n v="0.50000000000000011"/>
    <n v="2750"/>
    <n v="1375.0000000000002"/>
    <n v="412.50000000000006"/>
    <n v="0.3"/>
  </r>
  <r>
    <x v="2"/>
    <n v="1128299"/>
    <x v="192"/>
    <x v="2"/>
    <x v="25"/>
    <s v="Phoenix"/>
    <x v="5"/>
    <n v="0.45"/>
    <n v="4750"/>
    <n v="2137.5"/>
    <n v="534.375"/>
    <n v="0.25"/>
  </r>
  <r>
    <x v="2"/>
    <n v="1128299"/>
    <x v="193"/>
    <x v="2"/>
    <x v="25"/>
    <s v="Phoenix"/>
    <x v="0"/>
    <n v="0.34999999999999992"/>
    <n v="5250"/>
    <n v="1837.4999999999995"/>
    <n v="643.12499999999977"/>
    <n v="0.35"/>
  </r>
  <r>
    <x v="2"/>
    <n v="1128299"/>
    <x v="193"/>
    <x v="2"/>
    <x v="25"/>
    <s v="Phoenix"/>
    <x v="1"/>
    <n v="0.45"/>
    <n v="4250"/>
    <n v="1912.5"/>
    <n v="765"/>
    <n v="0.4"/>
  </r>
  <r>
    <x v="2"/>
    <n v="1128299"/>
    <x v="193"/>
    <x v="2"/>
    <x v="25"/>
    <s v="Phoenix"/>
    <x v="2"/>
    <n v="0.45"/>
    <n v="4250"/>
    <n v="1912.5"/>
    <n v="669.375"/>
    <n v="0.35"/>
  </r>
  <r>
    <x v="2"/>
    <n v="1128299"/>
    <x v="193"/>
    <x v="2"/>
    <x v="25"/>
    <s v="Phoenix"/>
    <x v="3"/>
    <n v="0.45"/>
    <n v="2750"/>
    <n v="1237.5"/>
    <n v="433.125"/>
    <n v="0.35"/>
  </r>
  <r>
    <x v="2"/>
    <n v="1128299"/>
    <x v="193"/>
    <x v="2"/>
    <x v="25"/>
    <s v="Phoenix"/>
    <x v="4"/>
    <n v="0.50000000000000011"/>
    <n v="2000"/>
    <n v="1000.0000000000002"/>
    <n v="300.00000000000006"/>
    <n v="0.3"/>
  </r>
  <r>
    <x v="2"/>
    <n v="1128299"/>
    <x v="193"/>
    <x v="2"/>
    <x v="25"/>
    <s v="Phoenix"/>
    <x v="5"/>
    <n v="0.45"/>
    <n v="4000"/>
    <n v="1800"/>
    <n v="450"/>
    <n v="0.25"/>
  </r>
  <r>
    <x v="2"/>
    <n v="1128299"/>
    <x v="194"/>
    <x v="2"/>
    <x v="25"/>
    <s v="Phoenix"/>
    <x v="0"/>
    <n v="0.45"/>
    <n v="5500"/>
    <n v="2475"/>
    <n v="866.25"/>
    <n v="0.35"/>
  </r>
  <r>
    <x v="2"/>
    <n v="1128299"/>
    <x v="194"/>
    <x v="2"/>
    <x v="25"/>
    <s v="Phoenix"/>
    <x v="1"/>
    <n v="0.55000000000000004"/>
    <n v="4000"/>
    <n v="2200"/>
    <n v="880"/>
    <n v="0.4"/>
  </r>
  <r>
    <x v="2"/>
    <n v="1128299"/>
    <x v="194"/>
    <x v="2"/>
    <x v="25"/>
    <s v="Phoenix"/>
    <x v="2"/>
    <n v="0.55000000000000004"/>
    <n v="4000"/>
    <n v="2200"/>
    <n v="770"/>
    <n v="0.35"/>
  </r>
  <r>
    <x v="2"/>
    <n v="1128299"/>
    <x v="194"/>
    <x v="2"/>
    <x v="25"/>
    <s v="Phoenix"/>
    <x v="3"/>
    <n v="0.55000000000000004"/>
    <n v="2750"/>
    <n v="1512.5000000000002"/>
    <n v="529.375"/>
    <n v="0.35"/>
  </r>
  <r>
    <x v="2"/>
    <n v="1128299"/>
    <x v="194"/>
    <x v="2"/>
    <x v="25"/>
    <s v="Phoenix"/>
    <x v="4"/>
    <n v="0.60000000000000009"/>
    <n v="1750"/>
    <n v="1050.0000000000002"/>
    <n v="315.00000000000006"/>
    <n v="0.3"/>
  </r>
  <r>
    <x v="2"/>
    <n v="1128299"/>
    <x v="194"/>
    <x v="2"/>
    <x v="25"/>
    <s v="Phoenix"/>
    <x v="5"/>
    <n v="0.55000000000000004"/>
    <n v="3750"/>
    <n v="2062.5"/>
    <n v="515.625"/>
    <n v="0.25"/>
  </r>
  <r>
    <x v="2"/>
    <n v="1128299"/>
    <x v="195"/>
    <x v="2"/>
    <x v="25"/>
    <s v="Phoenix"/>
    <x v="0"/>
    <n v="0.55000000000000004"/>
    <n v="5500"/>
    <n v="3025.0000000000005"/>
    <n v="1058.75"/>
    <n v="0.35"/>
  </r>
  <r>
    <x v="2"/>
    <n v="1128299"/>
    <x v="195"/>
    <x v="2"/>
    <x v="25"/>
    <s v="Phoenix"/>
    <x v="1"/>
    <n v="0.60000000000000009"/>
    <n v="3500"/>
    <n v="2100.0000000000005"/>
    <n v="840.00000000000023"/>
    <n v="0.4"/>
  </r>
  <r>
    <x v="2"/>
    <n v="1128299"/>
    <x v="195"/>
    <x v="2"/>
    <x v="25"/>
    <s v="Phoenix"/>
    <x v="2"/>
    <n v="0.60000000000000009"/>
    <n v="4000"/>
    <n v="2400.0000000000005"/>
    <n v="840.00000000000011"/>
    <n v="0.35"/>
  </r>
  <r>
    <x v="2"/>
    <n v="1128299"/>
    <x v="195"/>
    <x v="2"/>
    <x v="25"/>
    <s v="Phoenix"/>
    <x v="3"/>
    <n v="0.55000000000000004"/>
    <n v="3000"/>
    <n v="1650.0000000000002"/>
    <n v="577.5"/>
    <n v="0.35"/>
  </r>
  <r>
    <x v="2"/>
    <n v="1128299"/>
    <x v="195"/>
    <x v="2"/>
    <x v="25"/>
    <s v="Phoenix"/>
    <x v="4"/>
    <n v="0.60000000000000009"/>
    <n v="2000"/>
    <n v="1200.0000000000002"/>
    <n v="360.00000000000006"/>
    <n v="0.3"/>
  </r>
  <r>
    <x v="2"/>
    <n v="1128299"/>
    <x v="195"/>
    <x v="2"/>
    <x v="25"/>
    <s v="Phoenix"/>
    <x v="5"/>
    <n v="0.75000000000000011"/>
    <n v="3750"/>
    <n v="2812.5000000000005"/>
    <n v="703.12500000000011"/>
    <n v="0.25"/>
  </r>
  <r>
    <x v="2"/>
    <n v="1128299"/>
    <x v="196"/>
    <x v="2"/>
    <x v="25"/>
    <s v="Phoenix"/>
    <x v="0"/>
    <n v="0.55000000000000004"/>
    <n v="5750"/>
    <n v="3162.5000000000005"/>
    <n v="1106.875"/>
    <n v="0.35"/>
  </r>
  <r>
    <x v="2"/>
    <n v="1128299"/>
    <x v="196"/>
    <x v="2"/>
    <x v="25"/>
    <s v="Phoenix"/>
    <x v="1"/>
    <n v="0.60000000000000009"/>
    <n v="4250"/>
    <n v="2550.0000000000005"/>
    <n v="1020.0000000000002"/>
    <n v="0.4"/>
  </r>
  <r>
    <x v="2"/>
    <n v="1128299"/>
    <x v="196"/>
    <x v="2"/>
    <x v="25"/>
    <s v="Phoenix"/>
    <x v="2"/>
    <n v="0.60000000000000009"/>
    <n v="4500"/>
    <n v="2700.0000000000005"/>
    <n v="945.00000000000011"/>
    <n v="0.35"/>
  </r>
  <r>
    <x v="2"/>
    <n v="1128299"/>
    <x v="196"/>
    <x v="2"/>
    <x v="25"/>
    <s v="Phoenix"/>
    <x v="3"/>
    <n v="0.55000000000000004"/>
    <n v="3500"/>
    <n v="1925.0000000000002"/>
    <n v="673.75"/>
    <n v="0.35"/>
  </r>
  <r>
    <x v="2"/>
    <n v="1128299"/>
    <x v="196"/>
    <x v="2"/>
    <x v="25"/>
    <s v="Phoenix"/>
    <x v="4"/>
    <n v="0.60000000000000009"/>
    <n v="2500"/>
    <n v="1500.0000000000002"/>
    <n v="450.00000000000006"/>
    <n v="0.3"/>
  </r>
  <r>
    <x v="2"/>
    <n v="1128299"/>
    <x v="196"/>
    <x v="2"/>
    <x v="25"/>
    <s v="Phoenix"/>
    <x v="5"/>
    <n v="0.75000000000000011"/>
    <n v="4250"/>
    <n v="3187.5000000000005"/>
    <n v="796.87500000000011"/>
    <n v="0.25"/>
  </r>
  <r>
    <x v="2"/>
    <n v="1128299"/>
    <x v="197"/>
    <x v="2"/>
    <x v="25"/>
    <s v="Phoenix"/>
    <x v="0"/>
    <n v="0.55000000000000004"/>
    <n v="7000"/>
    <n v="3850.0000000000005"/>
    <n v="1347.5"/>
    <n v="0.35"/>
  </r>
  <r>
    <x v="2"/>
    <n v="1128299"/>
    <x v="197"/>
    <x v="2"/>
    <x v="25"/>
    <s v="Phoenix"/>
    <x v="1"/>
    <n v="0.60000000000000009"/>
    <n v="5500"/>
    <n v="3300.0000000000005"/>
    <n v="1320.0000000000002"/>
    <n v="0.4"/>
  </r>
  <r>
    <x v="2"/>
    <n v="1128299"/>
    <x v="197"/>
    <x v="2"/>
    <x v="25"/>
    <s v="Phoenix"/>
    <x v="2"/>
    <n v="0.60000000000000009"/>
    <n v="5500"/>
    <n v="3300.0000000000005"/>
    <n v="1155"/>
    <n v="0.35"/>
  </r>
  <r>
    <x v="2"/>
    <n v="1128299"/>
    <x v="197"/>
    <x v="2"/>
    <x v="25"/>
    <s v="Phoenix"/>
    <x v="3"/>
    <n v="0.55000000000000004"/>
    <n v="4250"/>
    <n v="2337.5"/>
    <n v="818.125"/>
    <n v="0.35"/>
  </r>
  <r>
    <x v="2"/>
    <n v="1128299"/>
    <x v="197"/>
    <x v="2"/>
    <x v="25"/>
    <s v="Phoenix"/>
    <x v="4"/>
    <n v="0.60000000000000009"/>
    <n v="3000"/>
    <n v="1800.0000000000002"/>
    <n v="540"/>
    <n v="0.3"/>
  </r>
  <r>
    <x v="2"/>
    <n v="1128299"/>
    <x v="197"/>
    <x v="2"/>
    <x v="25"/>
    <s v="Phoenix"/>
    <x v="5"/>
    <n v="0.75000000000000011"/>
    <n v="6000"/>
    <n v="4500.0000000000009"/>
    <n v="1125.0000000000002"/>
    <n v="0.25"/>
  </r>
  <r>
    <x v="2"/>
    <n v="1128299"/>
    <x v="198"/>
    <x v="2"/>
    <x v="25"/>
    <s v="Phoenix"/>
    <x v="0"/>
    <n v="0.55000000000000004"/>
    <n v="7500"/>
    <n v="4125"/>
    <n v="1443.75"/>
    <n v="0.35"/>
  </r>
  <r>
    <x v="2"/>
    <n v="1128299"/>
    <x v="198"/>
    <x v="2"/>
    <x v="25"/>
    <s v="Phoenix"/>
    <x v="1"/>
    <n v="0.60000000000000009"/>
    <n v="6000"/>
    <n v="3600.0000000000005"/>
    <n v="1440.0000000000002"/>
    <n v="0.4"/>
  </r>
  <r>
    <x v="2"/>
    <n v="1128299"/>
    <x v="198"/>
    <x v="2"/>
    <x v="25"/>
    <s v="Phoenix"/>
    <x v="2"/>
    <n v="0.60000000000000009"/>
    <n v="5500"/>
    <n v="3300.0000000000005"/>
    <n v="1155"/>
    <n v="0.35"/>
  </r>
  <r>
    <x v="2"/>
    <n v="1128299"/>
    <x v="198"/>
    <x v="2"/>
    <x v="25"/>
    <s v="Phoenix"/>
    <x v="3"/>
    <n v="0.55000000000000004"/>
    <n v="4500"/>
    <n v="2475"/>
    <n v="866.25"/>
    <n v="0.35"/>
  </r>
  <r>
    <x v="2"/>
    <n v="1128299"/>
    <x v="198"/>
    <x v="2"/>
    <x v="25"/>
    <s v="Phoenix"/>
    <x v="4"/>
    <n v="0.60000000000000009"/>
    <n v="5000"/>
    <n v="3000.0000000000005"/>
    <n v="900.00000000000011"/>
    <n v="0.3"/>
  </r>
  <r>
    <x v="2"/>
    <n v="1128299"/>
    <x v="198"/>
    <x v="2"/>
    <x v="25"/>
    <s v="Phoenix"/>
    <x v="5"/>
    <n v="0.75000000000000011"/>
    <n v="5000"/>
    <n v="3750.0000000000005"/>
    <n v="937.50000000000011"/>
    <n v="0.25"/>
  </r>
  <r>
    <x v="2"/>
    <n v="1128299"/>
    <x v="199"/>
    <x v="2"/>
    <x v="25"/>
    <s v="Phoenix"/>
    <x v="0"/>
    <n v="0.60000000000000009"/>
    <n v="7000"/>
    <n v="4200.0000000000009"/>
    <n v="1470.0000000000002"/>
    <n v="0.35"/>
  </r>
  <r>
    <x v="2"/>
    <n v="1128299"/>
    <x v="199"/>
    <x v="2"/>
    <x v="25"/>
    <s v="Phoenix"/>
    <x v="1"/>
    <n v="0.65000000000000013"/>
    <n v="6500"/>
    <n v="4225.0000000000009"/>
    <n v="1690.0000000000005"/>
    <n v="0.4"/>
  </r>
  <r>
    <x v="2"/>
    <n v="1128299"/>
    <x v="199"/>
    <x v="2"/>
    <x v="25"/>
    <s v="Phoenix"/>
    <x v="2"/>
    <n v="0.60000000000000009"/>
    <n v="5250"/>
    <n v="3150.0000000000005"/>
    <n v="1102.5"/>
    <n v="0.35"/>
  </r>
  <r>
    <x v="2"/>
    <n v="1128299"/>
    <x v="199"/>
    <x v="2"/>
    <x v="25"/>
    <s v="Phoenix"/>
    <x v="3"/>
    <n v="0.60000000000000009"/>
    <n v="4750"/>
    <n v="2850.0000000000005"/>
    <n v="997.50000000000011"/>
    <n v="0.35"/>
  </r>
  <r>
    <x v="2"/>
    <n v="1128299"/>
    <x v="199"/>
    <x v="2"/>
    <x v="25"/>
    <s v="Phoenix"/>
    <x v="4"/>
    <n v="0.70000000000000007"/>
    <n v="4750"/>
    <n v="3325.0000000000005"/>
    <n v="997.50000000000011"/>
    <n v="0.3"/>
  </r>
  <r>
    <x v="2"/>
    <n v="1128299"/>
    <x v="199"/>
    <x v="2"/>
    <x v="25"/>
    <s v="Phoenix"/>
    <x v="5"/>
    <n v="0.75000000000000011"/>
    <n v="4500"/>
    <n v="3375.0000000000005"/>
    <n v="843.75000000000011"/>
    <n v="0.25"/>
  </r>
  <r>
    <x v="2"/>
    <n v="1128299"/>
    <x v="200"/>
    <x v="2"/>
    <x v="25"/>
    <s v="Phoenix"/>
    <x v="0"/>
    <n v="0.50000000000000011"/>
    <n v="6250"/>
    <n v="3125.0000000000009"/>
    <n v="1093.7500000000002"/>
    <n v="0.35"/>
  </r>
  <r>
    <x v="2"/>
    <n v="1128299"/>
    <x v="200"/>
    <x v="2"/>
    <x v="25"/>
    <s v="Phoenix"/>
    <x v="1"/>
    <n v="0.55000000000000016"/>
    <n v="6250"/>
    <n v="3437.5000000000009"/>
    <n v="1375.0000000000005"/>
    <n v="0.4"/>
  </r>
  <r>
    <x v="2"/>
    <n v="1128299"/>
    <x v="200"/>
    <x v="2"/>
    <x v="25"/>
    <s v="Phoenix"/>
    <x v="2"/>
    <n v="0.50000000000000011"/>
    <n v="4750"/>
    <n v="2375.0000000000005"/>
    <n v="831.25000000000011"/>
    <n v="0.35"/>
  </r>
  <r>
    <x v="2"/>
    <n v="1128299"/>
    <x v="200"/>
    <x v="2"/>
    <x v="25"/>
    <s v="Phoenix"/>
    <x v="3"/>
    <n v="0.50000000000000011"/>
    <n v="4250"/>
    <n v="2125.0000000000005"/>
    <n v="743.75000000000011"/>
    <n v="0.35"/>
  </r>
  <r>
    <x v="2"/>
    <n v="1128299"/>
    <x v="200"/>
    <x v="2"/>
    <x v="25"/>
    <s v="Phoenix"/>
    <x v="4"/>
    <n v="0.60000000000000009"/>
    <n v="4250"/>
    <n v="2550.0000000000005"/>
    <n v="765.00000000000011"/>
    <n v="0.3"/>
  </r>
  <r>
    <x v="2"/>
    <n v="1128299"/>
    <x v="200"/>
    <x v="2"/>
    <x v="25"/>
    <s v="Phoenix"/>
    <x v="5"/>
    <n v="0.65000000000000013"/>
    <n v="4750"/>
    <n v="3087.5000000000005"/>
    <n v="771.87500000000011"/>
    <n v="0.25"/>
  </r>
  <r>
    <x v="2"/>
    <n v="1128299"/>
    <x v="201"/>
    <x v="2"/>
    <x v="25"/>
    <s v="Phoenix"/>
    <x v="0"/>
    <n v="0.50000000000000011"/>
    <n v="5500"/>
    <n v="2750.0000000000005"/>
    <n v="962.50000000000011"/>
    <n v="0.35"/>
  </r>
  <r>
    <x v="2"/>
    <n v="1128299"/>
    <x v="201"/>
    <x v="2"/>
    <x v="25"/>
    <s v="Phoenix"/>
    <x v="1"/>
    <n v="0.55000000000000016"/>
    <n v="5500"/>
    <n v="3025.0000000000009"/>
    <n v="1210.0000000000005"/>
    <n v="0.4"/>
  </r>
  <r>
    <x v="2"/>
    <n v="1128299"/>
    <x v="201"/>
    <x v="2"/>
    <x v="25"/>
    <s v="Phoenix"/>
    <x v="2"/>
    <n v="0.50000000000000011"/>
    <n v="3750"/>
    <n v="1875.0000000000005"/>
    <n v="656.25000000000011"/>
    <n v="0.35"/>
  </r>
  <r>
    <x v="2"/>
    <n v="1128299"/>
    <x v="201"/>
    <x v="2"/>
    <x v="25"/>
    <s v="Phoenix"/>
    <x v="3"/>
    <n v="0.50000000000000011"/>
    <n v="3500"/>
    <n v="1750.0000000000005"/>
    <n v="612.50000000000011"/>
    <n v="0.35"/>
  </r>
  <r>
    <x v="2"/>
    <n v="1128299"/>
    <x v="201"/>
    <x v="2"/>
    <x v="25"/>
    <s v="Phoenix"/>
    <x v="4"/>
    <n v="0.60000000000000009"/>
    <n v="3250"/>
    <n v="1950.0000000000002"/>
    <n v="585"/>
    <n v="0.3"/>
  </r>
  <r>
    <x v="2"/>
    <n v="1128299"/>
    <x v="201"/>
    <x v="2"/>
    <x v="25"/>
    <s v="Phoenix"/>
    <x v="5"/>
    <n v="0.75000000000000011"/>
    <n v="3750"/>
    <n v="2812.5000000000005"/>
    <n v="703.12500000000011"/>
    <n v="0.25"/>
  </r>
  <r>
    <x v="2"/>
    <n v="1128299"/>
    <x v="202"/>
    <x v="2"/>
    <x v="25"/>
    <s v="Phoenix"/>
    <x v="0"/>
    <n v="0.60000000000000009"/>
    <n v="5500"/>
    <n v="3300.0000000000005"/>
    <n v="1155"/>
    <n v="0.35"/>
  </r>
  <r>
    <x v="2"/>
    <n v="1128299"/>
    <x v="202"/>
    <x v="2"/>
    <x v="25"/>
    <s v="Phoenix"/>
    <x v="1"/>
    <n v="0.65000000000000013"/>
    <n v="6000"/>
    <n v="3900.0000000000009"/>
    <n v="1560.0000000000005"/>
    <n v="0.4"/>
  </r>
  <r>
    <x v="2"/>
    <n v="1128299"/>
    <x v="202"/>
    <x v="2"/>
    <x v="25"/>
    <s v="Phoenix"/>
    <x v="2"/>
    <n v="0.60000000000000009"/>
    <n v="4500"/>
    <n v="2700.0000000000005"/>
    <n v="945.00000000000011"/>
    <n v="0.35"/>
  </r>
  <r>
    <x v="2"/>
    <n v="1128299"/>
    <x v="202"/>
    <x v="2"/>
    <x v="25"/>
    <s v="Phoenix"/>
    <x v="3"/>
    <n v="0.60000000000000009"/>
    <n v="4250"/>
    <n v="2550.0000000000005"/>
    <n v="892.50000000000011"/>
    <n v="0.35"/>
  </r>
  <r>
    <x v="2"/>
    <n v="1128299"/>
    <x v="202"/>
    <x v="2"/>
    <x v="25"/>
    <s v="Phoenix"/>
    <x v="4"/>
    <n v="0.70000000000000007"/>
    <n v="3750"/>
    <n v="2625.0000000000005"/>
    <n v="787.50000000000011"/>
    <n v="0.3"/>
  </r>
  <r>
    <x v="2"/>
    <n v="1128299"/>
    <x v="202"/>
    <x v="2"/>
    <x v="25"/>
    <s v="Phoenix"/>
    <x v="5"/>
    <n v="0.75000000000000011"/>
    <n v="5000"/>
    <n v="3750.0000000000005"/>
    <n v="937.50000000000011"/>
    <n v="0.25"/>
  </r>
  <r>
    <x v="2"/>
    <n v="1128299"/>
    <x v="203"/>
    <x v="2"/>
    <x v="25"/>
    <s v="Phoenix"/>
    <x v="0"/>
    <n v="0.60000000000000009"/>
    <n v="7000"/>
    <n v="4200.0000000000009"/>
    <n v="1470.0000000000002"/>
    <n v="0.35"/>
  </r>
  <r>
    <x v="2"/>
    <n v="1128299"/>
    <x v="203"/>
    <x v="2"/>
    <x v="25"/>
    <s v="Phoenix"/>
    <x v="1"/>
    <n v="0.65000000000000013"/>
    <n v="7000"/>
    <n v="4550.0000000000009"/>
    <n v="1820.0000000000005"/>
    <n v="0.4"/>
  </r>
  <r>
    <x v="2"/>
    <n v="1128299"/>
    <x v="203"/>
    <x v="2"/>
    <x v="25"/>
    <s v="Phoenix"/>
    <x v="2"/>
    <n v="0.60000000000000009"/>
    <n v="5000"/>
    <n v="3000.0000000000005"/>
    <n v="1050"/>
    <n v="0.35"/>
  </r>
  <r>
    <x v="2"/>
    <n v="1128299"/>
    <x v="203"/>
    <x v="2"/>
    <x v="25"/>
    <s v="Phoenix"/>
    <x v="3"/>
    <n v="0.60000000000000009"/>
    <n v="5000"/>
    <n v="3000.0000000000005"/>
    <n v="1050"/>
    <n v="0.35"/>
  </r>
  <r>
    <x v="2"/>
    <n v="1128299"/>
    <x v="203"/>
    <x v="2"/>
    <x v="25"/>
    <s v="Phoenix"/>
    <x v="4"/>
    <n v="0.70000000000000007"/>
    <n v="4250"/>
    <n v="2975.0000000000005"/>
    <n v="892.50000000000011"/>
    <n v="0.3"/>
  </r>
  <r>
    <x v="2"/>
    <n v="1128299"/>
    <x v="203"/>
    <x v="2"/>
    <x v="25"/>
    <s v="Phoenix"/>
    <x v="5"/>
    <n v="0.75000000000000011"/>
    <n v="5250"/>
    <n v="3937.5000000000005"/>
    <n v="984.37500000000011"/>
    <n v="0.25"/>
  </r>
  <r>
    <x v="2"/>
    <n v="1128299"/>
    <x v="90"/>
    <x v="2"/>
    <x v="26"/>
    <s v="Albuquerque"/>
    <x v="0"/>
    <n v="0.29999999999999993"/>
    <n v="4500"/>
    <n v="1349.9999999999998"/>
    <n v="539.99999999999989"/>
    <n v="0.4"/>
  </r>
  <r>
    <x v="2"/>
    <n v="1128299"/>
    <x v="90"/>
    <x v="2"/>
    <x v="26"/>
    <s v="Albuquerque"/>
    <x v="1"/>
    <n v="0.4"/>
    <n v="4500"/>
    <n v="1800"/>
    <n v="720"/>
    <n v="0.4"/>
  </r>
  <r>
    <x v="2"/>
    <n v="1128299"/>
    <x v="90"/>
    <x v="2"/>
    <x v="26"/>
    <s v="Albuquerque"/>
    <x v="2"/>
    <n v="0.4"/>
    <n v="4500"/>
    <n v="1800"/>
    <n v="630"/>
    <n v="0.35"/>
  </r>
  <r>
    <x v="2"/>
    <n v="1128299"/>
    <x v="90"/>
    <x v="2"/>
    <x v="26"/>
    <s v="Albuquerque"/>
    <x v="3"/>
    <n v="0.4"/>
    <n v="3000"/>
    <n v="1200"/>
    <n v="480"/>
    <n v="0.4"/>
  </r>
  <r>
    <x v="2"/>
    <n v="1128299"/>
    <x v="90"/>
    <x v="2"/>
    <x v="26"/>
    <s v="Albuquerque"/>
    <x v="4"/>
    <n v="0.45000000000000012"/>
    <n v="2500"/>
    <n v="1125.0000000000002"/>
    <n v="393.75000000000006"/>
    <n v="0.35"/>
  </r>
  <r>
    <x v="2"/>
    <n v="1128299"/>
    <x v="90"/>
    <x v="2"/>
    <x v="26"/>
    <s v="Albuquerque"/>
    <x v="5"/>
    <n v="0.4"/>
    <n v="4500"/>
    <n v="1800"/>
    <n v="450"/>
    <n v="0.25"/>
  </r>
  <r>
    <x v="2"/>
    <n v="1128299"/>
    <x v="91"/>
    <x v="2"/>
    <x v="26"/>
    <s v="Albuquerque"/>
    <x v="0"/>
    <n v="0.29999999999999993"/>
    <n v="5000"/>
    <n v="1499.9999999999998"/>
    <n v="599.99999999999989"/>
    <n v="0.4"/>
  </r>
  <r>
    <x v="2"/>
    <n v="1128299"/>
    <x v="91"/>
    <x v="2"/>
    <x v="26"/>
    <s v="Albuquerque"/>
    <x v="1"/>
    <n v="0.4"/>
    <n v="4000"/>
    <n v="1600"/>
    <n v="640"/>
    <n v="0.4"/>
  </r>
  <r>
    <x v="2"/>
    <n v="1128299"/>
    <x v="91"/>
    <x v="2"/>
    <x v="26"/>
    <s v="Albuquerque"/>
    <x v="2"/>
    <n v="0.4"/>
    <n v="4000"/>
    <n v="1600"/>
    <n v="560"/>
    <n v="0.35"/>
  </r>
  <r>
    <x v="2"/>
    <n v="1128299"/>
    <x v="91"/>
    <x v="2"/>
    <x v="26"/>
    <s v="Albuquerque"/>
    <x v="3"/>
    <n v="0.4"/>
    <n v="2500"/>
    <n v="1000"/>
    <n v="400"/>
    <n v="0.4"/>
  </r>
  <r>
    <x v="2"/>
    <n v="1128299"/>
    <x v="91"/>
    <x v="2"/>
    <x v="26"/>
    <s v="Albuquerque"/>
    <x v="4"/>
    <n v="0.45000000000000012"/>
    <n v="1750"/>
    <n v="787.50000000000023"/>
    <n v="275.62500000000006"/>
    <n v="0.35"/>
  </r>
  <r>
    <x v="2"/>
    <n v="1128299"/>
    <x v="91"/>
    <x v="2"/>
    <x v="26"/>
    <s v="Albuquerque"/>
    <x v="5"/>
    <n v="0.4"/>
    <n v="3750"/>
    <n v="1500"/>
    <n v="375"/>
    <n v="0.25"/>
  </r>
  <r>
    <x v="2"/>
    <n v="1128299"/>
    <x v="92"/>
    <x v="2"/>
    <x v="26"/>
    <s v="Albuquerque"/>
    <x v="0"/>
    <n v="0.4"/>
    <n v="5250"/>
    <n v="2100"/>
    <n v="840"/>
    <n v="0.4"/>
  </r>
  <r>
    <x v="2"/>
    <n v="1128299"/>
    <x v="92"/>
    <x v="2"/>
    <x v="26"/>
    <s v="Albuquerque"/>
    <x v="1"/>
    <n v="0.5"/>
    <n v="3750"/>
    <n v="1875"/>
    <n v="750"/>
    <n v="0.4"/>
  </r>
  <r>
    <x v="2"/>
    <n v="1128299"/>
    <x v="92"/>
    <x v="2"/>
    <x v="26"/>
    <s v="Albuquerque"/>
    <x v="2"/>
    <n v="0.5"/>
    <n v="3750"/>
    <n v="1875"/>
    <n v="656.25"/>
    <n v="0.35"/>
  </r>
  <r>
    <x v="2"/>
    <n v="1128299"/>
    <x v="92"/>
    <x v="2"/>
    <x v="26"/>
    <s v="Albuquerque"/>
    <x v="3"/>
    <n v="0.5"/>
    <n v="2500"/>
    <n v="1250"/>
    <n v="500"/>
    <n v="0.4"/>
  </r>
  <r>
    <x v="2"/>
    <n v="1128299"/>
    <x v="92"/>
    <x v="2"/>
    <x v="26"/>
    <s v="Albuquerque"/>
    <x v="4"/>
    <n v="0.55000000000000004"/>
    <n v="1500"/>
    <n v="825.00000000000011"/>
    <n v="288.75"/>
    <n v="0.35"/>
  </r>
  <r>
    <x v="2"/>
    <n v="1128299"/>
    <x v="92"/>
    <x v="2"/>
    <x v="26"/>
    <s v="Albuquerque"/>
    <x v="5"/>
    <n v="0.5"/>
    <n v="3500"/>
    <n v="1750"/>
    <n v="437.5"/>
    <n v="0.25"/>
  </r>
  <r>
    <x v="2"/>
    <n v="1128299"/>
    <x v="93"/>
    <x v="2"/>
    <x v="26"/>
    <s v="Albuquerque"/>
    <x v="0"/>
    <n v="0.5"/>
    <n v="5250"/>
    <n v="2625"/>
    <n v="1050"/>
    <n v="0.4"/>
  </r>
  <r>
    <x v="2"/>
    <n v="1128299"/>
    <x v="93"/>
    <x v="2"/>
    <x v="26"/>
    <s v="Albuquerque"/>
    <x v="1"/>
    <n v="0.55000000000000004"/>
    <n v="3250"/>
    <n v="1787.5000000000002"/>
    <n v="715.00000000000011"/>
    <n v="0.4"/>
  </r>
  <r>
    <x v="2"/>
    <n v="1128299"/>
    <x v="93"/>
    <x v="2"/>
    <x v="26"/>
    <s v="Albuquerque"/>
    <x v="2"/>
    <n v="0.55000000000000004"/>
    <n v="3750"/>
    <n v="2062.5"/>
    <n v="721.875"/>
    <n v="0.35"/>
  </r>
  <r>
    <x v="2"/>
    <n v="1128299"/>
    <x v="93"/>
    <x v="2"/>
    <x v="26"/>
    <s v="Albuquerque"/>
    <x v="3"/>
    <n v="0.5"/>
    <n v="2750"/>
    <n v="1375"/>
    <n v="550"/>
    <n v="0.4"/>
  </r>
  <r>
    <x v="2"/>
    <n v="1128299"/>
    <x v="93"/>
    <x v="2"/>
    <x v="26"/>
    <s v="Albuquerque"/>
    <x v="4"/>
    <n v="0.55000000000000004"/>
    <n v="1750"/>
    <n v="962.50000000000011"/>
    <n v="336.875"/>
    <n v="0.35"/>
  </r>
  <r>
    <x v="2"/>
    <n v="1128299"/>
    <x v="93"/>
    <x v="2"/>
    <x v="26"/>
    <s v="Albuquerque"/>
    <x v="5"/>
    <n v="0.70000000000000007"/>
    <n v="3500"/>
    <n v="2450.0000000000005"/>
    <n v="612.50000000000011"/>
    <n v="0.25"/>
  </r>
  <r>
    <x v="2"/>
    <n v="1128299"/>
    <x v="94"/>
    <x v="2"/>
    <x v="26"/>
    <s v="Albuquerque"/>
    <x v="0"/>
    <n v="0.5"/>
    <n v="5500"/>
    <n v="2750"/>
    <n v="1100"/>
    <n v="0.4"/>
  </r>
  <r>
    <x v="2"/>
    <n v="1128299"/>
    <x v="94"/>
    <x v="2"/>
    <x v="26"/>
    <s v="Albuquerque"/>
    <x v="1"/>
    <n v="0.55000000000000004"/>
    <n v="4000"/>
    <n v="2200"/>
    <n v="880"/>
    <n v="0.4"/>
  </r>
  <r>
    <x v="2"/>
    <n v="1128299"/>
    <x v="94"/>
    <x v="2"/>
    <x v="26"/>
    <s v="Albuquerque"/>
    <x v="2"/>
    <n v="0.55000000000000004"/>
    <n v="4250"/>
    <n v="2337.5"/>
    <n v="818.125"/>
    <n v="0.35"/>
  </r>
  <r>
    <x v="2"/>
    <n v="1128299"/>
    <x v="94"/>
    <x v="2"/>
    <x v="26"/>
    <s v="Albuquerque"/>
    <x v="3"/>
    <n v="0.5"/>
    <n v="3250"/>
    <n v="1625"/>
    <n v="650"/>
    <n v="0.4"/>
  </r>
  <r>
    <x v="2"/>
    <n v="1128299"/>
    <x v="94"/>
    <x v="2"/>
    <x v="26"/>
    <s v="Albuquerque"/>
    <x v="4"/>
    <n v="0.55000000000000004"/>
    <n v="2250"/>
    <n v="1237.5"/>
    <n v="433.125"/>
    <n v="0.35"/>
  </r>
  <r>
    <x v="2"/>
    <n v="1128299"/>
    <x v="94"/>
    <x v="2"/>
    <x v="26"/>
    <s v="Albuquerque"/>
    <x v="5"/>
    <n v="0.70000000000000007"/>
    <n v="4000"/>
    <n v="2800.0000000000005"/>
    <n v="700.00000000000011"/>
    <n v="0.25"/>
  </r>
  <r>
    <x v="2"/>
    <n v="1128299"/>
    <x v="95"/>
    <x v="2"/>
    <x v="26"/>
    <s v="Albuquerque"/>
    <x v="0"/>
    <n v="0.5"/>
    <n v="6750"/>
    <n v="3375"/>
    <n v="1350"/>
    <n v="0.4"/>
  </r>
  <r>
    <x v="2"/>
    <n v="1128299"/>
    <x v="95"/>
    <x v="2"/>
    <x v="26"/>
    <s v="Albuquerque"/>
    <x v="1"/>
    <n v="0.55000000000000004"/>
    <n v="5250"/>
    <n v="2887.5000000000005"/>
    <n v="1155.0000000000002"/>
    <n v="0.4"/>
  </r>
  <r>
    <x v="2"/>
    <n v="1128299"/>
    <x v="95"/>
    <x v="2"/>
    <x v="26"/>
    <s v="Albuquerque"/>
    <x v="2"/>
    <n v="0.55000000000000004"/>
    <n v="5250"/>
    <n v="2887.5000000000005"/>
    <n v="1010.6250000000001"/>
    <n v="0.35"/>
  </r>
  <r>
    <x v="2"/>
    <n v="1128299"/>
    <x v="95"/>
    <x v="2"/>
    <x v="26"/>
    <s v="Albuquerque"/>
    <x v="3"/>
    <n v="0.5"/>
    <n v="4000"/>
    <n v="2000"/>
    <n v="800"/>
    <n v="0.4"/>
  </r>
  <r>
    <x v="2"/>
    <n v="1128299"/>
    <x v="95"/>
    <x v="2"/>
    <x v="26"/>
    <s v="Albuquerque"/>
    <x v="4"/>
    <n v="0.55000000000000004"/>
    <n v="2750"/>
    <n v="1512.5000000000002"/>
    <n v="529.375"/>
    <n v="0.35"/>
  </r>
  <r>
    <x v="2"/>
    <n v="1128299"/>
    <x v="95"/>
    <x v="2"/>
    <x v="26"/>
    <s v="Albuquerque"/>
    <x v="5"/>
    <n v="0.70000000000000007"/>
    <n v="5750"/>
    <n v="4025.0000000000005"/>
    <n v="1006.2500000000001"/>
    <n v="0.25"/>
  </r>
  <r>
    <x v="2"/>
    <n v="1128299"/>
    <x v="96"/>
    <x v="2"/>
    <x v="26"/>
    <s v="Albuquerque"/>
    <x v="0"/>
    <n v="0.5"/>
    <n v="7250"/>
    <n v="3625"/>
    <n v="1450"/>
    <n v="0.4"/>
  </r>
  <r>
    <x v="2"/>
    <n v="1128299"/>
    <x v="96"/>
    <x v="2"/>
    <x v="26"/>
    <s v="Albuquerque"/>
    <x v="1"/>
    <n v="0.55000000000000004"/>
    <n v="5750"/>
    <n v="3162.5000000000005"/>
    <n v="1265.0000000000002"/>
    <n v="0.4"/>
  </r>
  <r>
    <x v="2"/>
    <n v="1128299"/>
    <x v="96"/>
    <x v="2"/>
    <x v="26"/>
    <s v="Albuquerque"/>
    <x v="2"/>
    <n v="0.55000000000000004"/>
    <n v="5250"/>
    <n v="2887.5000000000005"/>
    <n v="1010.6250000000001"/>
    <n v="0.35"/>
  </r>
  <r>
    <x v="2"/>
    <n v="1128299"/>
    <x v="96"/>
    <x v="2"/>
    <x v="26"/>
    <s v="Albuquerque"/>
    <x v="3"/>
    <n v="0.5"/>
    <n v="4250"/>
    <n v="2125"/>
    <n v="850"/>
    <n v="0.4"/>
  </r>
  <r>
    <x v="2"/>
    <n v="1128299"/>
    <x v="96"/>
    <x v="2"/>
    <x v="26"/>
    <s v="Albuquerque"/>
    <x v="4"/>
    <n v="0.55000000000000004"/>
    <n v="4750"/>
    <n v="2612.5"/>
    <n v="914.37499999999989"/>
    <n v="0.35"/>
  </r>
  <r>
    <x v="2"/>
    <n v="1128299"/>
    <x v="96"/>
    <x v="2"/>
    <x v="26"/>
    <s v="Albuquerque"/>
    <x v="5"/>
    <n v="0.70000000000000007"/>
    <n v="4750"/>
    <n v="3325.0000000000005"/>
    <n v="831.25000000000011"/>
    <n v="0.25"/>
  </r>
  <r>
    <x v="2"/>
    <n v="1128299"/>
    <x v="97"/>
    <x v="2"/>
    <x v="26"/>
    <s v="Albuquerque"/>
    <x v="0"/>
    <n v="0.55000000000000004"/>
    <n v="6750"/>
    <n v="3712.5000000000005"/>
    <n v="1485.0000000000002"/>
    <n v="0.4"/>
  </r>
  <r>
    <x v="2"/>
    <n v="1128299"/>
    <x v="97"/>
    <x v="2"/>
    <x v="26"/>
    <s v="Albuquerque"/>
    <x v="1"/>
    <n v="0.60000000000000009"/>
    <n v="6250"/>
    <n v="3750.0000000000005"/>
    <n v="1500.0000000000002"/>
    <n v="0.4"/>
  </r>
  <r>
    <x v="2"/>
    <n v="1128299"/>
    <x v="97"/>
    <x v="2"/>
    <x v="26"/>
    <s v="Albuquerque"/>
    <x v="2"/>
    <n v="0.55000000000000004"/>
    <n v="5000"/>
    <n v="2750"/>
    <n v="962.49999999999989"/>
    <n v="0.35"/>
  </r>
  <r>
    <x v="2"/>
    <n v="1128299"/>
    <x v="97"/>
    <x v="2"/>
    <x v="26"/>
    <s v="Albuquerque"/>
    <x v="3"/>
    <n v="0.55000000000000004"/>
    <n v="4500"/>
    <n v="2475"/>
    <n v="990"/>
    <n v="0.4"/>
  </r>
  <r>
    <x v="2"/>
    <n v="1128299"/>
    <x v="97"/>
    <x v="2"/>
    <x v="26"/>
    <s v="Albuquerque"/>
    <x v="4"/>
    <n v="0.65"/>
    <n v="4500"/>
    <n v="2925"/>
    <n v="1023.7499999999999"/>
    <n v="0.35"/>
  </r>
  <r>
    <x v="2"/>
    <n v="1128299"/>
    <x v="97"/>
    <x v="2"/>
    <x v="26"/>
    <s v="Albuquerque"/>
    <x v="5"/>
    <n v="0.70000000000000007"/>
    <n v="4250"/>
    <n v="2975.0000000000005"/>
    <n v="743.75000000000011"/>
    <n v="0.25"/>
  </r>
  <r>
    <x v="2"/>
    <n v="1128299"/>
    <x v="98"/>
    <x v="2"/>
    <x v="26"/>
    <s v="Albuquerque"/>
    <x v="0"/>
    <n v="0.45000000000000012"/>
    <n v="6000"/>
    <n v="2700.0000000000009"/>
    <n v="1080.0000000000005"/>
    <n v="0.4"/>
  </r>
  <r>
    <x v="2"/>
    <n v="1128299"/>
    <x v="98"/>
    <x v="2"/>
    <x v="26"/>
    <s v="Albuquerque"/>
    <x v="1"/>
    <n v="0.50000000000000011"/>
    <n v="6000"/>
    <n v="3000.0000000000005"/>
    <n v="1200.0000000000002"/>
    <n v="0.4"/>
  </r>
  <r>
    <x v="2"/>
    <n v="1128299"/>
    <x v="98"/>
    <x v="2"/>
    <x v="26"/>
    <s v="Albuquerque"/>
    <x v="2"/>
    <n v="0.45000000000000012"/>
    <n v="4500"/>
    <n v="2025.0000000000005"/>
    <n v="708.75000000000011"/>
    <n v="0.35"/>
  </r>
  <r>
    <x v="2"/>
    <n v="1128299"/>
    <x v="98"/>
    <x v="2"/>
    <x v="26"/>
    <s v="Albuquerque"/>
    <x v="3"/>
    <n v="0.45000000000000012"/>
    <n v="4000"/>
    <n v="1800.0000000000005"/>
    <n v="720.00000000000023"/>
    <n v="0.4"/>
  </r>
  <r>
    <x v="2"/>
    <n v="1128299"/>
    <x v="98"/>
    <x v="2"/>
    <x v="26"/>
    <s v="Albuquerque"/>
    <x v="4"/>
    <n v="0.55000000000000004"/>
    <n v="4000"/>
    <n v="2200"/>
    <n v="770"/>
    <n v="0.35"/>
  </r>
  <r>
    <x v="2"/>
    <n v="1128299"/>
    <x v="98"/>
    <x v="2"/>
    <x v="26"/>
    <s v="Albuquerque"/>
    <x v="5"/>
    <n v="0.60000000000000009"/>
    <n v="4500"/>
    <n v="2700.0000000000005"/>
    <n v="675.00000000000011"/>
    <n v="0.25"/>
  </r>
  <r>
    <x v="2"/>
    <n v="1128299"/>
    <x v="99"/>
    <x v="2"/>
    <x v="26"/>
    <s v="Albuquerque"/>
    <x v="0"/>
    <n v="0.45000000000000012"/>
    <n v="5250"/>
    <n v="2362.5000000000005"/>
    <n v="945.00000000000023"/>
    <n v="0.4"/>
  </r>
  <r>
    <x v="2"/>
    <n v="1128299"/>
    <x v="99"/>
    <x v="2"/>
    <x v="26"/>
    <s v="Albuquerque"/>
    <x v="1"/>
    <n v="0.50000000000000011"/>
    <n v="5250"/>
    <n v="2625.0000000000005"/>
    <n v="1050.0000000000002"/>
    <n v="0.4"/>
  </r>
  <r>
    <x v="2"/>
    <n v="1128299"/>
    <x v="99"/>
    <x v="2"/>
    <x v="26"/>
    <s v="Albuquerque"/>
    <x v="2"/>
    <n v="0.45000000000000012"/>
    <n v="3500"/>
    <n v="1575.0000000000005"/>
    <n v="551.25000000000011"/>
    <n v="0.35"/>
  </r>
  <r>
    <x v="2"/>
    <n v="1128299"/>
    <x v="99"/>
    <x v="2"/>
    <x v="26"/>
    <s v="Albuquerque"/>
    <x v="3"/>
    <n v="0.45000000000000012"/>
    <n v="3250"/>
    <n v="1462.5000000000005"/>
    <n v="585.00000000000023"/>
    <n v="0.4"/>
  </r>
  <r>
    <x v="2"/>
    <n v="1128299"/>
    <x v="99"/>
    <x v="2"/>
    <x v="26"/>
    <s v="Albuquerque"/>
    <x v="4"/>
    <n v="0.55000000000000004"/>
    <n v="3000"/>
    <n v="1650.0000000000002"/>
    <n v="577.5"/>
    <n v="0.35"/>
  </r>
  <r>
    <x v="2"/>
    <n v="1128299"/>
    <x v="99"/>
    <x v="2"/>
    <x v="26"/>
    <s v="Albuquerque"/>
    <x v="5"/>
    <n v="0.70000000000000007"/>
    <n v="3500"/>
    <n v="2450.0000000000005"/>
    <n v="612.50000000000011"/>
    <n v="0.25"/>
  </r>
  <r>
    <x v="2"/>
    <n v="1128299"/>
    <x v="100"/>
    <x v="2"/>
    <x v="26"/>
    <s v="Albuquerque"/>
    <x v="0"/>
    <n v="0.55000000000000004"/>
    <n v="5250"/>
    <n v="2887.5000000000005"/>
    <n v="1155.0000000000002"/>
    <n v="0.4"/>
  </r>
  <r>
    <x v="2"/>
    <n v="1128299"/>
    <x v="100"/>
    <x v="2"/>
    <x v="26"/>
    <s v="Albuquerque"/>
    <x v="1"/>
    <n v="0.60000000000000009"/>
    <n v="5750"/>
    <n v="3450.0000000000005"/>
    <n v="1380.0000000000002"/>
    <n v="0.4"/>
  </r>
  <r>
    <x v="2"/>
    <n v="1128299"/>
    <x v="100"/>
    <x v="2"/>
    <x v="26"/>
    <s v="Albuquerque"/>
    <x v="2"/>
    <n v="0.55000000000000004"/>
    <n v="4250"/>
    <n v="2337.5"/>
    <n v="818.125"/>
    <n v="0.35"/>
  </r>
  <r>
    <x v="2"/>
    <n v="1128299"/>
    <x v="100"/>
    <x v="2"/>
    <x v="26"/>
    <s v="Albuquerque"/>
    <x v="3"/>
    <n v="0.55000000000000004"/>
    <n v="4000"/>
    <n v="2200"/>
    <n v="880"/>
    <n v="0.4"/>
  </r>
  <r>
    <x v="2"/>
    <n v="1128299"/>
    <x v="100"/>
    <x v="2"/>
    <x v="26"/>
    <s v="Albuquerque"/>
    <x v="4"/>
    <n v="0.65"/>
    <n v="3500"/>
    <n v="2275"/>
    <n v="796.25"/>
    <n v="0.35"/>
  </r>
  <r>
    <x v="2"/>
    <n v="1128299"/>
    <x v="100"/>
    <x v="2"/>
    <x v="26"/>
    <s v="Albuquerque"/>
    <x v="5"/>
    <n v="0.70000000000000007"/>
    <n v="4750"/>
    <n v="3325.0000000000005"/>
    <n v="831.25000000000011"/>
    <n v="0.25"/>
  </r>
  <r>
    <x v="2"/>
    <n v="1128299"/>
    <x v="101"/>
    <x v="2"/>
    <x v="26"/>
    <s v="Albuquerque"/>
    <x v="0"/>
    <n v="0.55000000000000004"/>
    <n v="6750"/>
    <n v="3712.5000000000005"/>
    <n v="1485.0000000000002"/>
    <n v="0.4"/>
  </r>
  <r>
    <x v="2"/>
    <n v="1128299"/>
    <x v="101"/>
    <x v="2"/>
    <x v="26"/>
    <s v="Albuquerque"/>
    <x v="1"/>
    <n v="0.60000000000000009"/>
    <n v="6750"/>
    <n v="4050.0000000000005"/>
    <n v="1620.0000000000002"/>
    <n v="0.4"/>
  </r>
  <r>
    <x v="2"/>
    <n v="1128299"/>
    <x v="101"/>
    <x v="2"/>
    <x v="26"/>
    <s v="Albuquerque"/>
    <x v="2"/>
    <n v="0.55000000000000004"/>
    <n v="4750"/>
    <n v="2612.5"/>
    <n v="914.37499999999989"/>
    <n v="0.35"/>
  </r>
  <r>
    <x v="2"/>
    <n v="1128299"/>
    <x v="101"/>
    <x v="2"/>
    <x v="26"/>
    <s v="Albuquerque"/>
    <x v="3"/>
    <n v="0.55000000000000004"/>
    <n v="4750"/>
    <n v="2612.5"/>
    <n v="1045"/>
    <n v="0.4"/>
  </r>
  <r>
    <x v="2"/>
    <n v="1128299"/>
    <x v="101"/>
    <x v="2"/>
    <x v="26"/>
    <s v="Albuquerque"/>
    <x v="4"/>
    <n v="0.65"/>
    <n v="4000"/>
    <n v="2600"/>
    <n v="909.99999999999989"/>
    <n v="0.35"/>
  </r>
  <r>
    <x v="2"/>
    <n v="1128299"/>
    <x v="101"/>
    <x v="2"/>
    <x v="26"/>
    <s v="Albuquerque"/>
    <x v="5"/>
    <n v="0.70000000000000007"/>
    <n v="5000"/>
    <n v="3500.0000000000005"/>
    <n v="875.00000000000011"/>
    <n v="0.25"/>
  </r>
  <r>
    <x v="0"/>
    <n v="1185732"/>
    <x v="204"/>
    <x v="4"/>
    <x v="27"/>
    <s v="Atlanta"/>
    <x v="0"/>
    <n v="0.4"/>
    <n v="10250"/>
    <n v="4100"/>
    <n v="1845"/>
    <n v="0.45"/>
  </r>
  <r>
    <x v="0"/>
    <n v="1185732"/>
    <x v="204"/>
    <x v="4"/>
    <x v="27"/>
    <s v="Atlanta"/>
    <x v="1"/>
    <n v="0.4"/>
    <n v="8250"/>
    <n v="3300"/>
    <n v="1155"/>
    <n v="0.35"/>
  </r>
  <r>
    <x v="0"/>
    <n v="1185732"/>
    <x v="204"/>
    <x v="4"/>
    <x v="27"/>
    <s v="Atlanta"/>
    <x v="2"/>
    <n v="0.30000000000000004"/>
    <n v="8250"/>
    <n v="2475.0000000000005"/>
    <n v="618.75000000000011"/>
    <n v="0.25"/>
  </r>
  <r>
    <x v="0"/>
    <n v="1185732"/>
    <x v="204"/>
    <x v="4"/>
    <x v="27"/>
    <s v="Atlanta"/>
    <x v="3"/>
    <n v="0.35"/>
    <n v="6750"/>
    <n v="2362.5"/>
    <n v="708.75"/>
    <n v="0.3"/>
  </r>
  <r>
    <x v="0"/>
    <n v="1185732"/>
    <x v="204"/>
    <x v="4"/>
    <x v="27"/>
    <s v="Atlanta"/>
    <x v="4"/>
    <n v="0.5"/>
    <n v="7250"/>
    <n v="3625"/>
    <n v="1268.75"/>
    <n v="0.35"/>
  </r>
  <r>
    <x v="0"/>
    <n v="1185732"/>
    <x v="204"/>
    <x v="4"/>
    <x v="27"/>
    <s v="Atlanta"/>
    <x v="5"/>
    <n v="0.4"/>
    <n v="8250"/>
    <n v="3300"/>
    <n v="1650"/>
    <n v="0.5"/>
  </r>
  <r>
    <x v="0"/>
    <n v="1185732"/>
    <x v="205"/>
    <x v="4"/>
    <x v="27"/>
    <s v="Atlanta"/>
    <x v="0"/>
    <n v="0.4"/>
    <n v="10750"/>
    <n v="4300"/>
    <n v="1935"/>
    <n v="0.45"/>
  </r>
  <r>
    <x v="0"/>
    <n v="1185732"/>
    <x v="205"/>
    <x v="4"/>
    <x v="27"/>
    <s v="Atlanta"/>
    <x v="1"/>
    <n v="0.4"/>
    <n v="7250"/>
    <n v="2900"/>
    <n v="1014.9999999999999"/>
    <n v="0.35"/>
  </r>
  <r>
    <x v="0"/>
    <n v="1185732"/>
    <x v="205"/>
    <x v="4"/>
    <x v="27"/>
    <s v="Atlanta"/>
    <x v="2"/>
    <n v="0.30000000000000004"/>
    <n v="7750"/>
    <n v="2325.0000000000005"/>
    <n v="581.25000000000011"/>
    <n v="0.25"/>
  </r>
  <r>
    <x v="0"/>
    <n v="1185732"/>
    <x v="205"/>
    <x v="4"/>
    <x v="27"/>
    <s v="Atlanta"/>
    <x v="3"/>
    <n v="0.35"/>
    <n v="6250"/>
    <n v="2187.5"/>
    <n v="656.25"/>
    <n v="0.3"/>
  </r>
  <r>
    <x v="0"/>
    <n v="1185732"/>
    <x v="205"/>
    <x v="4"/>
    <x v="27"/>
    <s v="Atlanta"/>
    <x v="4"/>
    <n v="0.5"/>
    <n v="7000"/>
    <n v="3500"/>
    <n v="1225"/>
    <n v="0.35"/>
  </r>
  <r>
    <x v="0"/>
    <n v="1185732"/>
    <x v="205"/>
    <x v="4"/>
    <x v="27"/>
    <s v="Atlanta"/>
    <x v="5"/>
    <n v="0.35"/>
    <n v="8000"/>
    <n v="2800"/>
    <n v="1400"/>
    <n v="0.5"/>
  </r>
  <r>
    <x v="0"/>
    <n v="1185732"/>
    <x v="115"/>
    <x v="4"/>
    <x v="27"/>
    <s v="Atlanta"/>
    <x v="0"/>
    <n v="0.35"/>
    <n v="10200"/>
    <n v="3570"/>
    <n v="1606.5"/>
    <n v="0.45"/>
  </r>
  <r>
    <x v="0"/>
    <n v="1185732"/>
    <x v="115"/>
    <x v="4"/>
    <x v="27"/>
    <s v="Atlanta"/>
    <x v="1"/>
    <n v="0.35"/>
    <n v="7000"/>
    <n v="2450"/>
    <n v="857.5"/>
    <n v="0.35"/>
  </r>
  <r>
    <x v="0"/>
    <n v="1185732"/>
    <x v="115"/>
    <x v="4"/>
    <x v="27"/>
    <s v="Atlanta"/>
    <x v="2"/>
    <n v="0.25"/>
    <n v="7250"/>
    <n v="1812.5"/>
    <n v="453.125"/>
    <n v="0.25"/>
  </r>
  <r>
    <x v="0"/>
    <n v="1185732"/>
    <x v="115"/>
    <x v="4"/>
    <x v="27"/>
    <s v="Atlanta"/>
    <x v="3"/>
    <n v="0.29999999999999993"/>
    <n v="5750"/>
    <n v="1724.9999999999995"/>
    <n v="517.49999999999989"/>
    <n v="0.3"/>
  </r>
  <r>
    <x v="0"/>
    <n v="1185732"/>
    <x v="115"/>
    <x v="4"/>
    <x v="27"/>
    <s v="Atlanta"/>
    <x v="4"/>
    <n v="0.45000000000000007"/>
    <n v="6250"/>
    <n v="2812.5000000000005"/>
    <n v="984.37500000000011"/>
    <n v="0.35"/>
  </r>
  <r>
    <x v="0"/>
    <n v="1185732"/>
    <x v="115"/>
    <x v="4"/>
    <x v="27"/>
    <s v="Atlanta"/>
    <x v="5"/>
    <n v="0.35"/>
    <n v="7250"/>
    <n v="2537.5"/>
    <n v="1268.75"/>
    <n v="0.5"/>
  </r>
  <r>
    <x v="0"/>
    <n v="1185732"/>
    <x v="206"/>
    <x v="4"/>
    <x v="27"/>
    <s v="Atlanta"/>
    <x v="0"/>
    <n v="0.35"/>
    <n v="9750"/>
    <n v="3412.5"/>
    <n v="1535.625"/>
    <n v="0.45"/>
  </r>
  <r>
    <x v="0"/>
    <n v="1185732"/>
    <x v="206"/>
    <x v="4"/>
    <x v="27"/>
    <s v="Atlanta"/>
    <x v="1"/>
    <n v="0.35"/>
    <n v="6750"/>
    <n v="2362.5"/>
    <n v="826.875"/>
    <n v="0.35"/>
  </r>
  <r>
    <x v="0"/>
    <n v="1185732"/>
    <x v="206"/>
    <x v="4"/>
    <x v="27"/>
    <s v="Atlanta"/>
    <x v="2"/>
    <n v="0.25"/>
    <n v="6750"/>
    <n v="1687.5"/>
    <n v="421.875"/>
    <n v="0.25"/>
  </r>
  <r>
    <x v="0"/>
    <n v="1185732"/>
    <x v="206"/>
    <x v="4"/>
    <x v="27"/>
    <s v="Atlanta"/>
    <x v="3"/>
    <n v="0.29999999999999993"/>
    <n v="6000"/>
    <n v="1799.9999999999995"/>
    <n v="539.99999999999989"/>
    <n v="0.3"/>
  </r>
  <r>
    <x v="0"/>
    <n v="1185732"/>
    <x v="206"/>
    <x v="4"/>
    <x v="27"/>
    <s v="Atlanta"/>
    <x v="4"/>
    <n v="0.5"/>
    <n v="6250"/>
    <n v="3125"/>
    <n v="1093.75"/>
    <n v="0.35"/>
  </r>
  <r>
    <x v="0"/>
    <n v="1185732"/>
    <x v="206"/>
    <x v="4"/>
    <x v="27"/>
    <s v="Atlanta"/>
    <x v="5"/>
    <n v="0.4"/>
    <n v="7750"/>
    <n v="3100"/>
    <n v="1550"/>
    <n v="0.5"/>
  </r>
  <r>
    <x v="0"/>
    <n v="1185732"/>
    <x v="174"/>
    <x v="4"/>
    <x v="27"/>
    <s v="Atlanta"/>
    <x v="0"/>
    <n v="0.5"/>
    <n v="10450"/>
    <n v="5225"/>
    <n v="2351.25"/>
    <n v="0.45"/>
  </r>
  <r>
    <x v="0"/>
    <n v="1185732"/>
    <x v="174"/>
    <x v="4"/>
    <x v="27"/>
    <s v="Atlanta"/>
    <x v="1"/>
    <n v="0.5"/>
    <n v="7500"/>
    <n v="3750"/>
    <n v="1312.5"/>
    <n v="0.35"/>
  </r>
  <r>
    <x v="0"/>
    <n v="1185732"/>
    <x v="174"/>
    <x v="4"/>
    <x v="27"/>
    <s v="Atlanta"/>
    <x v="2"/>
    <n v="0.45"/>
    <n v="7250"/>
    <n v="3262.5"/>
    <n v="815.625"/>
    <n v="0.25"/>
  </r>
  <r>
    <x v="0"/>
    <n v="1185732"/>
    <x v="174"/>
    <x v="4"/>
    <x v="27"/>
    <s v="Atlanta"/>
    <x v="3"/>
    <n v="0.45"/>
    <n v="6750"/>
    <n v="3037.5"/>
    <n v="911.25"/>
    <n v="0.3"/>
  </r>
  <r>
    <x v="0"/>
    <n v="1185732"/>
    <x v="174"/>
    <x v="4"/>
    <x v="27"/>
    <s v="Atlanta"/>
    <x v="4"/>
    <n v="0.54999999999999993"/>
    <n v="7000"/>
    <n v="3849.9999999999995"/>
    <n v="1347.4999999999998"/>
    <n v="0.35"/>
  </r>
  <r>
    <x v="0"/>
    <n v="1185732"/>
    <x v="174"/>
    <x v="4"/>
    <x v="27"/>
    <s v="Atlanta"/>
    <x v="5"/>
    <n v="0.6"/>
    <n v="8000"/>
    <n v="4800"/>
    <n v="2400"/>
    <n v="0.5"/>
  </r>
  <r>
    <x v="0"/>
    <n v="1185732"/>
    <x v="207"/>
    <x v="4"/>
    <x v="27"/>
    <s v="Atlanta"/>
    <x v="0"/>
    <n v="0.54999999999999993"/>
    <n v="10500"/>
    <n v="5774.9999999999991"/>
    <n v="2598.7499999999995"/>
    <n v="0.45"/>
  </r>
  <r>
    <x v="0"/>
    <n v="1185732"/>
    <x v="207"/>
    <x v="4"/>
    <x v="27"/>
    <s v="Atlanta"/>
    <x v="1"/>
    <n v="0.5"/>
    <n v="8000"/>
    <n v="4000"/>
    <n v="1400"/>
    <n v="0.35"/>
  </r>
  <r>
    <x v="0"/>
    <n v="1185732"/>
    <x v="207"/>
    <x v="4"/>
    <x v="27"/>
    <s v="Atlanta"/>
    <x v="2"/>
    <n v="0.5"/>
    <n v="7750"/>
    <n v="3875"/>
    <n v="968.75"/>
    <n v="0.25"/>
  </r>
  <r>
    <x v="0"/>
    <n v="1185732"/>
    <x v="207"/>
    <x v="4"/>
    <x v="27"/>
    <s v="Atlanta"/>
    <x v="3"/>
    <n v="0.5"/>
    <n v="7500"/>
    <n v="3750"/>
    <n v="1125"/>
    <n v="0.3"/>
  </r>
  <r>
    <x v="0"/>
    <n v="1185732"/>
    <x v="207"/>
    <x v="4"/>
    <x v="27"/>
    <s v="Atlanta"/>
    <x v="4"/>
    <n v="0.65"/>
    <n v="7500"/>
    <n v="4875"/>
    <n v="1706.25"/>
    <n v="0.35"/>
  </r>
  <r>
    <x v="0"/>
    <n v="1185732"/>
    <x v="207"/>
    <x v="4"/>
    <x v="27"/>
    <s v="Atlanta"/>
    <x v="5"/>
    <n v="0.70000000000000007"/>
    <n v="9250"/>
    <n v="6475.0000000000009"/>
    <n v="3237.5000000000005"/>
    <n v="0.5"/>
  </r>
  <r>
    <x v="0"/>
    <n v="1185732"/>
    <x v="116"/>
    <x v="4"/>
    <x v="27"/>
    <s v="Atlanta"/>
    <x v="0"/>
    <n v="0.65"/>
    <n v="11500"/>
    <n v="7475"/>
    <n v="3363.75"/>
    <n v="0.45"/>
  </r>
  <r>
    <x v="0"/>
    <n v="1185732"/>
    <x v="116"/>
    <x v="4"/>
    <x v="27"/>
    <s v="Atlanta"/>
    <x v="1"/>
    <n v="0.60000000000000009"/>
    <n v="9000"/>
    <n v="5400.0000000000009"/>
    <n v="1890.0000000000002"/>
    <n v="0.35"/>
  </r>
  <r>
    <x v="0"/>
    <n v="1185732"/>
    <x v="116"/>
    <x v="4"/>
    <x v="27"/>
    <s v="Atlanta"/>
    <x v="2"/>
    <n v="0.55000000000000004"/>
    <n v="8250"/>
    <n v="4537.5"/>
    <n v="1134.375"/>
    <n v="0.25"/>
  </r>
  <r>
    <x v="0"/>
    <n v="1185732"/>
    <x v="116"/>
    <x v="4"/>
    <x v="27"/>
    <s v="Atlanta"/>
    <x v="3"/>
    <n v="0.55000000000000004"/>
    <n v="7750"/>
    <n v="4262.5"/>
    <n v="1278.75"/>
    <n v="0.3"/>
  </r>
  <r>
    <x v="0"/>
    <n v="1185732"/>
    <x v="116"/>
    <x v="4"/>
    <x v="27"/>
    <s v="Atlanta"/>
    <x v="4"/>
    <n v="0.65"/>
    <n v="8000"/>
    <n v="5200"/>
    <n v="1819.9999999999998"/>
    <n v="0.35"/>
  </r>
  <r>
    <x v="0"/>
    <n v="1185732"/>
    <x v="116"/>
    <x v="4"/>
    <x v="27"/>
    <s v="Atlanta"/>
    <x v="5"/>
    <n v="0.70000000000000007"/>
    <n v="9750"/>
    <n v="6825.0000000000009"/>
    <n v="3412.5000000000005"/>
    <n v="0.5"/>
  </r>
  <r>
    <x v="0"/>
    <n v="1185732"/>
    <x v="208"/>
    <x v="4"/>
    <x v="27"/>
    <s v="Atlanta"/>
    <x v="0"/>
    <n v="0.65"/>
    <n v="11250"/>
    <n v="7312.5"/>
    <n v="3290.625"/>
    <n v="0.45"/>
  </r>
  <r>
    <x v="0"/>
    <n v="1185732"/>
    <x v="208"/>
    <x v="4"/>
    <x v="27"/>
    <s v="Atlanta"/>
    <x v="1"/>
    <n v="0.60000000000000009"/>
    <n v="9000"/>
    <n v="5400.0000000000009"/>
    <n v="1890.0000000000002"/>
    <n v="0.35"/>
  </r>
  <r>
    <x v="0"/>
    <n v="1185732"/>
    <x v="208"/>
    <x v="4"/>
    <x v="27"/>
    <s v="Atlanta"/>
    <x v="2"/>
    <n v="0.55000000000000004"/>
    <n v="8250"/>
    <n v="4537.5"/>
    <n v="1134.375"/>
    <n v="0.25"/>
  </r>
  <r>
    <x v="0"/>
    <n v="1185732"/>
    <x v="208"/>
    <x v="4"/>
    <x v="27"/>
    <s v="Atlanta"/>
    <x v="3"/>
    <n v="0.45"/>
    <n v="7750"/>
    <n v="3487.5"/>
    <n v="1046.25"/>
    <n v="0.3"/>
  </r>
  <r>
    <x v="0"/>
    <n v="1185732"/>
    <x v="208"/>
    <x v="4"/>
    <x v="27"/>
    <s v="Atlanta"/>
    <x v="4"/>
    <n v="0.55000000000000004"/>
    <n v="7500"/>
    <n v="4125"/>
    <n v="1443.75"/>
    <n v="0.35"/>
  </r>
  <r>
    <x v="0"/>
    <n v="1185732"/>
    <x v="208"/>
    <x v="4"/>
    <x v="27"/>
    <s v="Atlanta"/>
    <x v="5"/>
    <n v="0.60000000000000009"/>
    <n v="9250"/>
    <n v="5550.0000000000009"/>
    <n v="2775.0000000000005"/>
    <n v="0.5"/>
  </r>
  <r>
    <x v="0"/>
    <n v="1185732"/>
    <x v="178"/>
    <x v="4"/>
    <x v="27"/>
    <s v="Atlanta"/>
    <x v="0"/>
    <n v="0.55000000000000004"/>
    <n v="10250"/>
    <n v="5637.5000000000009"/>
    <n v="2536.8750000000005"/>
    <n v="0.45"/>
  </r>
  <r>
    <x v="0"/>
    <n v="1185732"/>
    <x v="178"/>
    <x v="4"/>
    <x v="27"/>
    <s v="Atlanta"/>
    <x v="1"/>
    <n v="0.50000000000000011"/>
    <n v="8250"/>
    <n v="4125.0000000000009"/>
    <n v="1443.7500000000002"/>
    <n v="0.35"/>
  </r>
  <r>
    <x v="0"/>
    <n v="1185732"/>
    <x v="178"/>
    <x v="4"/>
    <x v="27"/>
    <s v="Atlanta"/>
    <x v="2"/>
    <n v="0.4"/>
    <n v="7250"/>
    <n v="2900"/>
    <n v="725"/>
    <n v="0.25"/>
  </r>
  <r>
    <x v="0"/>
    <n v="1185732"/>
    <x v="178"/>
    <x v="4"/>
    <x v="27"/>
    <s v="Atlanta"/>
    <x v="3"/>
    <n v="0.4"/>
    <n v="7000"/>
    <n v="2800"/>
    <n v="840"/>
    <n v="0.3"/>
  </r>
  <r>
    <x v="0"/>
    <n v="1185732"/>
    <x v="178"/>
    <x v="4"/>
    <x v="27"/>
    <s v="Atlanta"/>
    <x v="4"/>
    <n v="0.5"/>
    <n v="7000"/>
    <n v="3500"/>
    <n v="1225"/>
    <n v="0.35"/>
  </r>
  <r>
    <x v="0"/>
    <n v="1185732"/>
    <x v="178"/>
    <x v="4"/>
    <x v="27"/>
    <s v="Atlanta"/>
    <x v="5"/>
    <n v="0.55000000000000004"/>
    <n v="8000"/>
    <n v="4400"/>
    <n v="2200"/>
    <n v="0.5"/>
  </r>
  <r>
    <x v="0"/>
    <n v="1185732"/>
    <x v="209"/>
    <x v="4"/>
    <x v="27"/>
    <s v="Atlanta"/>
    <x v="0"/>
    <n v="0.55000000000000004"/>
    <n v="9750"/>
    <n v="5362.5"/>
    <n v="2413.125"/>
    <n v="0.45"/>
  </r>
  <r>
    <x v="0"/>
    <n v="1185732"/>
    <x v="209"/>
    <x v="4"/>
    <x v="27"/>
    <s v="Atlanta"/>
    <x v="1"/>
    <n v="0.45000000000000012"/>
    <n v="8000"/>
    <n v="3600.0000000000009"/>
    <n v="1260.0000000000002"/>
    <n v="0.35"/>
  </r>
  <r>
    <x v="0"/>
    <n v="1185732"/>
    <x v="209"/>
    <x v="4"/>
    <x v="27"/>
    <s v="Atlanta"/>
    <x v="2"/>
    <n v="0.45000000000000012"/>
    <n v="6750"/>
    <n v="3037.5000000000009"/>
    <n v="759.37500000000023"/>
    <n v="0.25"/>
  </r>
  <r>
    <x v="0"/>
    <n v="1185732"/>
    <x v="209"/>
    <x v="4"/>
    <x v="27"/>
    <s v="Atlanta"/>
    <x v="3"/>
    <n v="0.45000000000000012"/>
    <n v="6500"/>
    <n v="2925.0000000000009"/>
    <n v="877.50000000000023"/>
    <n v="0.3"/>
  </r>
  <r>
    <x v="0"/>
    <n v="1185732"/>
    <x v="209"/>
    <x v="4"/>
    <x v="27"/>
    <s v="Atlanta"/>
    <x v="4"/>
    <n v="0.55000000000000004"/>
    <n v="6500"/>
    <n v="3575.0000000000005"/>
    <n v="1251.25"/>
    <n v="0.35"/>
  </r>
  <r>
    <x v="0"/>
    <n v="1185732"/>
    <x v="209"/>
    <x v="4"/>
    <x v="27"/>
    <s v="Atlanta"/>
    <x v="5"/>
    <n v="0.6"/>
    <n v="7750"/>
    <n v="4650"/>
    <n v="2325"/>
    <n v="0.5"/>
  </r>
  <r>
    <x v="0"/>
    <n v="1185732"/>
    <x v="210"/>
    <x v="4"/>
    <x v="27"/>
    <s v="Atlanta"/>
    <x v="0"/>
    <n v="0.55000000000000004"/>
    <n v="9250"/>
    <n v="5087.5"/>
    <n v="2289.375"/>
    <n v="0.45"/>
  </r>
  <r>
    <x v="0"/>
    <n v="1185732"/>
    <x v="210"/>
    <x v="4"/>
    <x v="27"/>
    <s v="Atlanta"/>
    <x v="1"/>
    <n v="0.45000000000000012"/>
    <n v="7500"/>
    <n v="3375.0000000000009"/>
    <n v="1181.2500000000002"/>
    <n v="0.35"/>
  </r>
  <r>
    <x v="0"/>
    <n v="1185732"/>
    <x v="210"/>
    <x v="4"/>
    <x v="27"/>
    <s v="Atlanta"/>
    <x v="2"/>
    <n v="0.45000000000000012"/>
    <n v="6950"/>
    <n v="3127.5000000000009"/>
    <n v="781.87500000000023"/>
    <n v="0.25"/>
  </r>
  <r>
    <x v="0"/>
    <n v="1185732"/>
    <x v="210"/>
    <x v="4"/>
    <x v="27"/>
    <s v="Atlanta"/>
    <x v="3"/>
    <n v="0.55000000000000016"/>
    <n v="7500"/>
    <n v="4125.0000000000009"/>
    <n v="1237.5000000000002"/>
    <n v="0.3"/>
  </r>
  <r>
    <x v="0"/>
    <n v="1185732"/>
    <x v="210"/>
    <x v="4"/>
    <x v="27"/>
    <s v="Atlanta"/>
    <x v="4"/>
    <n v="0.70000000000000007"/>
    <n v="7250"/>
    <n v="5075.0000000000009"/>
    <n v="1776.2500000000002"/>
    <n v="0.35"/>
  </r>
  <r>
    <x v="0"/>
    <n v="1185732"/>
    <x v="210"/>
    <x v="4"/>
    <x v="27"/>
    <s v="Atlanta"/>
    <x v="5"/>
    <n v="0.75"/>
    <n v="8250"/>
    <n v="6187.5"/>
    <n v="3093.75"/>
    <n v="0.5"/>
  </r>
  <r>
    <x v="0"/>
    <n v="1185732"/>
    <x v="211"/>
    <x v="4"/>
    <x v="27"/>
    <s v="Atlanta"/>
    <x v="0"/>
    <n v="0.70000000000000007"/>
    <n v="10750"/>
    <n v="7525.0000000000009"/>
    <n v="3386.2500000000005"/>
    <n v="0.45"/>
  </r>
  <r>
    <x v="0"/>
    <n v="1185732"/>
    <x v="211"/>
    <x v="4"/>
    <x v="27"/>
    <s v="Atlanta"/>
    <x v="1"/>
    <n v="0.60000000000000009"/>
    <n v="8750"/>
    <n v="5250.0000000000009"/>
    <n v="1837.5000000000002"/>
    <n v="0.35"/>
  </r>
  <r>
    <x v="0"/>
    <n v="1185732"/>
    <x v="211"/>
    <x v="4"/>
    <x v="27"/>
    <s v="Atlanta"/>
    <x v="2"/>
    <n v="0.60000000000000009"/>
    <n v="8250"/>
    <n v="4950.0000000000009"/>
    <n v="1237.5000000000002"/>
    <n v="0.25"/>
  </r>
  <r>
    <x v="0"/>
    <n v="1185732"/>
    <x v="211"/>
    <x v="4"/>
    <x v="27"/>
    <s v="Atlanta"/>
    <x v="3"/>
    <n v="0.60000000000000009"/>
    <n v="7750"/>
    <n v="4650.0000000000009"/>
    <n v="1395.0000000000002"/>
    <n v="0.3"/>
  </r>
  <r>
    <x v="0"/>
    <n v="1185732"/>
    <x v="211"/>
    <x v="4"/>
    <x v="27"/>
    <s v="Atlanta"/>
    <x v="4"/>
    <n v="0.70000000000000007"/>
    <n v="7750"/>
    <n v="5425.0000000000009"/>
    <n v="1898.7500000000002"/>
    <n v="0.35"/>
  </r>
  <r>
    <x v="0"/>
    <n v="1185732"/>
    <x v="211"/>
    <x v="4"/>
    <x v="27"/>
    <s v="Atlanta"/>
    <x v="5"/>
    <n v="0.75"/>
    <n v="8750"/>
    <n v="6562.5"/>
    <n v="3281.25"/>
    <n v="0.5"/>
  </r>
  <r>
    <x v="0"/>
    <n v="1185732"/>
    <x v="212"/>
    <x v="4"/>
    <x v="28"/>
    <s v="Charleston"/>
    <x v="0"/>
    <n v="0.35000000000000003"/>
    <n v="9250"/>
    <n v="3237.5000000000005"/>
    <n v="1295.0000000000002"/>
    <n v="0.4"/>
  </r>
  <r>
    <x v="0"/>
    <n v="1185732"/>
    <x v="212"/>
    <x v="4"/>
    <x v="28"/>
    <s v="Charleston"/>
    <x v="1"/>
    <n v="0.35000000000000003"/>
    <n v="7250"/>
    <n v="2537.5000000000005"/>
    <n v="888.12500000000011"/>
    <n v="0.35"/>
  </r>
  <r>
    <x v="0"/>
    <n v="1185732"/>
    <x v="212"/>
    <x v="4"/>
    <x v="28"/>
    <s v="Charleston"/>
    <x v="2"/>
    <n v="0.25000000000000006"/>
    <n v="7250"/>
    <n v="1812.5000000000005"/>
    <n v="725.00000000000023"/>
    <n v="0.4"/>
  </r>
  <r>
    <x v="0"/>
    <n v="1185732"/>
    <x v="212"/>
    <x v="4"/>
    <x v="28"/>
    <s v="Charleston"/>
    <x v="3"/>
    <n v="0.3"/>
    <n v="5750"/>
    <n v="1725"/>
    <n v="690"/>
    <n v="0.4"/>
  </r>
  <r>
    <x v="0"/>
    <n v="1185732"/>
    <x v="212"/>
    <x v="4"/>
    <x v="28"/>
    <s v="Charleston"/>
    <x v="4"/>
    <n v="0.45"/>
    <n v="6250"/>
    <n v="2812.5"/>
    <n v="984.37499999999989"/>
    <n v="0.35"/>
  </r>
  <r>
    <x v="0"/>
    <n v="1185732"/>
    <x v="212"/>
    <x v="4"/>
    <x v="28"/>
    <s v="Charleston"/>
    <x v="5"/>
    <n v="0.35000000000000003"/>
    <n v="7250"/>
    <n v="2537.5000000000005"/>
    <n v="1268.7500000000002"/>
    <n v="0.5"/>
  </r>
  <r>
    <x v="0"/>
    <n v="1185732"/>
    <x v="172"/>
    <x v="4"/>
    <x v="28"/>
    <s v="Charleston"/>
    <x v="0"/>
    <n v="0.35000000000000003"/>
    <n v="9750"/>
    <n v="3412.5000000000005"/>
    <n v="1365.0000000000002"/>
    <n v="0.4"/>
  </r>
  <r>
    <x v="0"/>
    <n v="1185732"/>
    <x v="172"/>
    <x v="4"/>
    <x v="28"/>
    <s v="Charleston"/>
    <x v="1"/>
    <n v="0.35000000000000003"/>
    <n v="6250"/>
    <n v="2187.5"/>
    <n v="765.625"/>
    <n v="0.35"/>
  </r>
  <r>
    <x v="0"/>
    <n v="1185732"/>
    <x v="172"/>
    <x v="4"/>
    <x v="28"/>
    <s v="Charleston"/>
    <x v="2"/>
    <n v="0.25000000000000006"/>
    <n v="6750"/>
    <n v="1687.5000000000005"/>
    <n v="675.00000000000023"/>
    <n v="0.4"/>
  </r>
  <r>
    <x v="0"/>
    <n v="1185732"/>
    <x v="172"/>
    <x v="4"/>
    <x v="28"/>
    <s v="Charleston"/>
    <x v="3"/>
    <n v="0.3"/>
    <n v="5250"/>
    <n v="1575"/>
    <n v="630"/>
    <n v="0.4"/>
  </r>
  <r>
    <x v="0"/>
    <n v="1185732"/>
    <x v="172"/>
    <x v="4"/>
    <x v="28"/>
    <s v="Charleston"/>
    <x v="4"/>
    <n v="0.45"/>
    <n v="6000"/>
    <n v="2700"/>
    <n v="944.99999999999989"/>
    <n v="0.35"/>
  </r>
  <r>
    <x v="0"/>
    <n v="1185732"/>
    <x v="172"/>
    <x v="4"/>
    <x v="28"/>
    <s v="Charleston"/>
    <x v="5"/>
    <n v="0.3"/>
    <n v="7000"/>
    <n v="2100"/>
    <n v="1050"/>
    <n v="0.5"/>
  </r>
  <r>
    <x v="0"/>
    <n v="1185732"/>
    <x v="68"/>
    <x v="4"/>
    <x v="28"/>
    <s v="Charleston"/>
    <x v="0"/>
    <n v="0.3"/>
    <n v="9200"/>
    <n v="2760"/>
    <n v="1104"/>
    <n v="0.4"/>
  </r>
  <r>
    <x v="0"/>
    <n v="1185732"/>
    <x v="68"/>
    <x v="4"/>
    <x v="28"/>
    <s v="Charleston"/>
    <x v="1"/>
    <n v="0.3"/>
    <n v="6000"/>
    <n v="1800"/>
    <n v="630"/>
    <n v="0.35"/>
  </r>
  <r>
    <x v="0"/>
    <n v="1185732"/>
    <x v="68"/>
    <x v="4"/>
    <x v="28"/>
    <s v="Charleston"/>
    <x v="2"/>
    <n v="0.2"/>
    <n v="6250"/>
    <n v="1250"/>
    <n v="500"/>
    <n v="0.4"/>
  </r>
  <r>
    <x v="0"/>
    <n v="1185732"/>
    <x v="68"/>
    <x v="4"/>
    <x v="28"/>
    <s v="Charleston"/>
    <x v="3"/>
    <n v="0.24999999999999994"/>
    <n v="4750"/>
    <n v="1187.4999999999998"/>
    <n v="474.99999999999994"/>
    <n v="0.4"/>
  </r>
  <r>
    <x v="0"/>
    <n v="1185732"/>
    <x v="68"/>
    <x v="4"/>
    <x v="28"/>
    <s v="Charleston"/>
    <x v="4"/>
    <n v="0.40000000000000008"/>
    <n v="5250"/>
    <n v="2100.0000000000005"/>
    <n v="735.00000000000011"/>
    <n v="0.35"/>
  </r>
  <r>
    <x v="0"/>
    <n v="1185732"/>
    <x v="68"/>
    <x v="4"/>
    <x v="28"/>
    <s v="Charleston"/>
    <x v="5"/>
    <n v="0.3"/>
    <n v="6250"/>
    <n v="1875"/>
    <n v="937.5"/>
    <n v="0.5"/>
  </r>
  <r>
    <x v="0"/>
    <n v="1185732"/>
    <x v="69"/>
    <x v="4"/>
    <x v="28"/>
    <s v="Charleston"/>
    <x v="0"/>
    <n v="0.3"/>
    <n v="8750"/>
    <n v="2625"/>
    <n v="1050"/>
    <n v="0.4"/>
  </r>
  <r>
    <x v="0"/>
    <n v="1185732"/>
    <x v="69"/>
    <x v="4"/>
    <x v="28"/>
    <s v="Charleston"/>
    <x v="1"/>
    <n v="0.3"/>
    <n v="5750"/>
    <n v="1725"/>
    <n v="603.75"/>
    <n v="0.35"/>
  </r>
  <r>
    <x v="0"/>
    <n v="1185732"/>
    <x v="69"/>
    <x v="4"/>
    <x v="28"/>
    <s v="Charleston"/>
    <x v="2"/>
    <n v="0.2"/>
    <n v="5750"/>
    <n v="1150"/>
    <n v="460"/>
    <n v="0.4"/>
  </r>
  <r>
    <x v="0"/>
    <n v="1185732"/>
    <x v="69"/>
    <x v="4"/>
    <x v="28"/>
    <s v="Charleston"/>
    <x v="3"/>
    <n v="0.24999999999999994"/>
    <n v="5000"/>
    <n v="1249.9999999999998"/>
    <n v="499.99999999999994"/>
    <n v="0.4"/>
  </r>
  <r>
    <x v="0"/>
    <n v="1185732"/>
    <x v="69"/>
    <x v="4"/>
    <x v="28"/>
    <s v="Charleston"/>
    <x v="4"/>
    <n v="0.45"/>
    <n v="5250"/>
    <n v="2362.5"/>
    <n v="826.875"/>
    <n v="0.35"/>
  </r>
  <r>
    <x v="0"/>
    <n v="1185732"/>
    <x v="69"/>
    <x v="4"/>
    <x v="28"/>
    <s v="Charleston"/>
    <x v="5"/>
    <n v="0.35000000000000003"/>
    <n v="6750"/>
    <n v="2362.5"/>
    <n v="1181.25"/>
    <n v="0.5"/>
  </r>
  <r>
    <x v="0"/>
    <n v="1185732"/>
    <x v="16"/>
    <x v="4"/>
    <x v="28"/>
    <s v="Charleston"/>
    <x v="0"/>
    <n v="0.45"/>
    <n v="9450"/>
    <n v="4252.5"/>
    <n v="1701"/>
    <n v="0.4"/>
  </r>
  <r>
    <x v="0"/>
    <n v="1185732"/>
    <x v="16"/>
    <x v="4"/>
    <x v="28"/>
    <s v="Charleston"/>
    <x v="1"/>
    <n v="0.45"/>
    <n v="6500"/>
    <n v="2925"/>
    <n v="1023.7499999999999"/>
    <n v="0.35"/>
  </r>
  <r>
    <x v="0"/>
    <n v="1185732"/>
    <x v="16"/>
    <x v="4"/>
    <x v="28"/>
    <s v="Charleston"/>
    <x v="2"/>
    <n v="0.4"/>
    <n v="6250"/>
    <n v="2500"/>
    <n v="1000"/>
    <n v="0.4"/>
  </r>
  <r>
    <x v="0"/>
    <n v="1185732"/>
    <x v="16"/>
    <x v="4"/>
    <x v="28"/>
    <s v="Charleston"/>
    <x v="3"/>
    <n v="0.4"/>
    <n v="5750"/>
    <n v="2300"/>
    <n v="920"/>
    <n v="0.4"/>
  </r>
  <r>
    <x v="0"/>
    <n v="1185732"/>
    <x v="16"/>
    <x v="4"/>
    <x v="28"/>
    <s v="Charleston"/>
    <x v="4"/>
    <n v="0.49999999999999994"/>
    <n v="6000"/>
    <n v="2999.9999999999995"/>
    <n v="1049.9999999999998"/>
    <n v="0.35"/>
  </r>
  <r>
    <x v="0"/>
    <n v="1185732"/>
    <x v="16"/>
    <x v="4"/>
    <x v="28"/>
    <s v="Charleston"/>
    <x v="5"/>
    <n v="0.54999999999999993"/>
    <n v="7000"/>
    <n v="3849.9999999999995"/>
    <n v="1924.9999999999998"/>
    <n v="0.5"/>
  </r>
  <r>
    <x v="0"/>
    <n v="1185732"/>
    <x v="175"/>
    <x v="4"/>
    <x v="28"/>
    <s v="Charleston"/>
    <x v="0"/>
    <n v="0.49999999999999994"/>
    <n v="9500"/>
    <n v="4749.9999999999991"/>
    <n v="1899.9999999999998"/>
    <n v="0.4"/>
  </r>
  <r>
    <x v="0"/>
    <n v="1185732"/>
    <x v="175"/>
    <x v="4"/>
    <x v="28"/>
    <s v="Charleston"/>
    <x v="1"/>
    <n v="0.45"/>
    <n v="7000"/>
    <n v="3150"/>
    <n v="1102.5"/>
    <n v="0.35"/>
  </r>
  <r>
    <x v="0"/>
    <n v="1185732"/>
    <x v="175"/>
    <x v="4"/>
    <x v="28"/>
    <s v="Charleston"/>
    <x v="2"/>
    <n v="0.5"/>
    <n v="6750"/>
    <n v="3375"/>
    <n v="1350"/>
    <n v="0.4"/>
  </r>
  <r>
    <x v="0"/>
    <n v="1185732"/>
    <x v="175"/>
    <x v="4"/>
    <x v="28"/>
    <s v="Charleston"/>
    <x v="3"/>
    <n v="0.5"/>
    <n v="6500"/>
    <n v="3250"/>
    <n v="1300"/>
    <n v="0.4"/>
  </r>
  <r>
    <x v="0"/>
    <n v="1185732"/>
    <x v="175"/>
    <x v="4"/>
    <x v="28"/>
    <s v="Charleston"/>
    <x v="4"/>
    <n v="0.65"/>
    <n v="6500"/>
    <n v="4225"/>
    <n v="1478.75"/>
    <n v="0.35"/>
  </r>
  <r>
    <x v="0"/>
    <n v="1185732"/>
    <x v="175"/>
    <x v="4"/>
    <x v="28"/>
    <s v="Charleston"/>
    <x v="5"/>
    <n v="0.70000000000000007"/>
    <n v="8250"/>
    <n v="5775.0000000000009"/>
    <n v="2887.5000000000005"/>
    <n v="0.5"/>
  </r>
  <r>
    <x v="0"/>
    <n v="1185732"/>
    <x v="72"/>
    <x v="4"/>
    <x v="28"/>
    <s v="Charleston"/>
    <x v="0"/>
    <n v="0.65"/>
    <n v="10500"/>
    <n v="6825"/>
    <n v="2730"/>
    <n v="0.4"/>
  </r>
  <r>
    <x v="0"/>
    <n v="1185732"/>
    <x v="72"/>
    <x v="4"/>
    <x v="28"/>
    <s v="Charleston"/>
    <x v="1"/>
    <n v="0.60000000000000009"/>
    <n v="8000"/>
    <n v="4800.0000000000009"/>
    <n v="1680.0000000000002"/>
    <n v="0.35"/>
  </r>
  <r>
    <x v="0"/>
    <n v="1185732"/>
    <x v="72"/>
    <x v="4"/>
    <x v="28"/>
    <s v="Charleston"/>
    <x v="2"/>
    <n v="0.55000000000000004"/>
    <n v="7250"/>
    <n v="3987.5000000000005"/>
    <n v="1595.0000000000002"/>
    <n v="0.4"/>
  </r>
  <r>
    <x v="0"/>
    <n v="1185732"/>
    <x v="72"/>
    <x v="4"/>
    <x v="28"/>
    <s v="Charleston"/>
    <x v="3"/>
    <n v="0.55000000000000004"/>
    <n v="6750"/>
    <n v="3712.5000000000005"/>
    <n v="1485.0000000000002"/>
    <n v="0.4"/>
  </r>
  <r>
    <x v="0"/>
    <n v="1185732"/>
    <x v="72"/>
    <x v="4"/>
    <x v="28"/>
    <s v="Charleston"/>
    <x v="4"/>
    <n v="0.65"/>
    <n v="7000"/>
    <n v="4550"/>
    <n v="1592.5"/>
    <n v="0.35"/>
  </r>
  <r>
    <x v="0"/>
    <n v="1185732"/>
    <x v="72"/>
    <x v="4"/>
    <x v="28"/>
    <s v="Charleston"/>
    <x v="5"/>
    <n v="0.70000000000000007"/>
    <n v="8750"/>
    <n v="6125.0000000000009"/>
    <n v="3062.5000000000005"/>
    <n v="0.5"/>
  </r>
  <r>
    <x v="0"/>
    <n v="1185732"/>
    <x v="73"/>
    <x v="4"/>
    <x v="28"/>
    <s v="Charleston"/>
    <x v="0"/>
    <n v="0.65"/>
    <n v="10250"/>
    <n v="6662.5"/>
    <n v="2665"/>
    <n v="0.4"/>
  </r>
  <r>
    <x v="0"/>
    <n v="1185732"/>
    <x v="73"/>
    <x v="4"/>
    <x v="28"/>
    <s v="Charleston"/>
    <x v="1"/>
    <n v="0.60000000000000009"/>
    <n v="8000"/>
    <n v="4800.0000000000009"/>
    <n v="1680.0000000000002"/>
    <n v="0.35"/>
  </r>
  <r>
    <x v="0"/>
    <n v="1185732"/>
    <x v="73"/>
    <x v="4"/>
    <x v="28"/>
    <s v="Charleston"/>
    <x v="2"/>
    <n v="0.55000000000000004"/>
    <n v="7250"/>
    <n v="3987.5000000000005"/>
    <n v="1595.0000000000002"/>
    <n v="0.4"/>
  </r>
  <r>
    <x v="0"/>
    <n v="1185732"/>
    <x v="73"/>
    <x v="4"/>
    <x v="28"/>
    <s v="Charleston"/>
    <x v="3"/>
    <n v="0.45"/>
    <n v="6750"/>
    <n v="3037.5"/>
    <n v="1215"/>
    <n v="0.4"/>
  </r>
  <r>
    <x v="0"/>
    <n v="1185732"/>
    <x v="73"/>
    <x v="4"/>
    <x v="28"/>
    <s v="Charleston"/>
    <x v="4"/>
    <n v="0.55000000000000004"/>
    <n v="6500"/>
    <n v="3575.0000000000005"/>
    <n v="1251.25"/>
    <n v="0.35"/>
  </r>
  <r>
    <x v="0"/>
    <n v="1185732"/>
    <x v="73"/>
    <x v="4"/>
    <x v="28"/>
    <s v="Charleston"/>
    <x v="5"/>
    <n v="0.60000000000000009"/>
    <n v="8250"/>
    <n v="4950.0000000000009"/>
    <n v="2475.0000000000005"/>
    <n v="0.5"/>
  </r>
  <r>
    <x v="0"/>
    <n v="1185732"/>
    <x v="20"/>
    <x v="4"/>
    <x v="28"/>
    <s v="Charleston"/>
    <x v="0"/>
    <n v="0.55000000000000004"/>
    <n v="9250"/>
    <n v="5087.5"/>
    <n v="2035"/>
    <n v="0.4"/>
  </r>
  <r>
    <x v="0"/>
    <n v="1185732"/>
    <x v="20"/>
    <x v="4"/>
    <x v="28"/>
    <s v="Charleston"/>
    <x v="1"/>
    <n v="0.50000000000000011"/>
    <n v="7250"/>
    <n v="3625.0000000000009"/>
    <n v="1268.7500000000002"/>
    <n v="0.35"/>
  </r>
  <r>
    <x v="0"/>
    <n v="1185732"/>
    <x v="20"/>
    <x v="4"/>
    <x v="28"/>
    <s v="Charleston"/>
    <x v="2"/>
    <n v="0.30000000000000004"/>
    <n v="6250"/>
    <n v="1875.0000000000002"/>
    <n v="750.00000000000011"/>
    <n v="0.4"/>
  </r>
  <r>
    <x v="0"/>
    <n v="1185732"/>
    <x v="20"/>
    <x v="4"/>
    <x v="28"/>
    <s v="Charleston"/>
    <x v="3"/>
    <n v="0.30000000000000004"/>
    <n v="6000"/>
    <n v="1800.0000000000002"/>
    <n v="720.00000000000011"/>
    <n v="0.4"/>
  </r>
  <r>
    <x v="0"/>
    <n v="1185732"/>
    <x v="20"/>
    <x v="4"/>
    <x v="28"/>
    <s v="Charleston"/>
    <x v="4"/>
    <n v="0.4"/>
    <n v="6000"/>
    <n v="2400"/>
    <n v="840"/>
    <n v="0.35"/>
  </r>
  <r>
    <x v="0"/>
    <n v="1185732"/>
    <x v="20"/>
    <x v="4"/>
    <x v="28"/>
    <s v="Charleston"/>
    <x v="5"/>
    <n v="0.45000000000000007"/>
    <n v="7000"/>
    <n v="3150.0000000000005"/>
    <n v="1575.0000000000002"/>
    <n v="0.5"/>
  </r>
  <r>
    <x v="0"/>
    <n v="1185732"/>
    <x v="179"/>
    <x v="4"/>
    <x v="28"/>
    <s v="Charleston"/>
    <x v="0"/>
    <n v="0.45000000000000007"/>
    <n v="8750"/>
    <n v="3937.5000000000005"/>
    <n v="1575.0000000000002"/>
    <n v="0.4"/>
  </r>
  <r>
    <x v="0"/>
    <n v="1185732"/>
    <x v="179"/>
    <x v="4"/>
    <x v="28"/>
    <s v="Charleston"/>
    <x v="1"/>
    <n v="0.35000000000000009"/>
    <n v="7000"/>
    <n v="2450.0000000000005"/>
    <n v="857.50000000000011"/>
    <n v="0.35"/>
  </r>
  <r>
    <x v="0"/>
    <n v="1185732"/>
    <x v="179"/>
    <x v="4"/>
    <x v="28"/>
    <s v="Charleston"/>
    <x v="2"/>
    <n v="0.35000000000000009"/>
    <n v="5750"/>
    <n v="2012.5000000000005"/>
    <n v="805.00000000000023"/>
    <n v="0.4"/>
  </r>
  <r>
    <x v="0"/>
    <n v="1185732"/>
    <x v="179"/>
    <x v="4"/>
    <x v="28"/>
    <s v="Charleston"/>
    <x v="3"/>
    <n v="0.35000000000000009"/>
    <n v="5500"/>
    <n v="1925.0000000000005"/>
    <n v="770.00000000000023"/>
    <n v="0.4"/>
  </r>
  <r>
    <x v="0"/>
    <n v="1185732"/>
    <x v="179"/>
    <x v="4"/>
    <x v="28"/>
    <s v="Charleston"/>
    <x v="4"/>
    <n v="0.45000000000000007"/>
    <n v="5500"/>
    <n v="2475.0000000000005"/>
    <n v="866.25000000000011"/>
    <n v="0.35"/>
  </r>
  <r>
    <x v="0"/>
    <n v="1185732"/>
    <x v="179"/>
    <x v="4"/>
    <x v="28"/>
    <s v="Charleston"/>
    <x v="5"/>
    <n v="0.5"/>
    <n v="6750"/>
    <n v="3375"/>
    <n v="1687.5"/>
    <n v="0.5"/>
  </r>
  <r>
    <x v="0"/>
    <n v="1185732"/>
    <x v="76"/>
    <x v="4"/>
    <x v="28"/>
    <s v="Charleston"/>
    <x v="0"/>
    <n v="0.45000000000000007"/>
    <n v="8250"/>
    <n v="3712.5000000000005"/>
    <n v="1485.0000000000002"/>
    <n v="0.4"/>
  </r>
  <r>
    <x v="0"/>
    <n v="1185732"/>
    <x v="76"/>
    <x v="4"/>
    <x v="28"/>
    <s v="Charleston"/>
    <x v="1"/>
    <n v="0.35000000000000009"/>
    <n v="6500"/>
    <n v="2275.0000000000005"/>
    <n v="796.25000000000011"/>
    <n v="0.35"/>
  </r>
  <r>
    <x v="0"/>
    <n v="1185732"/>
    <x v="76"/>
    <x v="4"/>
    <x v="28"/>
    <s v="Charleston"/>
    <x v="2"/>
    <n v="0.40000000000000013"/>
    <n v="5950"/>
    <n v="2380.0000000000009"/>
    <n v="952.00000000000045"/>
    <n v="0.4"/>
  </r>
  <r>
    <x v="0"/>
    <n v="1185732"/>
    <x v="76"/>
    <x v="4"/>
    <x v="28"/>
    <s v="Charleston"/>
    <x v="3"/>
    <n v="0.6000000000000002"/>
    <n v="6500"/>
    <n v="3900.0000000000014"/>
    <n v="1560.0000000000007"/>
    <n v="0.4"/>
  </r>
  <r>
    <x v="0"/>
    <n v="1185732"/>
    <x v="76"/>
    <x v="4"/>
    <x v="28"/>
    <s v="Charleston"/>
    <x v="4"/>
    <n v="0.75000000000000011"/>
    <n v="6250"/>
    <n v="4687.5000000000009"/>
    <n v="1640.6250000000002"/>
    <n v="0.35"/>
  </r>
  <r>
    <x v="0"/>
    <n v="1185732"/>
    <x v="76"/>
    <x v="4"/>
    <x v="28"/>
    <s v="Charleston"/>
    <x v="5"/>
    <n v="0.75"/>
    <n v="7250"/>
    <n v="5437.5"/>
    <n v="2718.75"/>
    <n v="0.5"/>
  </r>
  <r>
    <x v="0"/>
    <n v="1185732"/>
    <x v="77"/>
    <x v="4"/>
    <x v="28"/>
    <s v="Charleston"/>
    <x v="0"/>
    <n v="0.70000000000000007"/>
    <n v="9750"/>
    <n v="6825.0000000000009"/>
    <n v="2730.0000000000005"/>
    <n v="0.4"/>
  </r>
  <r>
    <x v="0"/>
    <n v="1185732"/>
    <x v="77"/>
    <x v="4"/>
    <x v="28"/>
    <s v="Charleston"/>
    <x v="1"/>
    <n v="0.60000000000000009"/>
    <n v="7750"/>
    <n v="4650.0000000000009"/>
    <n v="1627.5000000000002"/>
    <n v="0.35"/>
  </r>
  <r>
    <x v="0"/>
    <n v="1185732"/>
    <x v="77"/>
    <x v="4"/>
    <x v="28"/>
    <s v="Charleston"/>
    <x v="2"/>
    <n v="0.60000000000000009"/>
    <n v="7250"/>
    <n v="4350.0000000000009"/>
    <n v="1740.0000000000005"/>
    <n v="0.4"/>
  </r>
  <r>
    <x v="0"/>
    <n v="1185732"/>
    <x v="77"/>
    <x v="4"/>
    <x v="28"/>
    <s v="Charleston"/>
    <x v="3"/>
    <n v="0.60000000000000009"/>
    <n v="6750"/>
    <n v="4050.0000000000005"/>
    <n v="1620.0000000000002"/>
    <n v="0.4"/>
  </r>
  <r>
    <x v="0"/>
    <n v="1185732"/>
    <x v="77"/>
    <x v="4"/>
    <x v="28"/>
    <s v="Charleston"/>
    <x v="4"/>
    <n v="0.70000000000000007"/>
    <n v="6750"/>
    <n v="4725"/>
    <n v="1653.75"/>
    <n v="0.35"/>
  </r>
  <r>
    <x v="0"/>
    <n v="1185732"/>
    <x v="77"/>
    <x v="4"/>
    <x v="28"/>
    <s v="Charleston"/>
    <x v="5"/>
    <n v="0.75"/>
    <n v="7750"/>
    <n v="5812.5"/>
    <n v="2906.25"/>
    <n v="0.5"/>
  </r>
  <r>
    <x v="0"/>
    <n v="1185732"/>
    <x v="90"/>
    <x v="4"/>
    <x v="29"/>
    <s v="Charlotte"/>
    <x v="0"/>
    <n v="0.35000000000000003"/>
    <n v="7750"/>
    <n v="2712.5000000000005"/>
    <n v="1085.0000000000002"/>
    <n v="0.4"/>
  </r>
  <r>
    <x v="0"/>
    <n v="1185732"/>
    <x v="90"/>
    <x v="4"/>
    <x v="29"/>
    <s v="Charlotte"/>
    <x v="1"/>
    <n v="0.35000000000000003"/>
    <n v="5750"/>
    <n v="2012.5000000000002"/>
    <n v="704.375"/>
    <n v="0.35"/>
  </r>
  <r>
    <x v="0"/>
    <n v="1185732"/>
    <x v="90"/>
    <x v="4"/>
    <x v="29"/>
    <s v="Charlotte"/>
    <x v="2"/>
    <n v="0.25000000000000006"/>
    <n v="5750"/>
    <n v="1437.5000000000002"/>
    <n v="575.00000000000011"/>
    <n v="0.4"/>
  </r>
  <r>
    <x v="0"/>
    <n v="1185732"/>
    <x v="90"/>
    <x v="4"/>
    <x v="29"/>
    <s v="Charlotte"/>
    <x v="3"/>
    <n v="0.3"/>
    <n v="4250"/>
    <n v="1275"/>
    <n v="510"/>
    <n v="0.4"/>
  </r>
  <r>
    <x v="0"/>
    <n v="1185732"/>
    <x v="90"/>
    <x v="4"/>
    <x v="29"/>
    <s v="Charlotte"/>
    <x v="4"/>
    <n v="0.45"/>
    <n v="4750"/>
    <n v="2137.5"/>
    <n v="748.125"/>
    <n v="0.35"/>
  </r>
  <r>
    <x v="0"/>
    <n v="1185732"/>
    <x v="90"/>
    <x v="4"/>
    <x v="29"/>
    <s v="Charlotte"/>
    <x v="5"/>
    <n v="0.35000000000000003"/>
    <n v="5750"/>
    <n v="2012.5000000000002"/>
    <n v="1006.2500000000001"/>
    <n v="0.5"/>
  </r>
  <r>
    <x v="0"/>
    <n v="1185732"/>
    <x v="119"/>
    <x v="4"/>
    <x v="29"/>
    <s v="Charlotte"/>
    <x v="0"/>
    <n v="0.35000000000000003"/>
    <n v="8250"/>
    <n v="2887.5000000000005"/>
    <n v="1155.0000000000002"/>
    <n v="0.4"/>
  </r>
  <r>
    <x v="0"/>
    <n v="1185732"/>
    <x v="119"/>
    <x v="4"/>
    <x v="29"/>
    <s v="Charlotte"/>
    <x v="1"/>
    <n v="0.35000000000000003"/>
    <n v="4750"/>
    <n v="1662.5000000000002"/>
    <n v="581.875"/>
    <n v="0.35"/>
  </r>
  <r>
    <x v="0"/>
    <n v="1185732"/>
    <x v="119"/>
    <x v="4"/>
    <x v="29"/>
    <s v="Charlotte"/>
    <x v="2"/>
    <n v="0.25000000000000006"/>
    <n v="5250"/>
    <n v="1312.5000000000002"/>
    <n v="525.00000000000011"/>
    <n v="0.4"/>
  </r>
  <r>
    <x v="0"/>
    <n v="1185732"/>
    <x v="119"/>
    <x v="4"/>
    <x v="29"/>
    <s v="Charlotte"/>
    <x v="3"/>
    <n v="0.3"/>
    <n v="3750"/>
    <n v="1125"/>
    <n v="450"/>
    <n v="0.4"/>
  </r>
  <r>
    <x v="0"/>
    <n v="1185732"/>
    <x v="119"/>
    <x v="4"/>
    <x v="29"/>
    <s v="Charlotte"/>
    <x v="4"/>
    <n v="0.45"/>
    <n v="4500"/>
    <n v="2025"/>
    <n v="708.75"/>
    <n v="0.35"/>
  </r>
  <r>
    <x v="0"/>
    <n v="1185732"/>
    <x v="119"/>
    <x v="4"/>
    <x v="29"/>
    <s v="Charlotte"/>
    <x v="5"/>
    <n v="0.3"/>
    <n v="5500"/>
    <n v="1650"/>
    <n v="825"/>
    <n v="0.5"/>
  </r>
  <r>
    <x v="0"/>
    <n v="1185732"/>
    <x v="137"/>
    <x v="4"/>
    <x v="29"/>
    <s v="Charlotte"/>
    <x v="0"/>
    <n v="0.3"/>
    <n v="7700"/>
    <n v="2310"/>
    <n v="924"/>
    <n v="0.4"/>
  </r>
  <r>
    <x v="0"/>
    <n v="1185732"/>
    <x v="137"/>
    <x v="4"/>
    <x v="29"/>
    <s v="Charlotte"/>
    <x v="1"/>
    <n v="0.3"/>
    <n v="4500"/>
    <n v="1350"/>
    <n v="472.49999999999994"/>
    <n v="0.35"/>
  </r>
  <r>
    <x v="0"/>
    <n v="1185732"/>
    <x v="137"/>
    <x v="4"/>
    <x v="29"/>
    <s v="Charlotte"/>
    <x v="2"/>
    <n v="0.2"/>
    <n v="4750"/>
    <n v="950"/>
    <n v="380"/>
    <n v="0.4"/>
  </r>
  <r>
    <x v="0"/>
    <n v="1185732"/>
    <x v="137"/>
    <x v="4"/>
    <x v="29"/>
    <s v="Charlotte"/>
    <x v="3"/>
    <n v="0.24999999999999994"/>
    <n v="3250"/>
    <n v="812.49999999999977"/>
    <n v="324.99999999999994"/>
    <n v="0.4"/>
  </r>
  <r>
    <x v="0"/>
    <n v="1185732"/>
    <x v="137"/>
    <x v="4"/>
    <x v="29"/>
    <s v="Charlotte"/>
    <x v="4"/>
    <n v="0.40000000000000008"/>
    <n v="3750"/>
    <n v="1500.0000000000002"/>
    <n v="525"/>
    <n v="0.35"/>
  </r>
  <r>
    <x v="0"/>
    <n v="1185732"/>
    <x v="137"/>
    <x v="4"/>
    <x v="29"/>
    <s v="Charlotte"/>
    <x v="5"/>
    <n v="0.3"/>
    <n v="4750"/>
    <n v="1425"/>
    <n v="712.5"/>
    <n v="0.5"/>
  </r>
  <r>
    <x v="0"/>
    <n v="1185732"/>
    <x v="138"/>
    <x v="4"/>
    <x v="29"/>
    <s v="Charlotte"/>
    <x v="0"/>
    <n v="0.3"/>
    <n v="7250"/>
    <n v="2175"/>
    <n v="870"/>
    <n v="0.4"/>
  </r>
  <r>
    <x v="0"/>
    <n v="1185732"/>
    <x v="138"/>
    <x v="4"/>
    <x v="29"/>
    <s v="Charlotte"/>
    <x v="1"/>
    <n v="0.3"/>
    <n v="4250"/>
    <n v="1275"/>
    <n v="446.25"/>
    <n v="0.35"/>
  </r>
  <r>
    <x v="0"/>
    <n v="1185732"/>
    <x v="138"/>
    <x v="4"/>
    <x v="29"/>
    <s v="Charlotte"/>
    <x v="2"/>
    <n v="0.2"/>
    <n v="4250"/>
    <n v="850"/>
    <n v="340"/>
    <n v="0.4"/>
  </r>
  <r>
    <x v="0"/>
    <n v="1185732"/>
    <x v="138"/>
    <x v="4"/>
    <x v="29"/>
    <s v="Charlotte"/>
    <x v="3"/>
    <n v="0.24999999999999994"/>
    <n v="3500"/>
    <n v="874.99999999999977"/>
    <n v="349.99999999999994"/>
    <n v="0.4"/>
  </r>
  <r>
    <x v="0"/>
    <n v="1185732"/>
    <x v="138"/>
    <x v="4"/>
    <x v="29"/>
    <s v="Charlotte"/>
    <x v="4"/>
    <n v="0.45"/>
    <n v="3750"/>
    <n v="1687.5"/>
    <n v="590.625"/>
    <n v="0.35"/>
  </r>
  <r>
    <x v="0"/>
    <n v="1185732"/>
    <x v="138"/>
    <x v="4"/>
    <x v="29"/>
    <s v="Charlotte"/>
    <x v="5"/>
    <n v="0.35000000000000003"/>
    <n v="5250"/>
    <n v="1837.5000000000002"/>
    <n v="918.75000000000011"/>
    <n v="0.5"/>
  </r>
  <r>
    <x v="0"/>
    <n v="1185732"/>
    <x v="213"/>
    <x v="4"/>
    <x v="29"/>
    <s v="Charlotte"/>
    <x v="0"/>
    <n v="0.45"/>
    <n v="7950"/>
    <n v="3577.5"/>
    <n v="1431"/>
    <n v="0.4"/>
  </r>
  <r>
    <x v="0"/>
    <n v="1185732"/>
    <x v="213"/>
    <x v="4"/>
    <x v="29"/>
    <s v="Charlotte"/>
    <x v="1"/>
    <n v="0.45"/>
    <n v="5000"/>
    <n v="2250"/>
    <n v="787.5"/>
    <n v="0.35"/>
  </r>
  <r>
    <x v="0"/>
    <n v="1185732"/>
    <x v="213"/>
    <x v="4"/>
    <x v="29"/>
    <s v="Charlotte"/>
    <x v="2"/>
    <n v="0.4"/>
    <n v="4750"/>
    <n v="1900"/>
    <n v="760"/>
    <n v="0.4"/>
  </r>
  <r>
    <x v="0"/>
    <n v="1185732"/>
    <x v="213"/>
    <x v="4"/>
    <x v="29"/>
    <s v="Charlotte"/>
    <x v="3"/>
    <n v="0.4"/>
    <n v="4250"/>
    <n v="1700"/>
    <n v="680"/>
    <n v="0.4"/>
  </r>
  <r>
    <x v="0"/>
    <n v="1185732"/>
    <x v="213"/>
    <x v="4"/>
    <x v="29"/>
    <s v="Charlotte"/>
    <x v="4"/>
    <n v="0.49999999999999994"/>
    <n v="4500"/>
    <n v="2249.9999999999995"/>
    <n v="787.49999999999977"/>
    <n v="0.35"/>
  </r>
  <r>
    <x v="0"/>
    <n v="1185732"/>
    <x v="213"/>
    <x v="4"/>
    <x v="29"/>
    <s v="Charlotte"/>
    <x v="5"/>
    <n v="0.54999999999999993"/>
    <n v="5500"/>
    <n v="3024.9999999999995"/>
    <n v="1512.4999999999998"/>
    <n v="0.5"/>
  </r>
  <r>
    <x v="0"/>
    <n v="1185732"/>
    <x v="121"/>
    <x v="4"/>
    <x v="29"/>
    <s v="Charlotte"/>
    <x v="0"/>
    <n v="0.49999999999999994"/>
    <n v="8000"/>
    <n v="3999.9999999999995"/>
    <n v="1600"/>
    <n v="0.4"/>
  </r>
  <r>
    <x v="0"/>
    <n v="1185732"/>
    <x v="121"/>
    <x v="4"/>
    <x v="29"/>
    <s v="Charlotte"/>
    <x v="1"/>
    <n v="0.45"/>
    <n v="5500"/>
    <n v="2475"/>
    <n v="866.25"/>
    <n v="0.35"/>
  </r>
  <r>
    <x v="0"/>
    <n v="1185732"/>
    <x v="121"/>
    <x v="4"/>
    <x v="29"/>
    <s v="Charlotte"/>
    <x v="2"/>
    <n v="0.5"/>
    <n v="5250"/>
    <n v="2625"/>
    <n v="1050"/>
    <n v="0.4"/>
  </r>
  <r>
    <x v="0"/>
    <n v="1185732"/>
    <x v="121"/>
    <x v="4"/>
    <x v="29"/>
    <s v="Charlotte"/>
    <x v="3"/>
    <n v="0.5"/>
    <n v="5000"/>
    <n v="2500"/>
    <n v="1000"/>
    <n v="0.4"/>
  </r>
  <r>
    <x v="0"/>
    <n v="1185732"/>
    <x v="121"/>
    <x v="4"/>
    <x v="29"/>
    <s v="Charlotte"/>
    <x v="4"/>
    <n v="0.65"/>
    <n v="5000"/>
    <n v="3250"/>
    <n v="1137.5"/>
    <n v="0.35"/>
  </r>
  <r>
    <x v="0"/>
    <n v="1185732"/>
    <x v="121"/>
    <x v="4"/>
    <x v="29"/>
    <s v="Charlotte"/>
    <x v="5"/>
    <n v="0.70000000000000007"/>
    <n v="6750"/>
    <n v="4725"/>
    <n v="2362.5"/>
    <n v="0.5"/>
  </r>
  <r>
    <x v="0"/>
    <n v="1185732"/>
    <x v="140"/>
    <x v="4"/>
    <x v="29"/>
    <s v="Charlotte"/>
    <x v="0"/>
    <n v="0.65"/>
    <n v="9000"/>
    <n v="5850"/>
    <n v="2340"/>
    <n v="0.4"/>
  </r>
  <r>
    <x v="0"/>
    <n v="1185732"/>
    <x v="140"/>
    <x v="4"/>
    <x v="29"/>
    <s v="Charlotte"/>
    <x v="1"/>
    <n v="0.60000000000000009"/>
    <n v="6500"/>
    <n v="3900.0000000000005"/>
    <n v="1365"/>
    <n v="0.35"/>
  </r>
  <r>
    <x v="0"/>
    <n v="1185732"/>
    <x v="140"/>
    <x v="4"/>
    <x v="29"/>
    <s v="Charlotte"/>
    <x v="2"/>
    <n v="0.55000000000000004"/>
    <n v="5750"/>
    <n v="3162.5000000000005"/>
    <n v="1265.0000000000002"/>
    <n v="0.4"/>
  </r>
  <r>
    <x v="0"/>
    <n v="1185732"/>
    <x v="140"/>
    <x v="4"/>
    <x v="29"/>
    <s v="Charlotte"/>
    <x v="3"/>
    <n v="0.55000000000000004"/>
    <n v="5250"/>
    <n v="2887.5000000000005"/>
    <n v="1155.0000000000002"/>
    <n v="0.4"/>
  </r>
  <r>
    <x v="0"/>
    <n v="1185732"/>
    <x v="140"/>
    <x v="4"/>
    <x v="29"/>
    <s v="Charlotte"/>
    <x v="4"/>
    <n v="0.65"/>
    <n v="5500"/>
    <n v="3575"/>
    <n v="1251.25"/>
    <n v="0.35"/>
  </r>
  <r>
    <x v="0"/>
    <n v="1185732"/>
    <x v="140"/>
    <x v="4"/>
    <x v="29"/>
    <s v="Charlotte"/>
    <x v="5"/>
    <n v="0.70000000000000007"/>
    <n v="7250"/>
    <n v="5075.0000000000009"/>
    <n v="2537.5000000000005"/>
    <n v="0.5"/>
  </r>
  <r>
    <x v="0"/>
    <n v="1185732"/>
    <x v="141"/>
    <x v="4"/>
    <x v="29"/>
    <s v="Charlotte"/>
    <x v="0"/>
    <n v="0.65"/>
    <n v="8750"/>
    <n v="5687.5"/>
    <n v="2275"/>
    <n v="0.4"/>
  </r>
  <r>
    <x v="0"/>
    <n v="1185732"/>
    <x v="141"/>
    <x v="4"/>
    <x v="29"/>
    <s v="Charlotte"/>
    <x v="1"/>
    <n v="0.60000000000000009"/>
    <n v="6500"/>
    <n v="3900.0000000000005"/>
    <n v="1365"/>
    <n v="0.35"/>
  </r>
  <r>
    <x v="0"/>
    <n v="1185732"/>
    <x v="141"/>
    <x v="4"/>
    <x v="29"/>
    <s v="Charlotte"/>
    <x v="2"/>
    <n v="0.55000000000000004"/>
    <n v="5750"/>
    <n v="3162.5000000000005"/>
    <n v="1265.0000000000002"/>
    <n v="0.4"/>
  </r>
  <r>
    <x v="0"/>
    <n v="1185732"/>
    <x v="141"/>
    <x v="4"/>
    <x v="29"/>
    <s v="Charlotte"/>
    <x v="3"/>
    <n v="0.45"/>
    <n v="5250"/>
    <n v="2362.5"/>
    <n v="945"/>
    <n v="0.4"/>
  </r>
  <r>
    <x v="0"/>
    <n v="1185732"/>
    <x v="141"/>
    <x v="4"/>
    <x v="29"/>
    <s v="Charlotte"/>
    <x v="4"/>
    <n v="0.55000000000000004"/>
    <n v="5000"/>
    <n v="2750"/>
    <n v="962.49999999999989"/>
    <n v="0.35"/>
  </r>
  <r>
    <x v="0"/>
    <n v="1185732"/>
    <x v="141"/>
    <x v="4"/>
    <x v="29"/>
    <s v="Charlotte"/>
    <x v="5"/>
    <n v="0.60000000000000009"/>
    <n v="6750"/>
    <n v="4050.0000000000005"/>
    <n v="2025.0000000000002"/>
    <n v="0.5"/>
  </r>
  <r>
    <x v="0"/>
    <n v="1185732"/>
    <x v="214"/>
    <x v="4"/>
    <x v="29"/>
    <s v="Charlotte"/>
    <x v="0"/>
    <n v="0.55000000000000004"/>
    <n v="7750"/>
    <n v="4262.5"/>
    <n v="1705"/>
    <n v="0.4"/>
  </r>
  <r>
    <x v="0"/>
    <n v="1185732"/>
    <x v="214"/>
    <x v="4"/>
    <x v="29"/>
    <s v="Charlotte"/>
    <x v="1"/>
    <n v="0.50000000000000011"/>
    <n v="5750"/>
    <n v="2875.0000000000005"/>
    <n v="1006.2500000000001"/>
    <n v="0.35"/>
  </r>
  <r>
    <x v="0"/>
    <n v="1185732"/>
    <x v="214"/>
    <x v="4"/>
    <x v="29"/>
    <s v="Charlotte"/>
    <x v="2"/>
    <n v="0.25000000000000006"/>
    <n v="4750"/>
    <n v="1187.5000000000002"/>
    <n v="475.00000000000011"/>
    <n v="0.4"/>
  </r>
  <r>
    <x v="0"/>
    <n v="1185732"/>
    <x v="214"/>
    <x v="4"/>
    <x v="29"/>
    <s v="Charlotte"/>
    <x v="3"/>
    <n v="0.25000000000000006"/>
    <n v="4500"/>
    <n v="1125.0000000000002"/>
    <n v="450.00000000000011"/>
    <n v="0.4"/>
  </r>
  <r>
    <x v="0"/>
    <n v="1185732"/>
    <x v="214"/>
    <x v="4"/>
    <x v="29"/>
    <s v="Charlotte"/>
    <x v="4"/>
    <n v="0.35000000000000003"/>
    <n v="4500"/>
    <n v="1575.0000000000002"/>
    <n v="551.25"/>
    <n v="0.35"/>
  </r>
  <r>
    <x v="0"/>
    <n v="1185732"/>
    <x v="214"/>
    <x v="4"/>
    <x v="29"/>
    <s v="Charlotte"/>
    <x v="5"/>
    <n v="0.40000000000000008"/>
    <n v="5500"/>
    <n v="2200.0000000000005"/>
    <n v="1100.0000000000002"/>
    <n v="0.5"/>
  </r>
  <r>
    <x v="0"/>
    <n v="1185732"/>
    <x v="123"/>
    <x v="4"/>
    <x v="29"/>
    <s v="Charlotte"/>
    <x v="0"/>
    <n v="0.40000000000000008"/>
    <n v="7250"/>
    <n v="2900.0000000000005"/>
    <n v="1160.0000000000002"/>
    <n v="0.4"/>
  </r>
  <r>
    <x v="0"/>
    <n v="1185732"/>
    <x v="123"/>
    <x v="4"/>
    <x v="29"/>
    <s v="Charlotte"/>
    <x v="1"/>
    <n v="0.3000000000000001"/>
    <n v="5500"/>
    <n v="1650.0000000000005"/>
    <n v="577.50000000000011"/>
    <n v="0.35"/>
  </r>
  <r>
    <x v="0"/>
    <n v="1185732"/>
    <x v="123"/>
    <x v="4"/>
    <x v="29"/>
    <s v="Charlotte"/>
    <x v="2"/>
    <n v="0.3000000000000001"/>
    <n v="4250"/>
    <n v="1275.0000000000005"/>
    <n v="510.00000000000023"/>
    <n v="0.4"/>
  </r>
  <r>
    <x v="0"/>
    <n v="1185732"/>
    <x v="123"/>
    <x v="4"/>
    <x v="29"/>
    <s v="Charlotte"/>
    <x v="3"/>
    <n v="0.3000000000000001"/>
    <n v="4000"/>
    <n v="1200.0000000000005"/>
    <n v="480.00000000000023"/>
    <n v="0.4"/>
  </r>
  <r>
    <x v="0"/>
    <n v="1185732"/>
    <x v="123"/>
    <x v="4"/>
    <x v="29"/>
    <s v="Charlotte"/>
    <x v="4"/>
    <n v="0.40000000000000008"/>
    <n v="4000"/>
    <n v="1600.0000000000002"/>
    <n v="560"/>
    <n v="0.35"/>
  </r>
  <r>
    <x v="0"/>
    <n v="1185732"/>
    <x v="123"/>
    <x v="4"/>
    <x v="29"/>
    <s v="Charlotte"/>
    <x v="5"/>
    <n v="0.4"/>
    <n v="5250"/>
    <n v="2100"/>
    <n v="1050"/>
    <n v="0.5"/>
  </r>
  <r>
    <x v="0"/>
    <n v="1185732"/>
    <x v="143"/>
    <x v="4"/>
    <x v="29"/>
    <s v="Charlotte"/>
    <x v="0"/>
    <n v="0.35000000000000009"/>
    <n v="6750"/>
    <n v="2362.5000000000005"/>
    <n v="945.00000000000023"/>
    <n v="0.4"/>
  </r>
  <r>
    <x v="0"/>
    <n v="1185732"/>
    <x v="143"/>
    <x v="4"/>
    <x v="29"/>
    <s v="Charlotte"/>
    <x v="1"/>
    <n v="0.25000000000000011"/>
    <n v="5000"/>
    <n v="1250.0000000000005"/>
    <n v="437.50000000000011"/>
    <n v="0.35"/>
  </r>
  <r>
    <x v="0"/>
    <n v="1185732"/>
    <x v="143"/>
    <x v="4"/>
    <x v="29"/>
    <s v="Charlotte"/>
    <x v="2"/>
    <n v="0.35000000000000014"/>
    <n v="4450"/>
    <n v="1557.5000000000007"/>
    <n v="623.00000000000034"/>
    <n v="0.4"/>
  </r>
  <r>
    <x v="0"/>
    <n v="1185732"/>
    <x v="143"/>
    <x v="4"/>
    <x v="29"/>
    <s v="Charlotte"/>
    <x v="3"/>
    <n v="0.65000000000000024"/>
    <n v="5000"/>
    <n v="3250.0000000000014"/>
    <n v="1300.0000000000007"/>
    <n v="0.4"/>
  </r>
  <r>
    <x v="0"/>
    <n v="1185732"/>
    <x v="143"/>
    <x v="4"/>
    <x v="29"/>
    <s v="Charlotte"/>
    <x v="4"/>
    <n v="0.80000000000000016"/>
    <n v="4750"/>
    <n v="3800.0000000000009"/>
    <n v="1330.0000000000002"/>
    <n v="0.35"/>
  </r>
  <r>
    <x v="0"/>
    <n v="1185732"/>
    <x v="143"/>
    <x v="4"/>
    <x v="29"/>
    <s v="Charlotte"/>
    <x v="5"/>
    <n v="0.8"/>
    <n v="5750"/>
    <n v="4600"/>
    <n v="2300"/>
    <n v="0.5"/>
  </r>
  <r>
    <x v="0"/>
    <n v="1185732"/>
    <x v="144"/>
    <x v="4"/>
    <x v="29"/>
    <s v="Charlotte"/>
    <x v="0"/>
    <n v="0.75000000000000011"/>
    <n v="8250"/>
    <n v="6187.5000000000009"/>
    <n v="2475.0000000000005"/>
    <n v="0.4"/>
  </r>
  <r>
    <x v="0"/>
    <n v="1185732"/>
    <x v="144"/>
    <x v="4"/>
    <x v="29"/>
    <s v="Charlotte"/>
    <x v="1"/>
    <n v="0.65000000000000013"/>
    <n v="6250"/>
    <n v="4062.5000000000009"/>
    <n v="1421.8750000000002"/>
    <n v="0.35"/>
  </r>
  <r>
    <x v="0"/>
    <n v="1185732"/>
    <x v="144"/>
    <x v="4"/>
    <x v="29"/>
    <s v="Charlotte"/>
    <x v="2"/>
    <n v="0.65000000000000013"/>
    <n v="5750"/>
    <n v="3737.5000000000009"/>
    <n v="1495.0000000000005"/>
    <n v="0.4"/>
  </r>
  <r>
    <x v="0"/>
    <n v="1185732"/>
    <x v="144"/>
    <x v="4"/>
    <x v="29"/>
    <s v="Charlotte"/>
    <x v="3"/>
    <n v="0.65000000000000013"/>
    <n v="5250"/>
    <n v="3412.5000000000009"/>
    <n v="1365.0000000000005"/>
    <n v="0.4"/>
  </r>
  <r>
    <x v="0"/>
    <n v="1185732"/>
    <x v="144"/>
    <x v="4"/>
    <x v="29"/>
    <s v="Charlotte"/>
    <x v="4"/>
    <n v="0.75000000000000011"/>
    <n v="5250"/>
    <n v="3937.5000000000005"/>
    <n v="1378.125"/>
    <n v="0.35"/>
  </r>
  <r>
    <x v="0"/>
    <n v="1185732"/>
    <x v="144"/>
    <x v="4"/>
    <x v="29"/>
    <s v="Charlotte"/>
    <x v="5"/>
    <n v="0.8"/>
    <n v="6250"/>
    <n v="5000"/>
    <n v="2500"/>
    <n v="0.5"/>
  </r>
  <r>
    <x v="0"/>
    <n v="1185732"/>
    <x v="215"/>
    <x v="3"/>
    <x v="30"/>
    <s v="Columbus"/>
    <x v="0"/>
    <n v="0.4"/>
    <n v="5000"/>
    <n v="2000"/>
    <n v="800"/>
    <n v="0.4"/>
  </r>
  <r>
    <x v="0"/>
    <n v="1185732"/>
    <x v="215"/>
    <x v="3"/>
    <x v="30"/>
    <s v="Columbus"/>
    <x v="1"/>
    <n v="0.4"/>
    <n v="3000"/>
    <n v="1200"/>
    <n v="420"/>
    <n v="0.35"/>
  </r>
  <r>
    <x v="0"/>
    <n v="1185732"/>
    <x v="215"/>
    <x v="3"/>
    <x v="30"/>
    <s v="Columbus"/>
    <x v="2"/>
    <n v="0.30000000000000004"/>
    <n v="3000"/>
    <n v="900.00000000000011"/>
    <n v="360.00000000000006"/>
    <n v="0.4"/>
  </r>
  <r>
    <x v="0"/>
    <n v="1185732"/>
    <x v="215"/>
    <x v="3"/>
    <x v="30"/>
    <s v="Columbus"/>
    <x v="3"/>
    <n v="0.35000000000000003"/>
    <n v="1500"/>
    <n v="525"/>
    <n v="210"/>
    <n v="0.4"/>
  </r>
  <r>
    <x v="0"/>
    <n v="1185732"/>
    <x v="215"/>
    <x v="3"/>
    <x v="30"/>
    <s v="Columbus"/>
    <x v="4"/>
    <n v="0.49999999999999994"/>
    <n v="2000"/>
    <n v="999.99999999999989"/>
    <n v="349.99999999999994"/>
    <n v="0.35"/>
  </r>
  <r>
    <x v="0"/>
    <n v="1185732"/>
    <x v="215"/>
    <x v="3"/>
    <x v="30"/>
    <s v="Columbus"/>
    <x v="5"/>
    <n v="0.4"/>
    <n v="3000"/>
    <n v="1200"/>
    <n v="480"/>
    <n v="0.4"/>
  </r>
  <r>
    <x v="0"/>
    <n v="1185732"/>
    <x v="216"/>
    <x v="3"/>
    <x v="30"/>
    <s v="Columbus"/>
    <x v="0"/>
    <n v="0.4"/>
    <n v="5500"/>
    <n v="2200"/>
    <n v="880"/>
    <n v="0.4"/>
  </r>
  <r>
    <x v="0"/>
    <n v="1185732"/>
    <x v="216"/>
    <x v="3"/>
    <x v="30"/>
    <s v="Columbus"/>
    <x v="1"/>
    <n v="0.4"/>
    <n v="2000"/>
    <n v="800"/>
    <n v="280"/>
    <n v="0.35"/>
  </r>
  <r>
    <x v="0"/>
    <n v="1185732"/>
    <x v="216"/>
    <x v="3"/>
    <x v="30"/>
    <s v="Columbus"/>
    <x v="2"/>
    <n v="0.30000000000000004"/>
    <n v="2500"/>
    <n v="750.00000000000011"/>
    <n v="300.00000000000006"/>
    <n v="0.4"/>
  </r>
  <r>
    <x v="0"/>
    <n v="1185732"/>
    <x v="216"/>
    <x v="3"/>
    <x v="30"/>
    <s v="Columbus"/>
    <x v="3"/>
    <n v="0.35000000000000003"/>
    <n v="1250"/>
    <n v="437.50000000000006"/>
    <n v="175.00000000000003"/>
    <n v="0.4"/>
  </r>
  <r>
    <x v="0"/>
    <n v="1185732"/>
    <x v="216"/>
    <x v="3"/>
    <x v="30"/>
    <s v="Columbus"/>
    <x v="4"/>
    <n v="0.49999999999999994"/>
    <n v="2000"/>
    <n v="999.99999999999989"/>
    <n v="349.99999999999994"/>
    <n v="0.35"/>
  </r>
  <r>
    <x v="0"/>
    <n v="1185732"/>
    <x v="216"/>
    <x v="3"/>
    <x v="30"/>
    <s v="Columbus"/>
    <x v="5"/>
    <n v="0.4"/>
    <n v="3000"/>
    <n v="1200"/>
    <n v="480"/>
    <n v="0.4"/>
  </r>
  <r>
    <x v="0"/>
    <n v="1185732"/>
    <x v="217"/>
    <x v="3"/>
    <x v="30"/>
    <s v="Columbus"/>
    <x v="0"/>
    <n v="0.45"/>
    <n v="5200"/>
    <n v="2340"/>
    <n v="936"/>
    <n v="0.4"/>
  </r>
  <r>
    <x v="0"/>
    <n v="1185732"/>
    <x v="217"/>
    <x v="3"/>
    <x v="30"/>
    <s v="Columbus"/>
    <x v="1"/>
    <n v="0.45"/>
    <n v="2250"/>
    <n v="1012.5"/>
    <n v="354.375"/>
    <n v="0.35"/>
  </r>
  <r>
    <x v="0"/>
    <n v="1185732"/>
    <x v="217"/>
    <x v="3"/>
    <x v="30"/>
    <s v="Columbus"/>
    <x v="2"/>
    <n v="0.35000000000000003"/>
    <n v="2500"/>
    <n v="875.00000000000011"/>
    <n v="350.00000000000006"/>
    <n v="0.4"/>
  </r>
  <r>
    <x v="0"/>
    <n v="1185732"/>
    <x v="217"/>
    <x v="3"/>
    <x v="30"/>
    <s v="Columbus"/>
    <x v="3"/>
    <n v="0.4"/>
    <n v="1000"/>
    <n v="400"/>
    <n v="160"/>
    <n v="0.4"/>
  </r>
  <r>
    <x v="0"/>
    <n v="1185732"/>
    <x v="217"/>
    <x v="3"/>
    <x v="30"/>
    <s v="Columbus"/>
    <x v="4"/>
    <n v="0.54999999999999993"/>
    <n v="1500"/>
    <n v="824.99999999999989"/>
    <n v="288.74999999999994"/>
    <n v="0.35"/>
  </r>
  <r>
    <x v="0"/>
    <n v="1185732"/>
    <x v="217"/>
    <x v="3"/>
    <x v="30"/>
    <s v="Columbus"/>
    <x v="5"/>
    <n v="0.45"/>
    <n v="2500"/>
    <n v="1125"/>
    <n v="450"/>
    <n v="0.4"/>
  </r>
  <r>
    <x v="0"/>
    <n v="1185732"/>
    <x v="218"/>
    <x v="3"/>
    <x v="30"/>
    <s v="Columbus"/>
    <x v="0"/>
    <n v="0.45"/>
    <n v="4750"/>
    <n v="2137.5"/>
    <n v="855"/>
    <n v="0.4"/>
  </r>
  <r>
    <x v="0"/>
    <n v="1185732"/>
    <x v="218"/>
    <x v="3"/>
    <x v="30"/>
    <s v="Columbus"/>
    <x v="1"/>
    <n v="0.45"/>
    <n v="1750"/>
    <n v="787.5"/>
    <n v="275.625"/>
    <n v="0.35"/>
  </r>
  <r>
    <x v="0"/>
    <n v="1185732"/>
    <x v="218"/>
    <x v="3"/>
    <x v="30"/>
    <s v="Columbus"/>
    <x v="2"/>
    <n v="0.4"/>
    <n v="1750"/>
    <n v="700"/>
    <n v="280"/>
    <n v="0.4"/>
  </r>
  <r>
    <x v="0"/>
    <n v="1185732"/>
    <x v="218"/>
    <x v="3"/>
    <x v="30"/>
    <s v="Columbus"/>
    <x v="3"/>
    <n v="0.45"/>
    <n v="1000"/>
    <n v="450"/>
    <n v="180"/>
    <n v="0.4"/>
  </r>
  <r>
    <x v="0"/>
    <n v="1185732"/>
    <x v="218"/>
    <x v="3"/>
    <x v="30"/>
    <s v="Columbus"/>
    <x v="4"/>
    <n v="0.5"/>
    <n v="1250"/>
    <n v="625"/>
    <n v="218.75"/>
    <n v="0.35"/>
  </r>
  <r>
    <x v="0"/>
    <n v="1185732"/>
    <x v="218"/>
    <x v="3"/>
    <x v="30"/>
    <s v="Columbus"/>
    <x v="5"/>
    <n v="0.4"/>
    <n v="2500"/>
    <n v="1000"/>
    <n v="400"/>
    <n v="0.4"/>
  </r>
  <r>
    <x v="0"/>
    <n v="1185732"/>
    <x v="219"/>
    <x v="3"/>
    <x v="30"/>
    <s v="Columbus"/>
    <x v="0"/>
    <n v="0.5"/>
    <n v="5200"/>
    <n v="2600"/>
    <n v="1040"/>
    <n v="0.4"/>
  </r>
  <r>
    <x v="0"/>
    <n v="1185732"/>
    <x v="219"/>
    <x v="3"/>
    <x v="30"/>
    <s v="Columbus"/>
    <x v="1"/>
    <n v="0.45000000000000007"/>
    <n v="2250"/>
    <n v="1012.5000000000001"/>
    <n v="354.375"/>
    <n v="0.35"/>
  </r>
  <r>
    <x v="0"/>
    <n v="1185732"/>
    <x v="219"/>
    <x v="3"/>
    <x v="30"/>
    <s v="Columbus"/>
    <x v="2"/>
    <n v="0.4"/>
    <n v="2000"/>
    <n v="800"/>
    <n v="320"/>
    <n v="0.4"/>
  </r>
  <r>
    <x v="0"/>
    <n v="1185732"/>
    <x v="219"/>
    <x v="3"/>
    <x v="30"/>
    <s v="Columbus"/>
    <x v="3"/>
    <n v="0.4"/>
    <n v="1250"/>
    <n v="500"/>
    <n v="200"/>
    <n v="0.4"/>
  </r>
  <r>
    <x v="0"/>
    <n v="1185732"/>
    <x v="219"/>
    <x v="3"/>
    <x v="30"/>
    <s v="Columbus"/>
    <x v="4"/>
    <n v="0.5"/>
    <n v="1500"/>
    <n v="750"/>
    <n v="262.5"/>
    <n v="0.35"/>
  </r>
  <r>
    <x v="0"/>
    <n v="1185732"/>
    <x v="219"/>
    <x v="3"/>
    <x v="30"/>
    <s v="Columbus"/>
    <x v="5"/>
    <n v="0.55000000000000004"/>
    <n v="2750"/>
    <n v="1512.5000000000002"/>
    <n v="605.00000000000011"/>
    <n v="0.4"/>
  </r>
  <r>
    <x v="0"/>
    <n v="1185732"/>
    <x v="220"/>
    <x v="3"/>
    <x v="30"/>
    <s v="Columbus"/>
    <x v="0"/>
    <n v="0.4"/>
    <n v="5250"/>
    <n v="2100"/>
    <n v="840"/>
    <n v="0.4"/>
  </r>
  <r>
    <x v="0"/>
    <n v="1185732"/>
    <x v="220"/>
    <x v="3"/>
    <x v="30"/>
    <s v="Columbus"/>
    <x v="1"/>
    <n v="0.35000000000000009"/>
    <n v="2750"/>
    <n v="962.50000000000023"/>
    <n v="336.87500000000006"/>
    <n v="0.35"/>
  </r>
  <r>
    <x v="0"/>
    <n v="1185732"/>
    <x v="220"/>
    <x v="3"/>
    <x v="30"/>
    <s v="Columbus"/>
    <x v="2"/>
    <n v="0.30000000000000004"/>
    <n v="2250"/>
    <n v="675.00000000000011"/>
    <n v="270.00000000000006"/>
    <n v="0.4"/>
  </r>
  <r>
    <x v="0"/>
    <n v="1185732"/>
    <x v="220"/>
    <x v="3"/>
    <x v="30"/>
    <s v="Columbus"/>
    <x v="3"/>
    <n v="0.30000000000000004"/>
    <n v="2000"/>
    <n v="600.00000000000011"/>
    <n v="240.00000000000006"/>
    <n v="0.4"/>
  </r>
  <r>
    <x v="0"/>
    <n v="1185732"/>
    <x v="220"/>
    <x v="3"/>
    <x v="30"/>
    <s v="Columbus"/>
    <x v="4"/>
    <n v="0.5"/>
    <n v="2000"/>
    <n v="1000"/>
    <n v="350"/>
    <n v="0.35"/>
  </r>
  <r>
    <x v="0"/>
    <n v="1185732"/>
    <x v="220"/>
    <x v="3"/>
    <x v="30"/>
    <s v="Columbus"/>
    <x v="5"/>
    <n v="0.55000000000000004"/>
    <n v="3750"/>
    <n v="2062.5"/>
    <n v="825"/>
    <n v="0.4"/>
  </r>
  <r>
    <x v="0"/>
    <n v="1185732"/>
    <x v="221"/>
    <x v="3"/>
    <x v="30"/>
    <s v="Columbus"/>
    <x v="0"/>
    <n v="0.5"/>
    <n v="6000"/>
    <n v="3000"/>
    <n v="1200"/>
    <n v="0.4"/>
  </r>
  <r>
    <x v="0"/>
    <n v="1185732"/>
    <x v="221"/>
    <x v="3"/>
    <x v="30"/>
    <s v="Columbus"/>
    <x v="1"/>
    <n v="0.45000000000000007"/>
    <n v="3500"/>
    <n v="1575.0000000000002"/>
    <n v="551.25"/>
    <n v="0.35"/>
  </r>
  <r>
    <x v="0"/>
    <n v="1185732"/>
    <x v="221"/>
    <x v="3"/>
    <x v="30"/>
    <s v="Columbus"/>
    <x v="2"/>
    <n v="0.4"/>
    <n v="2750"/>
    <n v="1100"/>
    <n v="440"/>
    <n v="0.4"/>
  </r>
  <r>
    <x v="0"/>
    <n v="1185732"/>
    <x v="221"/>
    <x v="3"/>
    <x v="30"/>
    <s v="Columbus"/>
    <x v="3"/>
    <n v="0.4"/>
    <n v="2250"/>
    <n v="900"/>
    <n v="360"/>
    <n v="0.4"/>
  </r>
  <r>
    <x v="0"/>
    <n v="1185732"/>
    <x v="221"/>
    <x v="3"/>
    <x v="30"/>
    <s v="Columbus"/>
    <x v="4"/>
    <n v="0.5"/>
    <n v="2500"/>
    <n v="1250"/>
    <n v="437.5"/>
    <n v="0.35"/>
  </r>
  <r>
    <x v="0"/>
    <n v="1185732"/>
    <x v="221"/>
    <x v="3"/>
    <x v="30"/>
    <s v="Columbus"/>
    <x v="5"/>
    <n v="0.55000000000000004"/>
    <n v="4250"/>
    <n v="2337.5"/>
    <n v="935"/>
    <n v="0.4"/>
  </r>
  <r>
    <x v="0"/>
    <n v="1185732"/>
    <x v="222"/>
    <x v="3"/>
    <x v="30"/>
    <s v="Columbus"/>
    <x v="0"/>
    <n v="0.5"/>
    <n v="5750"/>
    <n v="2875"/>
    <n v="1150"/>
    <n v="0.4"/>
  </r>
  <r>
    <x v="0"/>
    <n v="1185732"/>
    <x v="222"/>
    <x v="3"/>
    <x v="30"/>
    <s v="Columbus"/>
    <x v="1"/>
    <n v="0.45000000000000007"/>
    <n v="3500"/>
    <n v="1575.0000000000002"/>
    <n v="551.25"/>
    <n v="0.35"/>
  </r>
  <r>
    <x v="0"/>
    <n v="1185732"/>
    <x v="222"/>
    <x v="3"/>
    <x v="30"/>
    <s v="Columbus"/>
    <x v="2"/>
    <n v="0.4"/>
    <n v="2750"/>
    <n v="1100"/>
    <n v="440"/>
    <n v="0.4"/>
  </r>
  <r>
    <x v="0"/>
    <n v="1185732"/>
    <x v="222"/>
    <x v="3"/>
    <x v="30"/>
    <s v="Columbus"/>
    <x v="3"/>
    <n v="0.4"/>
    <n v="2500"/>
    <n v="1000"/>
    <n v="400"/>
    <n v="0.4"/>
  </r>
  <r>
    <x v="0"/>
    <n v="1185732"/>
    <x v="222"/>
    <x v="3"/>
    <x v="30"/>
    <s v="Columbus"/>
    <x v="4"/>
    <n v="0.5"/>
    <n v="2250"/>
    <n v="1125"/>
    <n v="393.75"/>
    <n v="0.35"/>
  </r>
  <r>
    <x v="0"/>
    <n v="1185732"/>
    <x v="222"/>
    <x v="3"/>
    <x v="30"/>
    <s v="Columbus"/>
    <x v="5"/>
    <n v="0.55000000000000004"/>
    <n v="4000"/>
    <n v="2200"/>
    <n v="880"/>
    <n v="0.4"/>
  </r>
  <r>
    <x v="0"/>
    <n v="1185732"/>
    <x v="223"/>
    <x v="3"/>
    <x v="30"/>
    <s v="Columbus"/>
    <x v="0"/>
    <n v="0.5"/>
    <n v="5250"/>
    <n v="2625"/>
    <n v="1050"/>
    <n v="0.4"/>
  </r>
  <r>
    <x v="0"/>
    <n v="1185732"/>
    <x v="223"/>
    <x v="3"/>
    <x v="30"/>
    <s v="Columbus"/>
    <x v="1"/>
    <n v="0.45000000000000007"/>
    <n v="3250"/>
    <n v="1462.5000000000002"/>
    <n v="511.87500000000006"/>
    <n v="0.35"/>
  </r>
  <r>
    <x v="0"/>
    <n v="1185732"/>
    <x v="223"/>
    <x v="3"/>
    <x v="30"/>
    <s v="Columbus"/>
    <x v="2"/>
    <n v="0.35000000000000003"/>
    <n v="2250"/>
    <n v="787.50000000000011"/>
    <n v="315.00000000000006"/>
    <n v="0.4"/>
  </r>
  <r>
    <x v="0"/>
    <n v="1185732"/>
    <x v="223"/>
    <x v="3"/>
    <x v="30"/>
    <s v="Columbus"/>
    <x v="3"/>
    <n v="0.35000000000000003"/>
    <n v="2000"/>
    <n v="700.00000000000011"/>
    <n v="280.00000000000006"/>
    <n v="0.4"/>
  </r>
  <r>
    <x v="0"/>
    <n v="1185732"/>
    <x v="223"/>
    <x v="3"/>
    <x v="30"/>
    <s v="Columbus"/>
    <x v="4"/>
    <n v="0.45"/>
    <n v="2000"/>
    <n v="900"/>
    <n v="315"/>
    <n v="0.35"/>
  </r>
  <r>
    <x v="0"/>
    <n v="1185732"/>
    <x v="223"/>
    <x v="3"/>
    <x v="30"/>
    <s v="Columbus"/>
    <x v="5"/>
    <n v="0.5"/>
    <n v="2750"/>
    <n v="1375"/>
    <n v="550"/>
    <n v="0.4"/>
  </r>
  <r>
    <x v="0"/>
    <n v="1185732"/>
    <x v="224"/>
    <x v="3"/>
    <x v="30"/>
    <s v="Columbus"/>
    <x v="0"/>
    <n v="0.54999999999999993"/>
    <n v="4500"/>
    <n v="2474.9999999999995"/>
    <n v="989.99999999999989"/>
    <n v="0.4"/>
  </r>
  <r>
    <x v="0"/>
    <n v="1185732"/>
    <x v="224"/>
    <x v="3"/>
    <x v="30"/>
    <s v="Columbus"/>
    <x v="1"/>
    <n v="0.45"/>
    <n v="2750"/>
    <n v="1237.5"/>
    <n v="433.125"/>
    <n v="0.35"/>
  </r>
  <r>
    <x v="0"/>
    <n v="1185732"/>
    <x v="224"/>
    <x v="3"/>
    <x v="30"/>
    <s v="Columbus"/>
    <x v="2"/>
    <n v="0.45"/>
    <n v="1750"/>
    <n v="787.5"/>
    <n v="315"/>
    <n v="0.4"/>
  </r>
  <r>
    <x v="0"/>
    <n v="1185732"/>
    <x v="224"/>
    <x v="3"/>
    <x v="30"/>
    <s v="Columbus"/>
    <x v="3"/>
    <n v="0.45"/>
    <n v="1500"/>
    <n v="675"/>
    <n v="270"/>
    <n v="0.4"/>
  </r>
  <r>
    <x v="0"/>
    <n v="1185732"/>
    <x v="224"/>
    <x v="3"/>
    <x v="30"/>
    <s v="Columbus"/>
    <x v="4"/>
    <n v="0.54999999999999993"/>
    <n v="1500"/>
    <n v="824.99999999999989"/>
    <n v="288.74999999999994"/>
    <n v="0.35"/>
  </r>
  <r>
    <x v="0"/>
    <n v="1185732"/>
    <x v="224"/>
    <x v="3"/>
    <x v="30"/>
    <s v="Columbus"/>
    <x v="5"/>
    <n v="0.54999999999999993"/>
    <n v="2750"/>
    <n v="1512.4999999999998"/>
    <n v="604.99999999999989"/>
    <n v="0.4"/>
  </r>
  <r>
    <x v="0"/>
    <n v="1185732"/>
    <x v="225"/>
    <x v="3"/>
    <x v="30"/>
    <s v="Columbus"/>
    <x v="0"/>
    <n v="0.5"/>
    <n v="4250"/>
    <n v="2125"/>
    <n v="850"/>
    <n v="0.4"/>
  </r>
  <r>
    <x v="0"/>
    <n v="1185732"/>
    <x v="225"/>
    <x v="3"/>
    <x v="30"/>
    <s v="Columbus"/>
    <x v="1"/>
    <n v="0.4"/>
    <n v="2750"/>
    <n v="1100"/>
    <n v="385"/>
    <n v="0.35"/>
  </r>
  <r>
    <x v="0"/>
    <n v="1185732"/>
    <x v="225"/>
    <x v="3"/>
    <x v="30"/>
    <s v="Columbus"/>
    <x v="2"/>
    <n v="0.45"/>
    <n v="2200"/>
    <n v="990"/>
    <n v="396"/>
    <n v="0.4"/>
  </r>
  <r>
    <x v="0"/>
    <n v="1185732"/>
    <x v="225"/>
    <x v="3"/>
    <x v="30"/>
    <s v="Columbus"/>
    <x v="3"/>
    <n v="0.55000000000000004"/>
    <n v="2000"/>
    <n v="1100"/>
    <n v="440"/>
    <n v="0.4"/>
  </r>
  <r>
    <x v="0"/>
    <n v="1185732"/>
    <x v="225"/>
    <x v="3"/>
    <x v="30"/>
    <s v="Columbus"/>
    <x v="4"/>
    <n v="0.65"/>
    <n v="1750"/>
    <n v="1137.5"/>
    <n v="398.125"/>
    <n v="0.35"/>
  </r>
  <r>
    <x v="0"/>
    <n v="1185732"/>
    <x v="225"/>
    <x v="3"/>
    <x v="30"/>
    <s v="Columbus"/>
    <x v="5"/>
    <n v="0.7"/>
    <n v="2750"/>
    <n v="1924.9999999999998"/>
    <n v="770"/>
    <n v="0.4"/>
  </r>
  <r>
    <x v="0"/>
    <n v="1185732"/>
    <x v="226"/>
    <x v="3"/>
    <x v="30"/>
    <s v="Columbus"/>
    <x v="0"/>
    <n v="0.65"/>
    <n v="5250"/>
    <n v="3412.5"/>
    <n v="1365"/>
    <n v="0.4"/>
  </r>
  <r>
    <x v="0"/>
    <n v="1185732"/>
    <x v="226"/>
    <x v="3"/>
    <x v="30"/>
    <s v="Columbus"/>
    <x v="1"/>
    <n v="0.55000000000000004"/>
    <n v="3250"/>
    <n v="1787.5000000000002"/>
    <n v="625.625"/>
    <n v="0.35"/>
  </r>
  <r>
    <x v="0"/>
    <n v="1185732"/>
    <x v="226"/>
    <x v="3"/>
    <x v="30"/>
    <s v="Columbus"/>
    <x v="2"/>
    <n v="0.55000000000000004"/>
    <n v="2750"/>
    <n v="1512.5000000000002"/>
    <n v="605.00000000000011"/>
    <n v="0.4"/>
  </r>
  <r>
    <x v="0"/>
    <n v="1185732"/>
    <x v="226"/>
    <x v="3"/>
    <x v="30"/>
    <s v="Columbus"/>
    <x v="3"/>
    <n v="0.5"/>
    <n v="2250"/>
    <n v="1125"/>
    <n v="450"/>
    <n v="0.4"/>
  </r>
  <r>
    <x v="0"/>
    <n v="1185732"/>
    <x v="226"/>
    <x v="3"/>
    <x v="30"/>
    <s v="Columbus"/>
    <x v="4"/>
    <n v="0.6"/>
    <n v="2250"/>
    <n v="1350"/>
    <n v="472.49999999999994"/>
    <n v="0.35"/>
  </r>
  <r>
    <x v="0"/>
    <n v="1185732"/>
    <x v="226"/>
    <x v="3"/>
    <x v="30"/>
    <s v="Columbus"/>
    <x v="5"/>
    <n v="0.64999999999999991"/>
    <n v="3250"/>
    <n v="2112.4999999999995"/>
    <n v="844.99999999999989"/>
    <n v="0.4"/>
  </r>
  <r>
    <x v="0"/>
    <n v="1185732"/>
    <x v="24"/>
    <x v="4"/>
    <x v="31"/>
    <s v="Louisville"/>
    <x v="0"/>
    <n v="0.30000000000000004"/>
    <n v="7250"/>
    <n v="2175.0000000000005"/>
    <n v="870.00000000000023"/>
    <n v="0.4"/>
  </r>
  <r>
    <x v="0"/>
    <n v="1185732"/>
    <x v="24"/>
    <x v="4"/>
    <x v="31"/>
    <s v="Louisville"/>
    <x v="1"/>
    <n v="0.30000000000000004"/>
    <n v="5250"/>
    <n v="1575.0000000000002"/>
    <n v="551.25"/>
    <n v="0.35"/>
  </r>
  <r>
    <x v="0"/>
    <n v="1185732"/>
    <x v="24"/>
    <x v="4"/>
    <x v="31"/>
    <s v="Louisville"/>
    <x v="2"/>
    <n v="0.20000000000000007"/>
    <n v="5250"/>
    <n v="1050.0000000000005"/>
    <n v="420.00000000000023"/>
    <n v="0.4"/>
  </r>
  <r>
    <x v="0"/>
    <n v="1185732"/>
    <x v="24"/>
    <x v="4"/>
    <x v="31"/>
    <s v="Louisville"/>
    <x v="3"/>
    <n v="0.25"/>
    <n v="3750"/>
    <n v="937.5"/>
    <n v="375"/>
    <n v="0.4"/>
  </r>
  <r>
    <x v="0"/>
    <n v="1185732"/>
    <x v="24"/>
    <x v="4"/>
    <x v="31"/>
    <s v="Louisville"/>
    <x v="4"/>
    <n v="0.4"/>
    <n v="4250"/>
    <n v="1700"/>
    <n v="595"/>
    <n v="0.35"/>
  </r>
  <r>
    <x v="0"/>
    <n v="1185732"/>
    <x v="24"/>
    <x v="4"/>
    <x v="31"/>
    <s v="Louisville"/>
    <x v="5"/>
    <n v="0.30000000000000004"/>
    <n v="5250"/>
    <n v="1575.0000000000002"/>
    <n v="787.50000000000011"/>
    <n v="0.5"/>
  </r>
  <r>
    <x v="0"/>
    <n v="1185732"/>
    <x v="167"/>
    <x v="4"/>
    <x v="31"/>
    <s v="Louisville"/>
    <x v="0"/>
    <n v="0.30000000000000004"/>
    <n v="7750"/>
    <n v="2325.0000000000005"/>
    <n v="930.00000000000023"/>
    <n v="0.4"/>
  </r>
  <r>
    <x v="0"/>
    <n v="1185732"/>
    <x v="167"/>
    <x v="4"/>
    <x v="31"/>
    <s v="Louisville"/>
    <x v="1"/>
    <n v="0.30000000000000004"/>
    <n v="4250"/>
    <n v="1275.0000000000002"/>
    <n v="446.25000000000006"/>
    <n v="0.35"/>
  </r>
  <r>
    <x v="0"/>
    <n v="1185732"/>
    <x v="167"/>
    <x v="4"/>
    <x v="31"/>
    <s v="Louisville"/>
    <x v="2"/>
    <n v="0.20000000000000007"/>
    <n v="4750"/>
    <n v="950.00000000000034"/>
    <n v="380.00000000000017"/>
    <n v="0.4"/>
  </r>
  <r>
    <x v="0"/>
    <n v="1185732"/>
    <x v="167"/>
    <x v="4"/>
    <x v="31"/>
    <s v="Louisville"/>
    <x v="3"/>
    <n v="0.25"/>
    <n v="3250"/>
    <n v="812.5"/>
    <n v="325"/>
    <n v="0.4"/>
  </r>
  <r>
    <x v="0"/>
    <n v="1185732"/>
    <x v="167"/>
    <x v="4"/>
    <x v="31"/>
    <s v="Louisville"/>
    <x v="4"/>
    <n v="0.4"/>
    <n v="4000"/>
    <n v="1600"/>
    <n v="560"/>
    <n v="0.35"/>
  </r>
  <r>
    <x v="0"/>
    <n v="1185732"/>
    <x v="167"/>
    <x v="4"/>
    <x v="31"/>
    <s v="Louisville"/>
    <x v="5"/>
    <n v="0.25"/>
    <n v="5000"/>
    <n v="1250"/>
    <n v="625"/>
    <n v="0.5"/>
  </r>
  <r>
    <x v="0"/>
    <n v="1185732"/>
    <x v="104"/>
    <x v="4"/>
    <x v="31"/>
    <s v="Louisville"/>
    <x v="0"/>
    <n v="0.25"/>
    <n v="7200"/>
    <n v="1800"/>
    <n v="720"/>
    <n v="0.4"/>
  </r>
  <r>
    <x v="0"/>
    <n v="1185732"/>
    <x v="104"/>
    <x v="4"/>
    <x v="31"/>
    <s v="Louisville"/>
    <x v="1"/>
    <n v="0.25"/>
    <n v="4000"/>
    <n v="1000"/>
    <n v="350"/>
    <n v="0.35"/>
  </r>
  <r>
    <x v="0"/>
    <n v="1185732"/>
    <x v="104"/>
    <x v="4"/>
    <x v="31"/>
    <s v="Louisville"/>
    <x v="2"/>
    <n v="0.15000000000000002"/>
    <n v="4250"/>
    <n v="637.50000000000011"/>
    <n v="255.00000000000006"/>
    <n v="0.4"/>
  </r>
  <r>
    <x v="0"/>
    <n v="1185732"/>
    <x v="104"/>
    <x v="4"/>
    <x v="31"/>
    <s v="Louisville"/>
    <x v="3"/>
    <n v="0.19999999999999996"/>
    <n v="2750"/>
    <n v="549.99999999999989"/>
    <n v="219.99999999999997"/>
    <n v="0.4"/>
  </r>
  <r>
    <x v="0"/>
    <n v="1185732"/>
    <x v="104"/>
    <x v="4"/>
    <x v="31"/>
    <s v="Louisville"/>
    <x v="4"/>
    <n v="0.35000000000000009"/>
    <n v="3250"/>
    <n v="1137.5000000000002"/>
    <n v="398.12500000000006"/>
    <n v="0.35"/>
  </r>
  <r>
    <x v="0"/>
    <n v="1185732"/>
    <x v="104"/>
    <x v="4"/>
    <x v="31"/>
    <s v="Louisville"/>
    <x v="5"/>
    <n v="0.25"/>
    <n v="4250"/>
    <n v="1062.5"/>
    <n v="531.25"/>
    <n v="0.5"/>
  </r>
  <r>
    <x v="0"/>
    <n v="1185732"/>
    <x v="105"/>
    <x v="4"/>
    <x v="31"/>
    <s v="Louisville"/>
    <x v="0"/>
    <n v="0.25"/>
    <n v="6750"/>
    <n v="1687.5"/>
    <n v="675"/>
    <n v="0.4"/>
  </r>
  <r>
    <x v="0"/>
    <n v="1185732"/>
    <x v="105"/>
    <x v="4"/>
    <x v="31"/>
    <s v="Louisville"/>
    <x v="1"/>
    <n v="0.25"/>
    <n v="3750"/>
    <n v="937.5"/>
    <n v="328.125"/>
    <n v="0.35"/>
  </r>
  <r>
    <x v="0"/>
    <n v="1185732"/>
    <x v="105"/>
    <x v="4"/>
    <x v="31"/>
    <s v="Louisville"/>
    <x v="2"/>
    <n v="0.15000000000000002"/>
    <n v="3750"/>
    <n v="562.50000000000011"/>
    <n v="225.00000000000006"/>
    <n v="0.4"/>
  </r>
  <r>
    <x v="0"/>
    <n v="1185732"/>
    <x v="105"/>
    <x v="4"/>
    <x v="31"/>
    <s v="Louisville"/>
    <x v="3"/>
    <n v="0.19999999999999996"/>
    <n v="3000"/>
    <n v="599.99999999999989"/>
    <n v="239.99999999999997"/>
    <n v="0.4"/>
  </r>
  <r>
    <x v="0"/>
    <n v="1185732"/>
    <x v="105"/>
    <x v="4"/>
    <x v="31"/>
    <s v="Louisville"/>
    <x v="4"/>
    <n v="0.4"/>
    <n v="3250"/>
    <n v="1300"/>
    <n v="454.99999999999994"/>
    <n v="0.35"/>
  </r>
  <r>
    <x v="0"/>
    <n v="1185732"/>
    <x v="105"/>
    <x v="4"/>
    <x v="31"/>
    <s v="Louisville"/>
    <x v="5"/>
    <n v="0.30000000000000004"/>
    <n v="4750"/>
    <n v="1425.0000000000002"/>
    <n v="712.50000000000011"/>
    <n v="0.5"/>
  </r>
  <r>
    <x v="0"/>
    <n v="1185732"/>
    <x v="40"/>
    <x v="4"/>
    <x v="31"/>
    <s v="Louisville"/>
    <x v="0"/>
    <n v="0.4"/>
    <n v="7450"/>
    <n v="2980"/>
    <n v="1192"/>
    <n v="0.4"/>
  </r>
  <r>
    <x v="0"/>
    <n v="1185732"/>
    <x v="40"/>
    <x v="4"/>
    <x v="31"/>
    <s v="Louisville"/>
    <x v="1"/>
    <n v="0.4"/>
    <n v="4500"/>
    <n v="1800"/>
    <n v="630"/>
    <n v="0.35"/>
  </r>
  <r>
    <x v="0"/>
    <n v="1185732"/>
    <x v="40"/>
    <x v="4"/>
    <x v="31"/>
    <s v="Louisville"/>
    <x v="2"/>
    <n v="0.35000000000000003"/>
    <n v="4250"/>
    <n v="1487.5000000000002"/>
    <n v="595.00000000000011"/>
    <n v="0.4"/>
  </r>
  <r>
    <x v="0"/>
    <n v="1185732"/>
    <x v="40"/>
    <x v="4"/>
    <x v="31"/>
    <s v="Louisville"/>
    <x v="3"/>
    <n v="0.35000000000000003"/>
    <n v="3750"/>
    <n v="1312.5000000000002"/>
    <n v="525.00000000000011"/>
    <n v="0.4"/>
  </r>
  <r>
    <x v="0"/>
    <n v="1185732"/>
    <x v="40"/>
    <x v="4"/>
    <x v="31"/>
    <s v="Louisville"/>
    <x v="4"/>
    <n v="0.44999999999999996"/>
    <n v="4000"/>
    <n v="1799.9999999999998"/>
    <n v="629.99999999999989"/>
    <n v="0.35"/>
  </r>
  <r>
    <x v="0"/>
    <n v="1185732"/>
    <x v="40"/>
    <x v="4"/>
    <x v="31"/>
    <s v="Louisville"/>
    <x v="5"/>
    <n v="0.49999999999999994"/>
    <n v="5000"/>
    <n v="2499.9999999999995"/>
    <n v="1249.9999999999998"/>
    <n v="0.5"/>
  </r>
  <r>
    <x v="0"/>
    <n v="1185732"/>
    <x v="169"/>
    <x v="4"/>
    <x v="31"/>
    <s v="Louisville"/>
    <x v="0"/>
    <n v="0.44999999999999996"/>
    <n v="7500"/>
    <n v="3374.9999999999995"/>
    <n v="1350"/>
    <n v="0.4"/>
  </r>
  <r>
    <x v="0"/>
    <n v="1185732"/>
    <x v="169"/>
    <x v="4"/>
    <x v="31"/>
    <s v="Louisville"/>
    <x v="1"/>
    <n v="0.4"/>
    <n v="5000"/>
    <n v="2000"/>
    <n v="700"/>
    <n v="0.35"/>
  </r>
  <r>
    <x v="0"/>
    <n v="1185732"/>
    <x v="169"/>
    <x v="4"/>
    <x v="31"/>
    <s v="Louisville"/>
    <x v="2"/>
    <n v="0.45"/>
    <n v="4750"/>
    <n v="2137.5"/>
    <n v="855"/>
    <n v="0.4"/>
  </r>
  <r>
    <x v="0"/>
    <n v="1185732"/>
    <x v="169"/>
    <x v="4"/>
    <x v="31"/>
    <s v="Louisville"/>
    <x v="3"/>
    <n v="0.45"/>
    <n v="4500"/>
    <n v="2025"/>
    <n v="810"/>
    <n v="0.4"/>
  </r>
  <r>
    <x v="0"/>
    <n v="1185732"/>
    <x v="169"/>
    <x v="4"/>
    <x v="31"/>
    <s v="Louisville"/>
    <x v="4"/>
    <n v="0.6"/>
    <n v="4500"/>
    <n v="2700"/>
    <n v="944.99999999999989"/>
    <n v="0.35"/>
  </r>
  <r>
    <x v="0"/>
    <n v="1185732"/>
    <x v="169"/>
    <x v="4"/>
    <x v="31"/>
    <s v="Louisville"/>
    <x v="5"/>
    <n v="0.65"/>
    <n v="6250"/>
    <n v="4062.5"/>
    <n v="2031.25"/>
    <n v="0.5"/>
  </r>
  <r>
    <x v="0"/>
    <n v="1185732"/>
    <x v="108"/>
    <x v="4"/>
    <x v="31"/>
    <s v="Louisville"/>
    <x v="0"/>
    <n v="0.6"/>
    <n v="8500"/>
    <n v="5100"/>
    <n v="2040"/>
    <n v="0.4"/>
  </r>
  <r>
    <x v="0"/>
    <n v="1185732"/>
    <x v="108"/>
    <x v="4"/>
    <x v="31"/>
    <s v="Louisville"/>
    <x v="1"/>
    <n v="0.55000000000000004"/>
    <n v="6000"/>
    <n v="3300.0000000000005"/>
    <n v="1155"/>
    <n v="0.35"/>
  </r>
  <r>
    <x v="0"/>
    <n v="1185732"/>
    <x v="108"/>
    <x v="4"/>
    <x v="31"/>
    <s v="Louisville"/>
    <x v="2"/>
    <n v="0.5"/>
    <n v="5250"/>
    <n v="2625"/>
    <n v="1050"/>
    <n v="0.4"/>
  </r>
  <r>
    <x v="0"/>
    <n v="1185732"/>
    <x v="108"/>
    <x v="4"/>
    <x v="31"/>
    <s v="Louisville"/>
    <x v="3"/>
    <n v="0.5"/>
    <n v="4750"/>
    <n v="2375"/>
    <n v="950"/>
    <n v="0.4"/>
  </r>
  <r>
    <x v="0"/>
    <n v="1185732"/>
    <x v="108"/>
    <x v="4"/>
    <x v="31"/>
    <s v="Louisville"/>
    <x v="4"/>
    <n v="0.6"/>
    <n v="5000"/>
    <n v="3000"/>
    <n v="1050"/>
    <n v="0.35"/>
  </r>
  <r>
    <x v="0"/>
    <n v="1185732"/>
    <x v="108"/>
    <x v="4"/>
    <x v="31"/>
    <s v="Louisville"/>
    <x v="5"/>
    <n v="0.65"/>
    <n v="6750"/>
    <n v="4387.5"/>
    <n v="2193.75"/>
    <n v="0.5"/>
  </r>
  <r>
    <x v="0"/>
    <n v="1185732"/>
    <x v="109"/>
    <x v="4"/>
    <x v="31"/>
    <s v="Louisville"/>
    <x v="0"/>
    <n v="0.6"/>
    <n v="8250"/>
    <n v="4950"/>
    <n v="1980"/>
    <n v="0.4"/>
  </r>
  <r>
    <x v="0"/>
    <n v="1185732"/>
    <x v="109"/>
    <x v="4"/>
    <x v="31"/>
    <s v="Louisville"/>
    <x v="1"/>
    <n v="0.55000000000000004"/>
    <n v="6000"/>
    <n v="3300.0000000000005"/>
    <n v="1155"/>
    <n v="0.35"/>
  </r>
  <r>
    <x v="0"/>
    <n v="1185732"/>
    <x v="109"/>
    <x v="4"/>
    <x v="31"/>
    <s v="Louisville"/>
    <x v="2"/>
    <n v="0.5"/>
    <n v="5250"/>
    <n v="2625"/>
    <n v="1050"/>
    <n v="0.4"/>
  </r>
  <r>
    <x v="0"/>
    <n v="1185732"/>
    <x v="109"/>
    <x v="4"/>
    <x v="31"/>
    <s v="Louisville"/>
    <x v="3"/>
    <n v="0.4"/>
    <n v="4750"/>
    <n v="1900"/>
    <n v="760"/>
    <n v="0.4"/>
  </r>
  <r>
    <x v="0"/>
    <n v="1185732"/>
    <x v="109"/>
    <x v="4"/>
    <x v="31"/>
    <s v="Louisville"/>
    <x v="4"/>
    <n v="0.5"/>
    <n v="4500"/>
    <n v="2250"/>
    <n v="787.5"/>
    <n v="0.35"/>
  </r>
  <r>
    <x v="0"/>
    <n v="1185732"/>
    <x v="109"/>
    <x v="4"/>
    <x v="31"/>
    <s v="Louisville"/>
    <x v="5"/>
    <n v="0.55000000000000004"/>
    <n v="6250"/>
    <n v="3437.5000000000005"/>
    <n v="1718.7500000000002"/>
    <n v="0.5"/>
  </r>
  <r>
    <x v="0"/>
    <n v="1185732"/>
    <x v="44"/>
    <x v="4"/>
    <x v="31"/>
    <s v="Louisville"/>
    <x v="0"/>
    <n v="0.5"/>
    <n v="7250"/>
    <n v="3625"/>
    <n v="1450"/>
    <n v="0.4"/>
  </r>
  <r>
    <x v="0"/>
    <n v="1185732"/>
    <x v="44"/>
    <x v="4"/>
    <x v="31"/>
    <s v="Louisville"/>
    <x v="1"/>
    <n v="0.45000000000000012"/>
    <n v="5250"/>
    <n v="2362.5000000000005"/>
    <n v="826.87500000000011"/>
    <n v="0.35"/>
  </r>
  <r>
    <x v="0"/>
    <n v="1185732"/>
    <x v="44"/>
    <x v="4"/>
    <x v="31"/>
    <s v="Louisville"/>
    <x v="2"/>
    <n v="0.20000000000000007"/>
    <n v="4250"/>
    <n v="850.00000000000023"/>
    <n v="340.00000000000011"/>
    <n v="0.4"/>
  </r>
  <r>
    <x v="0"/>
    <n v="1185732"/>
    <x v="44"/>
    <x v="4"/>
    <x v="31"/>
    <s v="Louisville"/>
    <x v="3"/>
    <n v="0.20000000000000007"/>
    <n v="4000"/>
    <n v="800.00000000000023"/>
    <n v="320.00000000000011"/>
    <n v="0.4"/>
  </r>
  <r>
    <x v="0"/>
    <n v="1185732"/>
    <x v="44"/>
    <x v="4"/>
    <x v="31"/>
    <s v="Louisville"/>
    <x v="4"/>
    <n v="0.30000000000000004"/>
    <n v="4000"/>
    <n v="1200.0000000000002"/>
    <n v="420.00000000000006"/>
    <n v="0.35"/>
  </r>
  <r>
    <x v="0"/>
    <n v="1185732"/>
    <x v="44"/>
    <x v="4"/>
    <x v="31"/>
    <s v="Louisville"/>
    <x v="5"/>
    <n v="0.35000000000000009"/>
    <n v="5000"/>
    <n v="1750.0000000000005"/>
    <n v="875.00000000000023"/>
    <n v="0.5"/>
  </r>
  <r>
    <x v="0"/>
    <n v="1185732"/>
    <x v="171"/>
    <x v="4"/>
    <x v="31"/>
    <s v="Louisville"/>
    <x v="0"/>
    <n v="0.35000000000000009"/>
    <n v="6750"/>
    <n v="2362.5000000000005"/>
    <n v="945.00000000000023"/>
    <n v="0.4"/>
  </r>
  <r>
    <x v="0"/>
    <n v="1185732"/>
    <x v="171"/>
    <x v="4"/>
    <x v="31"/>
    <s v="Louisville"/>
    <x v="1"/>
    <n v="0.25000000000000011"/>
    <n v="5000"/>
    <n v="1250.0000000000005"/>
    <n v="437.50000000000011"/>
    <n v="0.35"/>
  </r>
  <r>
    <x v="0"/>
    <n v="1185732"/>
    <x v="171"/>
    <x v="4"/>
    <x v="31"/>
    <s v="Louisville"/>
    <x v="2"/>
    <n v="0.25000000000000011"/>
    <n v="3750"/>
    <n v="937.50000000000045"/>
    <n v="375.00000000000023"/>
    <n v="0.4"/>
  </r>
  <r>
    <x v="0"/>
    <n v="1185732"/>
    <x v="171"/>
    <x v="4"/>
    <x v="31"/>
    <s v="Louisville"/>
    <x v="3"/>
    <n v="0.25000000000000011"/>
    <n v="3500"/>
    <n v="875.00000000000034"/>
    <n v="350.00000000000017"/>
    <n v="0.4"/>
  </r>
  <r>
    <x v="0"/>
    <n v="1185732"/>
    <x v="171"/>
    <x v="4"/>
    <x v="31"/>
    <s v="Louisville"/>
    <x v="4"/>
    <n v="0.35000000000000009"/>
    <n v="3500"/>
    <n v="1225.0000000000002"/>
    <n v="428.75000000000006"/>
    <n v="0.35"/>
  </r>
  <r>
    <x v="0"/>
    <n v="1185732"/>
    <x v="171"/>
    <x v="4"/>
    <x v="31"/>
    <s v="Louisville"/>
    <x v="5"/>
    <n v="0.35000000000000003"/>
    <n v="4750"/>
    <n v="1662.5000000000002"/>
    <n v="831.25000000000011"/>
    <n v="0.5"/>
  </r>
  <r>
    <x v="0"/>
    <n v="1185732"/>
    <x v="112"/>
    <x v="4"/>
    <x v="31"/>
    <s v="Louisville"/>
    <x v="0"/>
    <n v="0.3000000000000001"/>
    <n v="6250"/>
    <n v="1875.0000000000007"/>
    <n v="750.00000000000034"/>
    <n v="0.4"/>
  </r>
  <r>
    <x v="0"/>
    <n v="1185732"/>
    <x v="112"/>
    <x v="4"/>
    <x v="31"/>
    <s v="Louisville"/>
    <x v="1"/>
    <n v="0.20000000000000012"/>
    <n v="4500"/>
    <n v="900.00000000000057"/>
    <n v="315.00000000000017"/>
    <n v="0.35"/>
  </r>
  <r>
    <x v="0"/>
    <n v="1185732"/>
    <x v="112"/>
    <x v="4"/>
    <x v="31"/>
    <s v="Louisville"/>
    <x v="2"/>
    <n v="0.30000000000000016"/>
    <n v="3950"/>
    <n v="1185.0000000000007"/>
    <n v="474.00000000000028"/>
    <n v="0.4"/>
  </r>
  <r>
    <x v="0"/>
    <n v="1185732"/>
    <x v="112"/>
    <x v="4"/>
    <x v="31"/>
    <s v="Louisville"/>
    <x v="3"/>
    <n v="0.6000000000000002"/>
    <n v="4500"/>
    <n v="2700.0000000000009"/>
    <n v="1080.0000000000005"/>
    <n v="0.4"/>
  </r>
  <r>
    <x v="0"/>
    <n v="1185732"/>
    <x v="112"/>
    <x v="4"/>
    <x v="31"/>
    <s v="Louisville"/>
    <x v="4"/>
    <n v="0.75000000000000011"/>
    <n v="4250"/>
    <n v="3187.5000000000005"/>
    <n v="1115.625"/>
    <n v="0.35"/>
  </r>
  <r>
    <x v="0"/>
    <n v="1185732"/>
    <x v="112"/>
    <x v="4"/>
    <x v="31"/>
    <s v="Louisville"/>
    <x v="5"/>
    <n v="0.75"/>
    <n v="5250"/>
    <n v="3937.5"/>
    <n v="1968.75"/>
    <n v="0.5"/>
  </r>
  <r>
    <x v="0"/>
    <n v="1185732"/>
    <x v="113"/>
    <x v="4"/>
    <x v="31"/>
    <s v="Louisville"/>
    <x v="0"/>
    <n v="0.70000000000000007"/>
    <n v="7750"/>
    <n v="5425.0000000000009"/>
    <n v="2170.0000000000005"/>
    <n v="0.4"/>
  </r>
  <r>
    <x v="0"/>
    <n v="1185732"/>
    <x v="113"/>
    <x v="4"/>
    <x v="31"/>
    <s v="Louisville"/>
    <x v="1"/>
    <n v="0.60000000000000009"/>
    <n v="5750"/>
    <n v="3450.0000000000005"/>
    <n v="1207.5"/>
    <n v="0.35"/>
  </r>
  <r>
    <x v="0"/>
    <n v="1185732"/>
    <x v="113"/>
    <x v="4"/>
    <x v="31"/>
    <s v="Louisville"/>
    <x v="2"/>
    <n v="0.60000000000000009"/>
    <n v="5250"/>
    <n v="3150.0000000000005"/>
    <n v="1260.0000000000002"/>
    <n v="0.4"/>
  </r>
  <r>
    <x v="0"/>
    <n v="1185732"/>
    <x v="113"/>
    <x v="4"/>
    <x v="31"/>
    <s v="Louisville"/>
    <x v="3"/>
    <n v="0.60000000000000009"/>
    <n v="4750"/>
    <n v="2850.0000000000005"/>
    <n v="1140.0000000000002"/>
    <n v="0.4"/>
  </r>
  <r>
    <x v="0"/>
    <n v="1185732"/>
    <x v="113"/>
    <x v="4"/>
    <x v="31"/>
    <s v="Louisville"/>
    <x v="4"/>
    <n v="0.70000000000000007"/>
    <n v="4750"/>
    <n v="3325.0000000000005"/>
    <n v="1163.75"/>
    <n v="0.35"/>
  </r>
  <r>
    <x v="0"/>
    <n v="1185732"/>
    <x v="113"/>
    <x v="4"/>
    <x v="31"/>
    <s v="Louisville"/>
    <x v="5"/>
    <n v="0.75"/>
    <n v="5750"/>
    <n v="4312.5"/>
    <n v="2156.25"/>
    <n v="0.5"/>
  </r>
  <r>
    <x v="1"/>
    <n v="1197831"/>
    <x v="180"/>
    <x v="1"/>
    <x v="32"/>
    <s v="Jackson"/>
    <x v="0"/>
    <n v="0.25000000000000006"/>
    <n v="6500"/>
    <n v="1625.0000000000005"/>
    <n v="650.00000000000023"/>
    <n v="0.4"/>
  </r>
  <r>
    <x v="1"/>
    <n v="1197831"/>
    <x v="180"/>
    <x v="1"/>
    <x v="32"/>
    <s v="Jackson"/>
    <x v="1"/>
    <n v="0.25000000000000006"/>
    <n v="4500"/>
    <n v="1125.0000000000002"/>
    <n v="393.75000000000006"/>
    <n v="0.35"/>
  </r>
  <r>
    <x v="1"/>
    <n v="1197831"/>
    <x v="180"/>
    <x v="1"/>
    <x v="32"/>
    <s v="Jackson"/>
    <x v="2"/>
    <n v="0.15000000000000008"/>
    <n v="4500"/>
    <n v="675.00000000000034"/>
    <n v="270.00000000000017"/>
    <n v="0.4"/>
  </r>
  <r>
    <x v="1"/>
    <n v="1197831"/>
    <x v="180"/>
    <x v="1"/>
    <x v="32"/>
    <s v="Jackson"/>
    <x v="3"/>
    <n v="0.2"/>
    <n v="3000"/>
    <n v="600"/>
    <n v="240"/>
    <n v="0.4"/>
  </r>
  <r>
    <x v="1"/>
    <n v="1197831"/>
    <x v="180"/>
    <x v="1"/>
    <x v="32"/>
    <s v="Jackson"/>
    <x v="4"/>
    <n v="0.35000000000000003"/>
    <n v="3500"/>
    <n v="1225.0000000000002"/>
    <n v="428.75000000000006"/>
    <n v="0.35"/>
  </r>
  <r>
    <x v="1"/>
    <n v="1197831"/>
    <x v="180"/>
    <x v="1"/>
    <x v="32"/>
    <s v="Jackson"/>
    <x v="5"/>
    <n v="0.25000000000000006"/>
    <n v="4500"/>
    <n v="1125.0000000000002"/>
    <n v="450.00000000000011"/>
    <n v="0.4"/>
  </r>
  <r>
    <x v="1"/>
    <n v="1197831"/>
    <x v="227"/>
    <x v="1"/>
    <x v="32"/>
    <s v="Jackson"/>
    <x v="0"/>
    <n v="0.25000000000000006"/>
    <n v="7000"/>
    <n v="1750.0000000000005"/>
    <n v="700.00000000000023"/>
    <n v="0.4"/>
  </r>
  <r>
    <x v="1"/>
    <n v="1197831"/>
    <x v="227"/>
    <x v="1"/>
    <x v="32"/>
    <s v="Jackson"/>
    <x v="1"/>
    <n v="0.25000000000000006"/>
    <n v="3500"/>
    <n v="875.00000000000023"/>
    <n v="306.25000000000006"/>
    <n v="0.35"/>
  </r>
  <r>
    <x v="1"/>
    <n v="1197831"/>
    <x v="227"/>
    <x v="1"/>
    <x v="32"/>
    <s v="Jackson"/>
    <x v="2"/>
    <n v="0.15000000000000008"/>
    <n v="4000"/>
    <n v="600.00000000000034"/>
    <n v="240.00000000000014"/>
    <n v="0.4"/>
  </r>
  <r>
    <x v="1"/>
    <n v="1197831"/>
    <x v="227"/>
    <x v="1"/>
    <x v="32"/>
    <s v="Jackson"/>
    <x v="3"/>
    <n v="0.2"/>
    <n v="2500"/>
    <n v="500"/>
    <n v="200"/>
    <n v="0.4"/>
  </r>
  <r>
    <x v="1"/>
    <n v="1197831"/>
    <x v="227"/>
    <x v="1"/>
    <x v="32"/>
    <s v="Jackson"/>
    <x v="4"/>
    <n v="0.35000000000000003"/>
    <n v="3250"/>
    <n v="1137.5"/>
    <n v="398.125"/>
    <n v="0.35"/>
  </r>
  <r>
    <x v="1"/>
    <n v="1197831"/>
    <x v="227"/>
    <x v="1"/>
    <x v="32"/>
    <s v="Jackson"/>
    <x v="5"/>
    <n v="0.2"/>
    <n v="4250"/>
    <n v="850"/>
    <n v="340"/>
    <n v="0.4"/>
  </r>
  <r>
    <x v="1"/>
    <n v="1197831"/>
    <x v="26"/>
    <x v="1"/>
    <x v="32"/>
    <s v="Jackson"/>
    <x v="0"/>
    <n v="0.2"/>
    <n v="6450"/>
    <n v="1290"/>
    <n v="516"/>
    <n v="0.4"/>
  </r>
  <r>
    <x v="1"/>
    <n v="1197831"/>
    <x v="26"/>
    <x v="1"/>
    <x v="32"/>
    <s v="Jackson"/>
    <x v="1"/>
    <n v="0.2"/>
    <n v="3250"/>
    <n v="650"/>
    <n v="227.49999999999997"/>
    <n v="0.35"/>
  </r>
  <r>
    <x v="1"/>
    <n v="1197831"/>
    <x v="26"/>
    <x v="1"/>
    <x v="32"/>
    <s v="Jackson"/>
    <x v="2"/>
    <n v="0.10000000000000002"/>
    <n v="3500"/>
    <n v="350.00000000000006"/>
    <n v="140.00000000000003"/>
    <n v="0.4"/>
  </r>
  <r>
    <x v="1"/>
    <n v="1197831"/>
    <x v="26"/>
    <x v="1"/>
    <x v="32"/>
    <s v="Jackson"/>
    <x v="3"/>
    <n v="0.19999999999999996"/>
    <n v="2000"/>
    <n v="399.99999999999989"/>
    <n v="159.99999999999997"/>
    <n v="0.4"/>
  </r>
  <r>
    <x v="1"/>
    <n v="1197831"/>
    <x v="26"/>
    <x v="1"/>
    <x v="32"/>
    <s v="Jackson"/>
    <x v="4"/>
    <n v="0.35000000000000009"/>
    <n v="2500"/>
    <n v="875.00000000000023"/>
    <n v="306.25000000000006"/>
    <n v="0.35"/>
  </r>
  <r>
    <x v="1"/>
    <n v="1197831"/>
    <x v="26"/>
    <x v="1"/>
    <x v="32"/>
    <s v="Jackson"/>
    <x v="5"/>
    <n v="0.25"/>
    <n v="3500"/>
    <n v="875"/>
    <n v="350"/>
    <n v="0.4"/>
  </r>
  <r>
    <x v="1"/>
    <n v="1197831"/>
    <x v="27"/>
    <x v="1"/>
    <x v="32"/>
    <s v="Jackson"/>
    <x v="0"/>
    <n v="0.25"/>
    <n v="6000"/>
    <n v="1500"/>
    <n v="600"/>
    <n v="0.4"/>
  </r>
  <r>
    <x v="1"/>
    <n v="1197831"/>
    <x v="27"/>
    <x v="1"/>
    <x v="32"/>
    <s v="Jackson"/>
    <x v="1"/>
    <n v="0.25"/>
    <n v="3000"/>
    <n v="750"/>
    <n v="262.5"/>
    <n v="0.35"/>
  </r>
  <r>
    <x v="1"/>
    <n v="1197831"/>
    <x v="27"/>
    <x v="1"/>
    <x v="32"/>
    <s v="Jackson"/>
    <x v="2"/>
    <n v="0.15000000000000002"/>
    <n v="3000"/>
    <n v="450.00000000000006"/>
    <n v="180.00000000000003"/>
    <n v="0.4"/>
  </r>
  <r>
    <x v="1"/>
    <n v="1197831"/>
    <x v="27"/>
    <x v="1"/>
    <x v="32"/>
    <s v="Jackson"/>
    <x v="3"/>
    <n v="0.19999999999999996"/>
    <n v="2250"/>
    <n v="449.99999999999989"/>
    <n v="179.99999999999997"/>
    <n v="0.4"/>
  </r>
  <r>
    <x v="1"/>
    <n v="1197831"/>
    <x v="27"/>
    <x v="1"/>
    <x v="32"/>
    <s v="Jackson"/>
    <x v="4"/>
    <n v="0.4"/>
    <n v="2500"/>
    <n v="1000"/>
    <n v="350"/>
    <n v="0.35"/>
  </r>
  <r>
    <x v="1"/>
    <n v="1197831"/>
    <x v="27"/>
    <x v="1"/>
    <x v="32"/>
    <s v="Jackson"/>
    <x v="5"/>
    <n v="0.30000000000000004"/>
    <n v="4000"/>
    <n v="1200.0000000000002"/>
    <n v="480.00000000000011"/>
    <n v="0.4"/>
  </r>
  <r>
    <x v="1"/>
    <n v="1197831"/>
    <x v="168"/>
    <x v="1"/>
    <x v="32"/>
    <s v="Jackson"/>
    <x v="0"/>
    <n v="0.4"/>
    <n v="6700"/>
    <n v="2680"/>
    <n v="1072"/>
    <n v="0.4"/>
  </r>
  <r>
    <x v="1"/>
    <n v="1197831"/>
    <x v="168"/>
    <x v="1"/>
    <x v="32"/>
    <s v="Jackson"/>
    <x v="1"/>
    <n v="0.4"/>
    <n v="3750"/>
    <n v="1500"/>
    <n v="525"/>
    <n v="0.35"/>
  </r>
  <r>
    <x v="1"/>
    <n v="1197831"/>
    <x v="168"/>
    <x v="1"/>
    <x v="32"/>
    <s v="Jackson"/>
    <x v="2"/>
    <n v="0.35000000000000003"/>
    <n v="3500"/>
    <n v="1225.0000000000002"/>
    <n v="490.00000000000011"/>
    <n v="0.4"/>
  </r>
  <r>
    <x v="1"/>
    <n v="1197831"/>
    <x v="168"/>
    <x v="1"/>
    <x v="32"/>
    <s v="Jackson"/>
    <x v="3"/>
    <n v="0.35000000000000003"/>
    <n v="3000"/>
    <n v="1050"/>
    <n v="420"/>
    <n v="0.4"/>
  </r>
  <r>
    <x v="1"/>
    <n v="1197831"/>
    <x v="168"/>
    <x v="1"/>
    <x v="32"/>
    <s v="Jackson"/>
    <x v="4"/>
    <n v="0.44999999999999996"/>
    <n v="3250"/>
    <n v="1462.4999999999998"/>
    <n v="511.87499999999989"/>
    <n v="0.35"/>
  </r>
  <r>
    <x v="1"/>
    <n v="1197831"/>
    <x v="168"/>
    <x v="1"/>
    <x v="32"/>
    <s v="Jackson"/>
    <x v="5"/>
    <n v="0.44999999999999996"/>
    <n v="4250"/>
    <n v="1912.4999999999998"/>
    <n v="765"/>
    <n v="0.4"/>
  </r>
  <r>
    <x v="1"/>
    <n v="1197831"/>
    <x v="228"/>
    <x v="1"/>
    <x v="32"/>
    <s v="Jackson"/>
    <x v="0"/>
    <n v="0.39999999999999997"/>
    <n v="6750"/>
    <n v="2700"/>
    <n v="1080"/>
    <n v="0.4"/>
  </r>
  <r>
    <x v="1"/>
    <n v="1197831"/>
    <x v="228"/>
    <x v="1"/>
    <x v="32"/>
    <s v="Jackson"/>
    <x v="1"/>
    <n v="0.35000000000000003"/>
    <n v="4250"/>
    <n v="1487.5000000000002"/>
    <n v="520.625"/>
    <n v="0.35"/>
  </r>
  <r>
    <x v="1"/>
    <n v="1197831"/>
    <x v="228"/>
    <x v="1"/>
    <x v="32"/>
    <s v="Jackson"/>
    <x v="2"/>
    <n v="0.4"/>
    <n v="4000"/>
    <n v="1600"/>
    <n v="640"/>
    <n v="0.4"/>
  </r>
  <r>
    <x v="1"/>
    <n v="1197831"/>
    <x v="228"/>
    <x v="1"/>
    <x v="32"/>
    <s v="Jackson"/>
    <x v="3"/>
    <n v="0.4"/>
    <n v="3750"/>
    <n v="1500"/>
    <n v="600"/>
    <n v="0.4"/>
  </r>
  <r>
    <x v="1"/>
    <n v="1197831"/>
    <x v="228"/>
    <x v="1"/>
    <x v="32"/>
    <s v="Jackson"/>
    <x v="4"/>
    <n v="0.54999999999999993"/>
    <n v="3750"/>
    <n v="2062.4999999999995"/>
    <n v="721.87499999999977"/>
    <n v="0.35"/>
  </r>
  <r>
    <x v="1"/>
    <n v="1197831"/>
    <x v="228"/>
    <x v="1"/>
    <x v="32"/>
    <s v="Jackson"/>
    <x v="5"/>
    <n v="0.6"/>
    <n v="5500"/>
    <n v="3300"/>
    <n v="1320"/>
    <n v="0.4"/>
  </r>
  <r>
    <x v="1"/>
    <n v="1197831"/>
    <x v="30"/>
    <x v="1"/>
    <x v="32"/>
    <s v="Jackson"/>
    <x v="0"/>
    <n v="0.54999999999999993"/>
    <n v="7750"/>
    <n v="4262.4999999999991"/>
    <n v="1704.9999999999998"/>
    <n v="0.4"/>
  </r>
  <r>
    <x v="1"/>
    <n v="1197831"/>
    <x v="30"/>
    <x v="1"/>
    <x v="32"/>
    <s v="Jackson"/>
    <x v="1"/>
    <n v="0.5"/>
    <n v="5250"/>
    <n v="2625"/>
    <n v="918.74999999999989"/>
    <n v="0.35"/>
  </r>
  <r>
    <x v="1"/>
    <n v="1197831"/>
    <x v="30"/>
    <x v="1"/>
    <x v="32"/>
    <s v="Jackson"/>
    <x v="2"/>
    <n v="0.45"/>
    <n v="4500"/>
    <n v="2025"/>
    <n v="810"/>
    <n v="0.4"/>
  </r>
  <r>
    <x v="1"/>
    <n v="1197831"/>
    <x v="30"/>
    <x v="1"/>
    <x v="32"/>
    <s v="Jackson"/>
    <x v="3"/>
    <n v="0.45"/>
    <n v="4000"/>
    <n v="1800"/>
    <n v="720"/>
    <n v="0.4"/>
  </r>
  <r>
    <x v="1"/>
    <n v="1197831"/>
    <x v="30"/>
    <x v="1"/>
    <x v="32"/>
    <s v="Jackson"/>
    <x v="4"/>
    <n v="0.6"/>
    <n v="4250"/>
    <n v="2550"/>
    <n v="892.5"/>
    <n v="0.35"/>
  </r>
  <r>
    <x v="1"/>
    <n v="1197831"/>
    <x v="30"/>
    <x v="1"/>
    <x v="32"/>
    <s v="Jackson"/>
    <x v="5"/>
    <n v="0.65"/>
    <n v="6000"/>
    <n v="3900"/>
    <n v="1560"/>
    <n v="0.4"/>
  </r>
  <r>
    <x v="1"/>
    <n v="1197831"/>
    <x v="31"/>
    <x v="1"/>
    <x v="32"/>
    <s v="Jackson"/>
    <x v="0"/>
    <n v="0.6"/>
    <n v="7500"/>
    <n v="4500"/>
    <n v="1800"/>
    <n v="0.4"/>
  </r>
  <r>
    <x v="1"/>
    <n v="1197831"/>
    <x v="31"/>
    <x v="1"/>
    <x v="32"/>
    <s v="Jackson"/>
    <x v="1"/>
    <n v="0.55000000000000004"/>
    <n v="5250"/>
    <n v="2887.5000000000005"/>
    <n v="1010.6250000000001"/>
    <n v="0.35"/>
  </r>
  <r>
    <x v="1"/>
    <n v="1197831"/>
    <x v="31"/>
    <x v="1"/>
    <x v="32"/>
    <s v="Jackson"/>
    <x v="2"/>
    <n v="0.5"/>
    <n v="4500"/>
    <n v="2250"/>
    <n v="900"/>
    <n v="0.4"/>
  </r>
  <r>
    <x v="1"/>
    <n v="1197831"/>
    <x v="31"/>
    <x v="1"/>
    <x v="32"/>
    <s v="Jackson"/>
    <x v="3"/>
    <n v="0.4"/>
    <n v="4000"/>
    <n v="1600"/>
    <n v="640"/>
    <n v="0.4"/>
  </r>
  <r>
    <x v="1"/>
    <n v="1197831"/>
    <x v="31"/>
    <x v="1"/>
    <x v="32"/>
    <s v="Jackson"/>
    <x v="4"/>
    <n v="0.5"/>
    <n v="3750"/>
    <n v="1875"/>
    <n v="656.25"/>
    <n v="0.35"/>
  </r>
  <r>
    <x v="1"/>
    <n v="1197831"/>
    <x v="31"/>
    <x v="1"/>
    <x v="32"/>
    <s v="Jackson"/>
    <x v="5"/>
    <n v="0.55000000000000004"/>
    <n v="5500"/>
    <n v="3025.0000000000005"/>
    <n v="1210.0000000000002"/>
    <n v="0.4"/>
  </r>
  <r>
    <x v="1"/>
    <n v="1197831"/>
    <x v="170"/>
    <x v="1"/>
    <x v="32"/>
    <s v="Jackson"/>
    <x v="0"/>
    <n v="0.5"/>
    <n v="6500"/>
    <n v="3250"/>
    <n v="1300"/>
    <n v="0.4"/>
  </r>
  <r>
    <x v="1"/>
    <n v="1197831"/>
    <x v="170"/>
    <x v="1"/>
    <x v="32"/>
    <s v="Jackson"/>
    <x v="1"/>
    <n v="0.40000000000000013"/>
    <n v="4500"/>
    <n v="1800.0000000000007"/>
    <n v="630.00000000000023"/>
    <n v="0.35"/>
  </r>
  <r>
    <x v="1"/>
    <n v="1197831"/>
    <x v="170"/>
    <x v="1"/>
    <x v="32"/>
    <s v="Jackson"/>
    <x v="2"/>
    <n v="0.15000000000000008"/>
    <n v="3500"/>
    <n v="525.00000000000023"/>
    <n v="210.00000000000011"/>
    <n v="0.4"/>
  </r>
  <r>
    <x v="1"/>
    <n v="1197831"/>
    <x v="170"/>
    <x v="1"/>
    <x v="32"/>
    <s v="Jackson"/>
    <x v="3"/>
    <n v="0.15000000000000008"/>
    <n v="3250"/>
    <n v="487.50000000000023"/>
    <n v="195.00000000000011"/>
    <n v="0.4"/>
  </r>
  <r>
    <x v="1"/>
    <n v="1197831"/>
    <x v="170"/>
    <x v="1"/>
    <x v="32"/>
    <s v="Jackson"/>
    <x v="4"/>
    <n v="0.25000000000000006"/>
    <n v="3250"/>
    <n v="812.50000000000023"/>
    <n v="284.37500000000006"/>
    <n v="0.35"/>
  </r>
  <r>
    <x v="1"/>
    <n v="1197831"/>
    <x v="170"/>
    <x v="1"/>
    <x v="32"/>
    <s v="Jackson"/>
    <x v="5"/>
    <n v="0.3000000000000001"/>
    <n v="4250"/>
    <n v="1275.0000000000005"/>
    <n v="510.00000000000023"/>
    <n v="0.4"/>
  </r>
  <r>
    <x v="1"/>
    <n v="1197831"/>
    <x v="229"/>
    <x v="1"/>
    <x v="32"/>
    <s v="Jackson"/>
    <x v="0"/>
    <n v="0.3000000000000001"/>
    <n v="6000"/>
    <n v="1800.0000000000007"/>
    <n v="720.00000000000034"/>
    <n v="0.4"/>
  </r>
  <r>
    <x v="1"/>
    <n v="1197831"/>
    <x v="229"/>
    <x v="1"/>
    <x v="32"/>
    <s v="Jackson"/>
    <x v="1"/>
    <n v="0.20000000000000012"/>
    <n v="4250"/>
    <n v="850.00000000000057"/>
    <n v="297.50000000000017"/>
    <n v="0.35"/>
  </r>
  <r>
    <x v="1"/>
    <n v="1197831"/>
    <x v="229"/>
    <x v="1"/>
    <x v="32"/>
    <s v="Jackson"/>
    <x v="2"/>
    <n v="0.20000000000000012"/>
    <n v="3000"/>
    <n v="600.00000000000034"/>
    <n v="240.00000000000014"/>
    <n v="0.4"/>
  </r>
  <r>
    <x v="1"/>
    <n v="1197831"/>
    <x v="229"/>
    <x v="1"/>
    <x v="32"/>
    <s v="Jackson"/>
    <x v="3"/>
    <n v="0.20000000000000012"/>
    <n v="2750"/>
    <n v="550.00000000000034"/>
    <n v="220.00000000000014"/>
    <n v="0.4"/>
  </r>
  <r>
    <x v="1"/>
    <n v="1197831"/>
    <x v="229"/>
    <x v="1"/>
    <x v="32"/>
    <s v="Jackson"/>
    <x v="4"/>
    <n v="0.3000000000000001"/>
    <n v="2750"/>
    <n v="825.00000000000023"/>
    <n v="288.75000000000006"/>
    <n v="0.35"/>
  </r>
  <r>
    <x v="1"/>
    <n v="1197831"/>
    <x v="229"/>
    <x v="1"/>
    <x v="32"/>
    <s v="Jackson"/>
    <x v="5"/>
    <n v="0.30000000000000004"/>
    <n v="4000"/>
    <n v="1200.0000000000002"/>
    <n v="480.00000000000011"/>
    <n v="0.4"/>
  </r>
  <r>
    <x v="1"/>
    <n v="1197831"/>
    <x v="34"/>
    <x v="1"/>
    <x v="32"/>
    <s v="Jackson"/>
    <x v="0"/>
    <n v="0.25000000000000011"/>
    <n v="5500"/>
    <n v="1375.0000000000007"/>
    <n v="550.00000000000034"/>
    <n v="0.4"/>
  </r>
  <r>
    <x v="1"/>
    <n v="1197831"/>
    <x v="34"/>
    <x v="1"/>
    <x v="32"/>
    <s v="Jackson"/>
    <x v="1"/>
    <n v="0.15000000000000013"/>
    <n v="3750"/>
    <n v="562.50000000000045"/>
    <n v="196.87500000000014"/>
    <n v="0.35"/>
  </r>
  <r>
    <x v="1"/>
    <n v="1197831"/>
    <x v="34"/>
    <x v="1"/>
    <x v="32"/>
    <s v="Jackson"/>
    <x v="2"/>
    <n v="0.25000000000000017"/>
    <n v="3200"/>
    <n v="800.00000000000057"/>
    <n v="320.00000000000023"/>
    <n v="0.4"/>
  </r>
  <r>
    <x v="1"/>
    <n v="1197831"/>
    <x v="34"/>
    <x v="1"/>
    <x v="32"/>
    <s v="Jackson"/>
    <x v="3"/>
    <n v="0.55000000000000016"/>
    <n v="3750"/>
    <n v="2062.5000000000005"/>
    <n v="825.00000000000023"/>
    <n v="0.4"/>
  </r>
  <r>
    <x v="1"/>
    <n v="1197831"/>
    <x v="34"/>
    <x v="1"/>
    <x v="32"/>
    <s v="Jackson"/>
    <x v="4"/>
    <n v="0.75000000000000011"/>
    <n v="3500"/>
    <n v="2625.0000000000005"/>
    <n v="918.75000000000011"/>
    <n v="0.35"/>
  </r>
  <r>
    <x v="1"/>
    <n v="1197831"/>
    <x v="34"/>
    <x v="1"/>
    <x v="32"/>
    <s v="Jackson"/>
    <x v="5"/>
    <n v="0.75"/>
    <n v="4500"/>
    <n v="3375"/>
    <n v="1350"/>
    <n v="0.4"/>
  </r>
  <r>
    <x v="1"/>
    <n v="1197831"/>
    <x v="35"/>
    <x v="1"/>
    <x v="32"/>
    <s v="Jackson"/>
    <x v="0"/>
    <n v="0.70000000000000007"/>
    <n v="7000"/>
    <n v="4900.0000000000009"/>
    <n v="1960.0000000000005"/>
    <n v="0.4"/>
  </r>
  <r>
    <x v="1"/>
    <n v="1197831"/>
    <x v="35"/>
    <x v="1"/>
    <x v="32"/>
    <s v="Jackson"/>
    <x v="1"/>
    <n v="0.60000000000000009"/>
    <n v="5000"/>
    <n v="3000.0000000000005"/>
    <n v="1050"/>
    <n v="0.35"/>
  </r>
  <r>
    <x v="1"/>
    <n v="1197831"/>
    <x v="35"/>
    <x v="1"/>
    <x v="32"/>
    <s v="Jackson"/>
    <x v="2"/>
    <n v="0.60000000000000009"/>
    <n v="4500"/>
    <n v="2700.0000000000005"/>
    <n v="1080.0000000000002"/>
    <n v="0.4"/>
  </r>
  <r>
    <x v="1"/>
    <n v="1197831"/>
    <x v="35"/>
    <x v="1"/>
    <x v="32"/>
    <s v="Jackson"/>
    <x v="3"/>
    <n v="0.60000000000000009"/>
    <n v="4000"/>
    <n v="2400.0000000000005"/>
    <n v="960.00000000000023"/>
    <n v="0.4"/>
  </r>
  <r>
    <x v="1"/>
    <n v="1197831"/>
    <x v="35"/>
    <x v="1"/>
    <x v="32"/>
    <s v="Jackson"/>
    <x v="4"/>
    <n v="0.70000000000000007"/>
    <n v="4000"/>
    <n v="2800.0000000000005"/>
    <n v="980.00000000000011"/>
    <n v="0.35"/>
  </r>
  <r>
    <x v="1"/>
    <n v="1197831"/>
    <x v="35"/>
    <x v="1"/>
    <x v="32"/>
    <s v="Jackson"/>
    <x v="5"/>
    <n v="0.75"/>
    <n v="5000"/>
    <n v="3750"/>
    <n v="1500"/>
    <n v="0.4"/>
  </r>
  <r>
    <x v="1"/>
    <n v="1197831"/>
    <x v="180"/>
    <x v="1"/>
    <x v="33"/>
    <s v="Little Rock"/>
    <x v="0"/>
    <n v="0.25000000000000006"/>
    <n v="5750"/>
    <n v="1437.5000000000002"/>
    <n v="575.00000000000011"/>
    <n v="0.4"/>
  </r>
  <r>
    <x v="1"/>
    <n v="1197831"/>
    <x v="180"/>
    <x v="1"/>
    <x v="33"/>
    <s v="Little Rock"/>
    <x v="1"/>
    <n v="0.25000000000000006"/>
    <n v="3750"/>
    <n v="937.50000000000023"/>
    <n v="328.12500000000006"/>
    <n v="0.35"/>
  </r>
  <r>
    <x v="1"/>
    <n v="1197831"/>
    <x v="180"/>
    <x v="1"/>
    <x v="33"/>
    <s v="Little Rock"/>
    <x v="2"/>
    <n v="0.15000000000000008"/>
    <n v="3750"/>
    <n v="562.50000000000034"/>
    <n v="225.00000000000014"/>
    <n v="0.4"/>
  </r>
  <r>
    <x v="1"/>
    <n v="1197831"/>
    <x v="180"/>
    <x v="1"/>
    <x v="33"/>
    <s v="Little Rock"/>
    <x v="3"/>
    <n v="0.2"/>
    <n v="2250"/>
    <n v="450"/>
    <n v="180"/>
    <n v="0.4"/>
  </r>
  <r>
    <x v="1"/>
    <n v="1197831"/>
    <x v="180"/>
    <x v="1"/>
    <x v="33"/>
    <s v="Little Rock"/>
    <x v="4"/>
    <n v="0.35000000000000003"/>
    <n v="2750"/>
    <n v="962.50000000000011"/>
    <n v="336.875"/>
    <n v="0.35"/>
  </r>
  <r>
    <x v="1"/>
    <n v="1197831"/>
    <x v="180"/>
    <x v="1"/>
    <x v="33"/>
    <s v="Little Rock"/>
    <x v="5"/>
    <n v="0.25000000000000006"/>
    <n v="3750"/>
    <n v="937.50000000000023"/>
    <n v="375.00000000000011"/>
    <n v="0.4"/>
  </r>
  <r>
    <x v="1"/>
    <n v="1197831"/>
    <x v="227"/>
    <x v="1"/>
    <x v="33"/>
    <s v="Little Rock"/>
    <x v="0"/>
    <n v="0.25000000000000006"/>
    <n v="6250"/>
    <n v="1562.5000000000005"/>
    <n v="625.00000000000023"/>
    <n v="0.4"/>
  </r>
  <r>
    <x v="1"/>
    <n v="1197831"/>
    <x v="227"/>
    <x v="1"/>
    <x v="33"/>
    <s v="Little Rock"/>
    <x v="1"/>
    <n v="0.25000000000000006"/>
    <n v="2750"/>
    <n v="687.50000000000011"/>
    <n v="240.62500000000003"/>
    <n v="0.35"/>
  </r>
  <r>
    <x v="1"/>
    <n v="1197831"/>
    <x v="227"/>
    <x v="1"/>
    <x v="33"/>
    <s v="Little Rock"/>
    <x v="2"/>
    <n v="0.15000000000000008"/>
    <n v="3250"/>
    <n v="487.50000000000023"/>
    <n v="195.00000000000011"/>
    <n v="0.4"/>
  </r>
  <r>
    <x v="1"/>
    <n v="1197831"/>
    <x v="227"/>
    <x v="1"/>
    <x v="33"/>
    <s v="Little Rock"/>
    <x v="3"/>
    <n v="0.2"/>
    <n v="1750"/>
    <n v="350"/>
    <n v="140"/>
    <n v="0.4"/>
  </r>
  <r>
    <x v="1"/>
    <n v="1197831"/>
    <x v="227"/>
    <x v="1"/>
    <x v="33"/>
    <s v="Little Rock"/>
    <x v="4"/>
    <n v="0.35000000000000003"/>
    <n v="2500"/>
    <n v="875.00000000000011"/>
    <n v="306.25"/>
    <n v="0.35"/>
  </r>
  <r>
    <x v="1"/>
    <n v="1197831"/>
    <x v="227"/>
    <x v="1"/>
    <x v="33"/>
    <s v="Little Rock"/>
    <x v="5"/>
    <n v="0.2"/>
    <n v="3500"/>
    <n v="700"/>
    <n v="280"/>
    <n v="0.4"/>
  </r>
  <r>
    <x v="1"/>
    <n v="1197831"/>
    <x v="26"/>
    <x v="1"/>
    <x v="33"/>
    <s v="Little Rock"/>
    <x v="0"/>
    <n v="0.2"/>
    <n v="5700"/>
    <n v="1140"/>
    <n v="456"/>
    <n v="0.4"/>
  </r>
  <r>
    <x v="1"/>
    <n v="1197831"/>
    <x v="26"/>
    <x v="1"/>
    <x v="33"/>
    <s v="Little Rock"/>
    <x v="1"/>
    <n v="0.2"/>
    <n v="2500"/>
    <n v="500"/>
    <n v="175"/>
    <n v="0.35"/>
  </r>
  <r>
    <x v="1"/>
    <n v="1197831"/>
    <x v="26"/>
    <x v="1"/>
    <x v="33"/>
    <s v="Little Rock"/>
    <x v="2"/>
    <n v="0.10000000000000002"/>
    <n v="2750"/>
    <n v="275.00000000000006"/>
    <n v="110.00000000000003"/>
    <n v="0.4"/>
  </r>
  <r>
    <x v="1"/>
    <n v="1197831"/>
    <x v="26"/>
    <x v="1"/>
    <x v="33"/>
    <s v="Little Rock"/>
    <x v="3"/>
    <n v="0.19999999999999996"/>
    <n v="1250"/>
    <n v="249.99999999999994"/>
    <n v="99.999999999999986"/>
    <n v="0.4"/>
  </r>
  <r>
    <x v="1"/>
    <n v="1197831"/>
    <x v="26"/>
    <x v="1"/>
    <x v="33"/>
    <s v="Little Rock"/>
    <x v="4"/>
    <n v="0.35000000000000009"/>
    <n v="1750"/>
    <n v="612.50000000000011"/>
    <n v="214.37500000000003"/>
    <n v="0.35"/>
  </r>
  <r>
    <x v="1"/>
    <n v="1197831"/>
    <x v="26"/>
    <x v="1"/>
    <x v="33"/>
    <s v="Little Rock"/>
    <x v="5"/>
    <n v="0.25"/>
    <n v="2750"/>
    <n v="687.5"/>
    <n v="275"/>
    <n v="0.4"/>
  </r>
  <r>
    <x v="1"/>
    <n v="1197831"/>
    <x v="27"/>
    <x v="1"/>
    <x v="33"/>
    <s v="Little Rock"/>
    <x v="0"/>
    <n v="0.25"/>
    <n v="5250"/>
    <n v="1312.5"/>
    <n v="525"/>
    <n v="0.4"/>
  </r>
  <r>
    <x v="1"/>
    <n v="1197831"/>
    <x v="27"/>
    <x v="1"/>
    <x v="33"/>
    <s v="Little Rock"/>
    <x v="1"/>
    <n v="0.25"/>
    <n v="2250"/>
    <n v="562.5"/>
    <n v="196.875"/>
    <n v="0.35"/>
  </r>
  <r>
    <x v="1"/>
    <n v="1197831"/>
    <x v="27"/>
    <x v="1"/>
    <x v="33"/>
    <s v="Little Rock"/>
    <x v="2"/>
    <n v="0.15000000000000002"/>
    <n v="2250"/>
    <n v="337.50000000000006"/>
    <n v="135.00000000000003"/>
    <n v="0.4"/>
  </r>
  <r>
    <x v="1"/>
    <n v="1197831"/>
    <x v="27"/>
    <x v="1"/>
    <x v="33"/>
    <s v="Little Rock"/>
    <x v="3"/>
    <n v="0.19999999999999996"/>
    <n v="1500"/>
    <n v="299.99999999999994"/>
    <n v="119.99999999999999"/>
    <n v="0.4"/>
  </r>
  <r>
    <x v="1"/>
    <n v="1197831"/>
    <x v="27"/>
    <x v="1"/>
    <x v="33"/>
    <s v="Little Rock"/>
    <x v="4"/>
    <n v="0.4"/>
    <n v="1750"/>
    <n v="700"/>
    <n v="244.99999999999997"/>
    <n v="0.35"/>
  </r>
  <r>
    <x v="1"/>
    <n v="1197831"/>
    <x v="27"/>
    <x v="1"/>
    <x v="33"/>
    <s v="Little Rock"/>
    <x v="5"/>
    <n v="0.30000000000000004"/>
    <n v="3250"/>
    <n v="975.00000000000011"/>
    <n v="390.00000000000006"/>
    <n v="0.4"/>
  </r>
  <r>
    <x v="1"/>
    <n v="1197831"/>
    <x v="168"/>
    <x v="1"/>
    <x v="33"/>
    <s v="Little Rock"/>
    <x v="0"/>
    <n v="0.4"/>
    <n v="5950"/>
    <n v="2380"/>
    <n v="952"/>
    <n v="0.4"/>
  </r>
  <r>
    <x v="1"/>
    <n v="1197831"/>
    <x v="168"/>
    <x v="1"/>
    <x v="33"/>
    <s v="Little Rock"/>
    <x v="1"/>
    <n v="0.4"/>
    <n v="3000"/>
    <n v="1200"/>
    <n v="420"/>
    <n v="0.35"/>
  </r>
  <r>
    <x v="1"/>
    <n v="1197831"/>
    <x v="168"/>
    <x v="1"/>
    <x v="33"/>
    <s v="Little Rock"/>
    <x v="2"/>
    <n v="0.35000000000000003"/>
    <n v="2750"/>
    <n v="962.50000000000011"/>
    <n v="385.00000000000006"/>
    <n v="0.4"/>
  </r>
  <r>
    <x v="1"/>
    <n v="1197831"/>
    <x v="168"/>
    <x v="1"/>
    <x v="33"/>
    <s v="Little Rock"/>
    <x v="3"/>
    <n v="0.35000000000000003"/>
    <n v="2250"/>
    <n v="787.50000000000011"/>
    <n v="315.00000000000006"/>
    <n v="0.4"/>
  </r>
  <r>
    <x v="1"/>
    <n v="1197831"/>
    <x v="168"/>
    <x v="1"/>
    <x v="33"/>
    <s v="Little Rock"/>
    <x v="4"/>
    <n v="0.44999999999999996"/>
    <n v="2500"/>
    <n v="1125"/>
    <n v="393.75"/>
    <n v="0.35"/>
  </r>
  <r>
    <x v="1"/>
    <n v="1197831"/>
    <x v="168"/>
    <x v="1"/>
    <x v="33"/>
    <s v="Little Rock"/>
    <x v="5"/>
    <n v="0.44999999999999996"/>
    <n v="3500"/>
    <n v="1574.9999999999998"/>
    <n v="630"/>
    <n v="0.4"/>
  </r>
  <r>
    <x v="1"/>
    <n v="1197831"/>
    <x v="228"/>
    <x v="1"/>
    <x v="33"/>
    <s v="Little Rock"/>
    <x v="0"/>
    <n v="0.39999999999999997"/>
    <n v="6000"/>
    <n v="2400"/>
    <n v="960"/>
    <n v="0.4"/>
  </r>
  <r>
    <x v="1"/>
    <n v="1197831"/>
    <x v="228"/>
    <x v="1"/>
    <x v="33"/>
    <s v="Little Rock"/>
    <x v="1"/>
    <n v="0.35000000000000003"/>
    <n v="3500"/>
    <n v="1225.0000000000002"/>
    <n v="428.75000000000006"/>
    <n v="0.35"/>
  </r>
  <r>
    <x v="1"/>
    <n v="1197831"/>
    <x v="228"/>
    <x v="1"/>
    <x v="33"/>
    <s v="Little Rock"/>
    <x v="2"/>
    <n v="0.4"/>
    <n v="3250"/>
    <n v="1300"/>
    <n v="520"/>
    <n v="0.4"/>
  </r>
  <r>
    <x v="1"/>
    <n v="1197831"/>
    <x v="228"/>
    <x v="1"/>
    <x v="33"/>
    <s v="Little Rock"/>
    <x v="3"/>
    <n v="0.4"/>
    <n v="3000"/>
    <n v="1200"/>
    <n v="480"/>
    <n v="0.4"/>
  </r>
  <r>
    <x v="1"/>
    <n v="1197831"/>
    <x v="228"/>
    <x v="1"/>
    <x v="33"/>
    <s v="Little Rock"/>
    <x v="4"/>
    <n v="0.54999999999999993"/>
    <n v="3000"/>
    <n v="1649.9999999999998"/>
    <n v="577.49999999999989"/>
    <n v="0.35"/>
  </r>
  <r>
    <x v="1"/>
    <n v="1197831"/>
    <x v="228"/>
    <x v="1"/>
    <x v="33"/>
    <s v="Little Rock"/>
    <x v="5"/>
    <n v="0.6"/>
    <n v="4750"/>
    <n v="2850"/>
    <n v="1140"/>
    <n v="0.4"/>
  </r>
  <r>
    <x v="1"/>
    <n v="1197831"/>
    <x v="30"/>
    <x v="1"/>
    <x v="33"/>
    <s v="Little Rock"/>
    <x v="0"/>
    <n v="0.54999999999999993"/>
    <n v="7000"/>
    <n v="3849.9999999999995"/>
    <n v="1540"/>
    <n v="0.4"/>
  </r>
  <r>
    <x v="1"/>
    <n v="1197831"/>
    <x v="30"/>
    <x v="1"/>
    <x v="33"/>
    <s v="Little Rock"/>
    <x v="1"/>
    <n v="0.5"/>
    <n v="4500"/>
    <n v="2250"/>
    <n v="787.5"/>
    <n v="0.35"/>
  </r>
  <r>
    <x v="1"/>
    <n v="1197831"/>
    <x v="30"/>
    <x v="1"/>
    <x v="33"/>
    <s v="Little Rock"/>
    <x v="2"/>
    <n v="0.45"/>
    <n v="3750"/>
    <n v="1687.5"/>
    <n v="675"/>
    <n v="0.4"/>
  </r>
  <r>
    <x v="1"/>
    <n v="1197831"/>
    <x v="30"/>
    <x v="1"/>
    <x v="33"/>
    <s v="Little Rock"/>
    <x v="3"/>
    <n v="0.45"/>
    <n v="3250"/>
    <n v="1462.5"/>
    <n v="585"/>
    <n v="0.4"/>
  </r>
  <r>
    <x v="1"/>
    <n v="1197831"/>
    <x v="30"/>
    <x v="1"/>
    <x v="33"/>
    <s v="Little Rock"/>
    <x v="4"/>
    <n v="0.6"/>
    <n v="3500"/>
    <n v="2100"/>
    <n v="735"/>
    <n v="0.35"/>
  </r>
  <r>
    <x v="1"/>
    <n v="1197831"/>
    <x v="30"/>
    <x v="1"/>
    <x v="33"/>
    <s v="Little Rock"/>
    <x v="5"/>
    <n v="0.65"/>
    <n v="5250"/>
    <n v="3412.5"/>
    <n v="1365"/>
    <n v="0.4"/>
  </r>
  <r>
    <x v="1"/>
    <n v="1197831"/>
    <x v="31"/>
    <x v="1"/>
    <x v="33"/>
    <s v="Little Rock"/>
    <x v="0"/>
    <n v="0.6"/>
    <n v="6750"/>
    <n v="4050"/>
    <n v="1620"/>
    <n v="0.4"/>
  </r>
  <r>
    <x v="1"/>
    <n v="1197831"/>
    <x v="31"/>
    <x v="1"/>
    <x v="33"/>
    <s v="Little Rock"/>
    <x v="1"/>
    <n v="0.55000000000000004"/>
    <n v="4500"/>
    <n v="2475"/>
    <n v="866.25"/>
    <n v="0.35"/>
  </r>
  <r>
    <x v="1"/>
    <n v="1197831"/>
    <x v="31"/>
    <x v="1"/>
    <x v="33"/>
    <s v="Little Rock"/>
    <x v="2"/>
    <n v="0.5"/>
    <n v="3750"/>
    <n v="1875"/>
    <n v="750"/>
    <n v="0.4"/>
  </r>
  <r>
    <x v="1"/>
    <n v="1197831"/>
    <x v="31"/>
    <x v="1"/>
    <x v="33"/>
    <s v="Little Rock"/>
    <x v="3"/>
    <n v="0.4"/>
    <n v="3250"/>
    <n v="1300"/>
    <n v="520"/>
    <n v="0.4"/>
  </r>
  <r>
    <x v="1"/>
    <n v="1197831"/>
    <x v="31"/>
    <x v="1"/>
    <x v="33"/>
    <s v="Little Rock"/>
    <x v="4"/>
    <n v="0.5"/>
    <n v="3000"/>
    <n v="1500"/>
    <n v="525"/>
    <n v="0.35"/>
  </r>
  <r>
    <x v="1"/>
    <n v="1197831"/>
    <x v="31"/>
    <x v="1"/>
    <x v="33"/>
    <s v="Little Rock"/>
    <x v="5"/>
    <n v="0.55000000000000004"/>
    <n v="4750"/>
    <n v="2612.5"/>
    <n v="1045"/>
    <n v="0.4"/>
  </r>
  <r>
    <x v="1"/>
    <n v="1197831"/>
    <x v="170"/>
    <x v="1"/>
    <x v="33"/>
    <s v="Little Rock"/>
    <x v="0"/>
    <n v="0.5"/>
    <n v="5750"/>
    <n v="2875"/>
    <n v="1150"/>
    <n v="0.4"/>
  </r>
  <r>
    <x v="1"/>
    <n v="1197831"/>
    <x v="170"/>
    <x v="1"/>
    <x v="33"/>
    <s v="Little Rock"/>
    <x v="1"/>
    <n v="0.40000000000000013"/>
    <n v="3750"/>
    <n v="1500.0000000000005"/>
    <n v="525.00000000000011"/>
    <n v="0.35"/>
  </r>
  <r>
    <x v="1"/>
    <n v="1197831"/>
    <x v="170"/>
    <x v="1"/>
    <x v="33"/>
    <s v="Little Rock"/>
    <x v="2"/>
    <n v="0.15000000000000008"/>
    <n v="2750"/>
    <n v="412.50000000000023"/>
    <n v="165.00000000000011"/>
    <n v="0.4"/>
  </r>
  <r>
    <x v="1"/>
    <n v="1197831"/>
    <x v="170"/>
    <x v="1"/>
    <x v="33"/>
    <s v="Little Rock"/>
    <x v="3"/>
    <n v="0.15000000000000008"/>
    <n v="2500"/>
    <n v="375.00000000000017"/>
    <n v="150.00000000000009"/>
    <n v="0.4"/>
  </r>
  <r>
    <x v="1"/>
    <n v="1197831"/>
    <x v="170"/>
    <x v="1"/>
    <x v="33"/>
    <s v="Little Rock"/>
    <x v="4"/>
    <n v="0.25000000000000006"/>
    <n v="2500"/>
    <n v="625.00000000000011"/>
    <n v="218.75000000000003"/>
    <n v="0.35"/>
  </r>
  <r>
    <x v="1"/>
    <n v="1197831"/>
    <x v="170"/>
    <x v="1"/>
    <x v="33"/>
    <s v="Little Rock"/>
    <x v="5"/>
    <n v="0.3000000000000001"/>
    <n v="3500"/>
    <n v="1050.0000000000005"/>
    <n v="420.00000000000023"/>
    <n v="0.4"/>
  </r>
  <r>
    <x v="1"/>
    <n v="1197831"/>
    <x v="229"/>
    <x v="1"/>
    <x v="33"/>
    <s v="Little Rock"/>
    <x v="0"/>
    <n v="0.3000000000000001"/>
    <n v="5250"/>
    <n v="1575.0000000000005"/>
    <n v="630.00000000000023"/>
    <n v="0.4"/>
  </r>
  <r>
    <x v="1"/>
    <n v="1197831"/>
    <x v="229"/>
    <x v="1"/>
    <x v="33"/>
    <s v="Little Rock"/>
    <x v="1"/>
    <n v="0.20000000000000012"/>
    <n v="3500"/>
    <n v="700.00000000000045"/>
    <n v="245.00000000000014"/>
    <n v="0.35"/>
  </r>
  <r>
    <x v="1"/>
    <n v="1197831"/>
    <x v="229"/>
    <x v="1"/>
    <x v="33"/>
    <s v="Little Rock"/>
    <x v="2"/>
    <n v="0.20000000000000012"/>
    <n v="2250"/>
    <n v="450.00000000000028"/>
    <n v="180.00000000000011"/>
    <n v="0.4"/>
  </r>
  <r>
    <x v="1"/>
    <n v="1197831"/>
    <x v="229"/>
    <x v="1"/>
    <x v="33"/>
    <s v="Little Rock"/>
    <x v="3"/>
    <n v="0.20000000000000012"/>
    <n v="2000"/>
    <n v="400.00000000000023"/>
    <n v="160.00000000000011"/>
    <n v="0.4"/>
  </r>
  <r>
    <x v="1"/>
    <n v="1197831"/>
    <x v="229"/>
    <x v="1"/>
    <x v="33"/>
    <s v="Little Rock"/>
    <x v="4"/>
    <n v="0.3000000000000001"/>
    <n v="2000"/>
    <n v="600.00000000000023"/>
    <n v="210.00000000000006"/>
    <n v="0.35"/>
  </r>
  <r>
    <x v="1"/>
    <n v="1197831"/>
    <x v="229"/>
    <x v="1"/>
    <x v="33"/>
    <s v="Little Rock"/>
    <x v="5"/>
    <n v="0.30000000000000004"/>
    <n v="3250"/>
    <n v="975.00000000000011"/>
    <n v="390.00000000000006"/>
    <n v="0.4"/>
  </r>
  <r>
    <x v="1"/>
    <n v="1197831"/>
    <x v="34"/>
    <x v="1"/>
    <x v="33"/>
    <s v="Little Rock"/>
    <x v="0"/>
    <n v="0.25000000000000011"/>
    <n v="4750"/>
    <n v="1187.5000000000005"/>
    <n v="475.00000000000023"/>
    <n v="0.4"/>
  </r>
  <r>
    <x v="1"/>
    <n v="1197831"/>
    <x v="34"/>
    <x v="1"/>
    <x v="33"/>
    <s v="Little Rock"/>
    <x v="1"/>
    <n v="0.15000000000000013"/>
    <n v="3000"/>
    <n v="450.0000000000004"/>
    <n v="157.50000000000014"/>
    <n v="0.35"/>
  </r>
  <r>
    <x v="1"/>
    <n v="1197831"/>
    <x v="34"/>
    <x v="1"/>
    <x v="33"/>
    <s v="Little Rock"/>
    <x v="2"/>
    <n v="0.25000000000000017"/>
    <n v="2450"/>
    <n v="612.50000000000045"/>
    <n v="245.0000000000002"/>
    <n v="0.4"/>
  </r>
  <r>
    <x v="1"/>
    <n v="1197831"/>
    <x v="34"/>
    <x v="1"/>
    <x v="33"/>
    <s v="Little Rock"/>
    <x v="3"/>
    <n v="0.55000000000000016"/>
    <n v="3000"/>
    <n v="1650.0000000000005"/>
    <n v="660.00000000000023"/>
    <n v="0.4"/>
  </r>
  <r>
    <x v="1"/>
    <n v="1197831"/>
    <x v="34"/>
    <x v="1"/>
    <x v="33"/>
    <s v="Little Rock"/>
    <x v="4"/>
    <n v="0.75000000000000011"/>
    <n v="2750"/>
    <n v="2062.5000000000005"/>
    <n v="721.87500000000011"/>
    <n v="0.35"/>
  </r>
  <r>
    <x v="1"/>
    <n v="1197831"/>
    <x v="34"/>
    <x v="1"/>
    <x v="33"/>
    <s v="Little Rock"/>
    <x v="5"/>
    <n v="0.75"/>
    <n v="3750"/>
    <n v="2812.5"/>
    <n v="1125"/>
    <n v="0.4"/>
  </r>
  <r>
    <x v="1"/>
    <n v="1197831"/>
    <x v="35"/>
    <x v="1"/>
    <x v="33"/>
    <s v="Little Rock"/>
    <x v="0"/>
    <n v="0.70000000000000007"/>
    <n v="6250"/>
    <n v="4375"/>
    <n v="1750"/>
    <n v="0.4"/>
  </r>
  <r>
    <x v="1"/>
    <n v="1197831"/>
    <x v="35"/>
    <x v="1"/>
    <x v="33"/>
    <s v="Little Rock"/>
    <x v="1"/>
    <n v="0.60000000000000009"/>
    <n v="4250"/>
    <n v="2550.0000000000005"/>
    <n v="892.50000000000011"/>
    <n v="0.35"/>
  </r>
  <r>
    <x v="1"/>
    <n v="1197831"/>
    <x v="35"/>
    <x v="1"/>
    <x v="33"/>
    <s v="Little Rock"/>
    <x v="2"/>
    <n v="0.60000000000000009"/>
    <n v="3750"/>
    <n v="2250.0000000000005"/>
    <n v="900.00000000000023"/>
    <n v="0.4"/>
  </r>
  <r>
    <x v="1"/>
    <n v="1197831"/>
    <x v="35"/>
    <x v="1"/>
    <x v="33"/>
    <s v="Little Rock"/>
    <x v="3"/>
    <n v="0.60000000000000009"/>
    <n v="3250"/>
    <n v="1950.0000000000002"/>
    <n v="780.00000000000011"/>
    <n v="0.4"/>
  </r>
  <r>
    <x v="1"/>
    <n v="1197831"/>
    <x v="35"/>
    <x v="1"/>
    <x v="33"/>
    <s v="Little Rock"/>
    <x v="4"/>
    <n v="0.70000000000000007"/>
    <n v="3250"/>
    <n v="2275"/>
    <n v="796.25"/>
    <n v="0.35"/>
  </r>
  <r>
    <x v="1"/>
    <n v="1197831"/>
    <x v="35"/>
    <x v="1"/>
    <x v="33"/>
    <s v="Little Rock"/>
    <x v="5"/>
    <n v="0.75"/>
    <n v="4250"/>
    <n v="3187.5"/>
    <n v="1275"/>
    <n v="0.4"/>
  </r>
  <r>
    <x v="1"/>
    <n v="1197831"/>
    <x v="230"/>
    <x v="1"/>
    <x v="34"/>
    <s v="Oklahoma City"/>
    <x v="0"/>
    <n v="0.25000000000000006"/>
    <n v="5500"/>
    <n v="1375.0000000000002"/>
    <n v="481.25000000000006"/>
    <n v="0.35"/>
  </r>
  <r>
    <x v="1"/>
    <n v="1197831"/>
    <x v="230"/>
    <x v="1"/>
    <x v="34"/>
    <s v="Oklahoma City"/>
    <x v="1"/>
    <n v="0.25000000000000006"/>
    <n v="3500"/>
    <n v="875.00000000000023"/>
    <n v="306.25000000000006"/>
    <n v="0.35"/>
  </r>
  <r>
    <x v="1"/>
    <n v="1197831"/>
    <x v="230"/>
    <x v="1"/>
    <x v="34"/>
    <s v="Oklahoma City"/>
    <x v="2"/>
    <n v="0.15000000000000008"/>
    <n v="3500"/>
    <n v="525.00000000000023"/>
    <n v="183.75000000000006"/>
    <n v="0.35"/>
  </r>
  <r>
    <x v="1"/>
    <n v="1197831"/>
    <x v="230"/>
    <x v="1"/>
    <x v="34"/>
    <s v="Oklahoma City"/>
    <x v="3"/>
    <n v="0.2"/>
    <n v="2000"/>
    <n v="400"/>
    <n v="140"/>
    <n v="0.35"/>
  </r>
  <r>
    <x v="1"/>
    <n v="1197831"/>
    <x v="230"/>
    <x v="1"/>
    <x v="34"/>
    <s v="Oklahoma City"/>
    <x v="4"/>
    <n v="0.35000000000000003"/>
    <n v="2500"/>
    <n v="875.00000000000011"/>
    <n v="306.25"/>
    <n v="0.35"/>
  </r>
  <r>
    <x v="1"/>
    <n v="1197831"/>
    <x v="230"/>
    <x v="1"/>
    <x v="34"/>
    <s v="Oklahoma City"/>
    <x v="5"/>
    <n v="0.25000000000000006"/>
    <n v="3500"/>
    <n v="875.00000000000023"/>
    <n v="306.25000000000006"/>
    <n v="0.35"/>
  </r>
  <r>
    <x v="1"/>
    <n v="1197831"/>
    <x v="231"/>
    <x v="1"/>
    <x v="34"/>
    <s v="Oklahoma City"/>
    <x v="0"/>
    <n v="0.25000000000000006"/>
    <n v="6000"/>
    <n v="1500.0000000000002"/>
    <n v="525"/>
    <n v="0.35"/>
  </r>
  <r>
    <x v="1"/>
    <n v="1197831"/>
    <x v="231"/>
    <x v="1"/>
    <x v="34"/>
    <s v="Oklahoma City"/>
    <x v="1"/>
    <n v="0.25000000000000006"/>
    <n v="2500"/>
    <n v="625.00000000000011"/>
    <n v="218.75000000000003"/>
    <n v="0.35"/>
  </r>
  <r>
    <x v="1"/>
    <n v="1197831"/>
    <x v="231"/>
    <x v="1"/>
    <x v="34"/>
    <s v="Oklahoma City"/>
    <x v="2"/>
    <n v="0.15000000000000008"/>
    <n v="3000"/>
    <n v="450.00000000000023"/>
    <n v="157.50000000000006"/>
    <n v="0.35"/>
  </r>
  <r>
    <x v="1"/>
    <n v="1197831"/>
    <x v="231"/>
    <x v="1"/>
    <x v="34"/>
    <s v="Oklahoma City"/>
    <x v="3"/>
    <n v="0.2"/>
    <n v="1500"/>
    <n v="300"/>
    <n v="105"/>
    <n v="0.35"/>
  </r>
  <r>
    <x v="1"/>
    <n v="1197831"/>
    <x v="231"/>
    <x v="1"/>
    <x v="34"/>
    <s v="Oklahoma City"/>
    <x v="4"/>
    <n v="0.35000000000000003"/>
    <n v="2250"/>
    <n v="787.50000000000011"/>
    <n v="275.625"/>
    <n v="0.35"/>
  </r>
  <r>
    <x v="1"/>
    <n v="1197831"/>
    <x v="231"/>
    <x v="1"/>
    <x v="34"/>
    <s v="Oklahoma City"/>
    <x v="5"/>
    <n v="0.2"/>
    <n v="3250"/>
    <n v="650"/>
    <n v="227.49999999999997"/>
    <n v="0.35"/>
  </r>
  <r>
    <x v="1"/>
    <n v="1197831"/>
    <x v="92"/>
    <x v="1"/>
    <x v="34"/>
    <s v="Oklahoma City"/>
    <x v="0"/>
    <n v="0.2"/>
    <n v="5450"/>
    <n v="1090"/>
    <n v="381.5"/>
    <n v="0.35"/>
  </r>
  <r>
    <x v="1"/>
    <n v="1197831"/>
    <x v="92"/>
    <x v="1"/>
    <x v="34"/>
    <s v="Oklahoma City"/>
    <x v="1"/>
    <n v="0.2"/>
    <n v="2250"/>
    <n v="450"/>
    <n v="157.5"/>
    <n v="0.35"/>
  </r>
  <r>
    <x v="1"/>
    <n v="1197831"/>
    <x v="92"/>
    <x v="1"/>
    <x v="34"/>
    <s v="Oklahoma City"/>
    <x v="2"/>
    <n v="0.10000000000000002"/>
    <n v="2500"/>
    <n v="250.00000000000006"/>
    <n v="87.500000000000014"/>
    <n v="0.35"/>
  </r>
  <r>
    <x v="1"/>
    <n v="1197831"/>
    <x v="92"/>
    <x v="1"/>
    <x v="34"/>
    <s v="Oklahoma City"/>
    <x v="3"/>
    <n v="0.19999999999999996"/>
    <n v="1000"/>
    <n v="199.99999999999994"/>
    <n v="69.999999999999972"/>
    <n v="0.35"/>
  </r>
  <r>
    <x v="1"/>
    <n v="1197831"/>
    <x v="92"/>
    <x v="1"/>
    <x v="34"/>
    <s v="Oklahoma City"/>
    <x v="4"/>
    <n v="0.35000000000000009"/>
    <n v="1500"/>
    <n v="525.00000000000011"/>
    <n v="183.75000000000003"/>
    <n v="0.35"/>
  </r>
  <r>
    <x v="1"/>
    <n v="1197831"/>
    <x v="92"/>
    <x v="1"/>
    <x v="34"/>
    <s v="Oklahoma City"/>
    <x v="5"/>
    <n v="0.25"/>
    <n v="2500"/>
    <n v="625"/>
    <n v="218.75"/>
    <n v="0.35"/>
  </r>
  <r>
    <x v="1"/>
    <n v="1197831"/>
    <x v="93"/>
    <x v="1"/>
    <x v="34"/>
    <s v="Oklahoma City"/>
    <x v="0"/>
    <n v="0.25"/>
    <n v="5000"/>
    <n v="1250"/>
    <n v="437.5"/>
    <n v="0.35"/>
  </r>
  <r>
    <x v="1"/>
    <n v="1197831"/>
    <x v="93"/>
    <x v="1"/>
    <x v="34"/>
    <s v="Oklahoma City"/>
    <x v="1"/>
    <n v="0.25"/>
    <n v="2000"/>
    <n v="500"/>
    <n v="175"/>
    <n v="0.35"/>
  </r>
  <r>
    <x v="1"/>
    <n v="1197831"/>
    <x v="93"/>
    <x v="1"/>
    <x v="34"/>
    <s v="Oklahoma City"/>
    <x v="2"/>
    <n v="0.15000000000000002"/>
    <n v="2000"/>
    <n v="300.00000000000006"/>
    <n v="105.00000000000001"/>
    <n v="0.35"/>
  </r>
  <r>
    <x v="1"/>
    <n v="1197831"/>
    <x v="93"/>
    <x v="1"/>
    <x v="34"/>
    <s v="Oklahoma City"/>
    <x v="3"/>
    <n v="0.19999999999999996"/>
    <n v="1250"/>
    <n v="249.99999999999994"/>
    <n v="87.499999999999972"/>
    <n v="0.35"/>
  </r>
  <r>
    <x v="1"/>
    <n v="1197831"/>
    <x v="93"/>
    <x v="1"/>
    <x v="34"/>
    <s v="Oklahoma City"/>
    <x v="4"/>
    <n v="0.4"/>
    <n v="1500"/>
    <n v="600"/>
    <n v="210"/>
    <n v="0.35"/>
  </r>
  <r>
    <x v="1"/>
    <n v="1197831"/>
    <x v="93"/>
    <x v="1"/>
    <x v="34"/>
    <s v="Oklahoma City"/>
    <x v="5"/>
    <n v="0.30000000000000004"/>
    <n v="3000"/>
    <n v="900.00000000000011"/>
    <n v="315"/>
    <n v="0.35"/>
  </r>
  <r>
    <x v="1"/>
    <n v="1197831"/>
    <x v="120"/>
    <x v="1"/>
    <x v="34"/>
    <s v="Oklahoma City"/>
    <x v="0"/>
    <n v="0.4"/>
    <n v="5700"/>
    <n v="2280"/>
    <n v="798"/>
    <n v="0.35"/>
  </r>
  <r>
    <x v="1"/>
    <n v="1197831"/>
    <x v="120"/>
    <x v="1"/>
    <x v="34"/>
    <s v="Oklahoma City"/>
    <x v="1"/>
    <n v="0.4"/>
    <n v="2750"/>
    <n v="1100"/>
    <n v="385"/>
    <n v="0.35"/>
  </r>
  <r>
    <x v="1"/>
    <n v="1197831"/>
    <x v="120"/>
    <x v="1"/>
    <x v="34"/>
    <s v="Oklahoma City"/>
    <x v="2"/>
    <n v="0.35000000000000003"/>
    <n v="2500"/>
    <n v="875.00000000000011"/>
    <n v="306.25"/>
    <n v="0.35"/>
  </r>
  <r>
    <x v="1"/>
    <n v="1197831"/>
    <x v="120"/>
    <x v="1"/>
    <x v="34"/>
    <s v="Oklahoma City"/>
    <x v="3"/>
    <n v="0.35000000000000003"/>
    <n v="2000"/>
    <n v="700.00000000000011"/>
    <n v="245.00000000000003"/>
    <n v="0.35"/>
  </r>
  <r>
    <x v="1"/>
    <n v="1197831"/>
    <x v="120"/>
    <x v="1"/>
    <x v="34"/>
    <s v="Oklahoma City"/>
    <x v="4"/>
    <n v="0.44999999999999996"/>
    <n v="2250"/>
    <n v="1012.4999999999999"/>
    <n v="354.37499999999994"/>
    <n v="0.35"/>
  </r>
  <r>
    <x v="1"/>
    <n v="1197831"/>
    <x v="120"/>
    <x v="1"/>
    <x v="34"/>
    <s v="Oklahoma City"/>
    <x v="5"/>
    <n v="0.44999999999999996"/>
    <n v="3250"/>
    <n v="1462.4999999999998"/>
    <n v="511.87499999999989"/>
    <n v="0.35"/>
  </r>
  <r>
    <x v="1"/>
    <n v="1197831"/>
    <x v="232"/>
    <x v="1"/>
    <x v="34"/>
    <s v="Oklahoma City"/>
    <x v="0"/>
    <n v="0.39999999999999997"/>
    <n v="5750"/>
    <n v="2300"/>
    <n v="805"/>
    <n v="0.35"/>
  </r>
  <r>
    <x v="1"/>
    <n v="1197831"/>
    <x v="232"/>
    <x v="1"/>
    <x v="34"/>
    <s v="Oklahoma City"/>
    <x v="1"/>
    <n v="0.35000000000000003"/>
    <n v="3250"/>
    <n v="1137.5"/>
    <n v="398.125"/>
    <n v="0.35"/>
  </r>
  <r>
    <x v="1"/>
    <n v="1197831"/>
    <x v="232"/>
    <x v="1"/>
    <x v="34"/>
    <s v="Oklahoma City"/>
    <x v="2"/>
    <n v="0.4"/>
    <n v="3000"/>
    <n v="1200"/>
    <n v="420"/>
    <n v="0.35"/>
  </r>
  <r>
    <x v="1"/>
    <n v="1197831"/>
    <x v="232"/>
    <x v="1"/>
    <x v="34"/>
    <s v="Oklahoma City"/>
    <x v="3"/>
    <n v="0.4"/>
    <n v="2750"/>
    <n v="1100"/>
    <n v="385"/>
    <n v="0.35"/>
  </r>
  <r>
    <x v="1"/>
    <n v="1197831"/>
    <x v="232"/>
    <x v="1"/>
    <x v="34"/>
    <s v="Oklahoma City"/>
    <x v="4"/>
    <n v="0.54999999999999993"/>
    <n v="2750"/>
    <n v="1512.4999999999998"/>
    <n v="529.37499999999989"/>
    <n v="0.35"/>
  </r>
  <r>
    <x v="1"/>
    <n v="1197831"/>
    <x v="232"/>
    <x v="1"/>
    <x v="34"/>
    <s v="Oklahoma City"/>
    <x v="5"/>
    <n v="0.6"/>
    <n v="4500"/>
    <n v="2700"/>
    <n v="944.99999999999989"/>
    <n v="0.35"/>
  </r>
  <r>
    <x v="1"/>
    <n v="1197831"/>
    <x v="96"/>
    <x v="1"/>
    <x v="34"/>
    <s v="Oklahoma City"/>
    <x v="0"/>
    <n v="0.54999999999999993"/>
    <n v="6750"/>
    <n v="3712.4999999999995"/>
    <n v="1299.3749999999998"/>
    <n v="0.35"/>
  </r>
  <r>
    <x v="1"/>
    <n v="1197831"/>
    <x v="96"/>
    <x v="1"/>
    <x v="34"/>
    <s v="Oklahoma City"/>
    <x v="1"/>
    <n v="0.5"/>
    <n v="4250"/>
    <n v="2125"/>
    <n v="743.75"/>
    <n v="0.35"/>
  </r>
  <r>
    <x v="1"/>
    <n v="1197831"/>
    <x v="96"/>
    <x v="1"/>
    <x v="34"/>
    <s v="Oklahoma City"/>
    <x v="2"/>
    <n v="0.45"/>
    <n v="3500"/>
    <n v="1575"/>
    <n v="551.25"/>
    <n v="0.35"/>
  </r>
  <r>
    <x v="1"/>
    <n v="1197831"/>
    <x v="96"/>
    <x v="1"/>
    <x v="34"/>
    <s v="Oklahoma City"/>
    <x v="3"/>
    <n v="0.45"/>
    <n v="3000"/>
    <n v="1350"/>
    <n v="472.49999999999994"/>
    <n v="0.35"/>
  </r>
  <r>
    <x v="1"/>
    <n v="1197831"/>
    <x v="96"/>
    <x v="1"/>
    <x v="34"/>
    <s v="Oklahoma City"/>
    <x v="4"/>
    <n v="0.6"/>
    <n v="3250"/>
    <n v="1950"/>
    <n v="682.5"/>
    <n v="0.35"/>
  </r>
  <r>
    <x v="1"/>
    <n v="1197831"/>
    <x v="96"/>
    <x v="1"/>
    <x v="34"/>
    <s v="Oklahoma City"/>
    <x v="5"/>
    <n v="0.65"/>
    <n v="5000"/>
    <n v="3250"/>
    <n v="1137.5"/>
    <n v="0.35"/>
  </r>
  <r>
    <x v="1"/>
    <n v="1197831"/>
    <x v="97"/>
    <x v="1"/>
    <x v="34"/>
    <s v="Oklahoma City"/>
    <x v="0"/>
    <n v="0.6"/>
    <n v="6500"/>
    <n v="3900"/>
    <n v="1365"/>
    <n v="0.35"/>
  </r>
  <r>
    <x v="1"/>
    <n v="1197831"/>
    <x v="97"/>
    <x v="1"/>
    <x v="34"/>
    <s v="Oklahoma City"/>
    <x v="1"/>
    <n v="0.55000000000000004"/>
    <n v="4250"/>
    <n v="2337.5"/>
    <n v="818.125"/>
    <n v="0.35"/>
  </r>
  <r>
    <x v="1"/>
    <n v="1197831"/>
    <x v="97"/>
    <x v="1"/>
    <x v="34"/>
    <s v="Oklahoma City"/>
    <x v="2"/>
    <n v="0.5"/>
    <n v="3500"/>
    <n v="1750"/>
    <n v="612.5"/>
    <n v="0.35"/>
  </r>
  <r>
    <x v="1"/>
    <n v="1197831"/>
    <x v="97"/>
    <x v="1"/>
    <x v="34"/>
    <s v="Oklahoma City"/>
    <x v="3"/>
    <n v="0.4"/>
    <n v="3000"/>
    <n v="1200"/>
    <n v="420"/>
    <n v="0.35"/>
  </r>
  <r>
    <x v="1"/>
    <n v="1197831"/>
    <x v="97"/>
    <x v="1"/>
    <x v="34"/>
    <s v="Oklahoma City"/>
    <x v="4"/>
    <n v="0.5"/>
    <n v="2750"/>
    <n v="1375"/>
    <n v="481.24999999999994"/>
    <n v="0.35"/>
  </r>
  <r>
    <x v="1"/>
    <n v="1197831"/>
    <x v="97"/>
    <x v="1"/>
    <x v="34"/>
    <s v="Oklahoma City"/>
    <x v="5"/>
    <n v="0.55000000000000004"/>
    <n v="4500"/>
    <n v="2475"/>
    <n v="866.25"/>
    <n v="0.35"/>
  </r>
  <r>
    <x v="1"/>
    <n v="1197831"/>
    <x v="122"/>
    <x v="1"/>
    <x v="34"/>
    <s v="Oklahoma City"/>
    <x v="0"/>
    <n v="0.5"/>
    <n v="5500"/>
    <n v="2750"/>
    <n v="962.49999999999989"/>
    <n v="0.35"/>
  </r>
  <r>
    <x v="1"/>
    <n v="1197831"/>
    <x v="122"/>
    <x v="1"/>
    <x v="34"/>
    <s v="Oklahoma City"/>
    <x v="1"/>
    <n v="0.40000000000000013"/>
    <n v="3500"/>
    <n v="1400.0000000000005"/>
    <n v="490.00000000000011"/>
    <n v="0.35"/>
  </r>
  <r>
    <x v="1"/>
    <n v="1197831"/>
    <x v="122"/>
    <x v="1"/>
    <x v="34"/>
    <s v="Oklahoma City"/>
    <x v="2"/>
    <n v="0.15000000000000008"/>
    <n v="2500"/>
    <n v="375.00000000000017"/>
    <n v="131.25000000000006"/>
    <n v="0.35"/>
  </r>
  <r>
    <x v="1"/>
    <n v="1197831"/>
    <x v="122"/>
    <x v="1"/>
    <x v="34"/>
    <s v="Oklahoma City"/>
    <x v="3"/>
    <n v="0.15000000000000008"/>
    <n v="2250"/>
    <n v="337.50000000000017"/>
    <n v="118.12500000000006"/>
    <n v="0.35"/>
  </r>
  <r>
    <x v="1"/>
    <n v="1197831"/>
    <x v="122"/>
    <x v="1"/>
    <x v="34"/>
    <s v="Oklahoma City"/>
    <x v="4"/>
    <n v="0.25000000000000006"/>
    <n v="2250"/>
    <n v="562.50000000000011"/>
    <n v="196.87500000000003"/>
    <n v="0.35"/>
  </r>
  <r>
    <x v="1"/>
    <n v="1197831"/>
    <x v="122"/>
    <x v="1"/>
    <x v="34"/>
    <s v="Oklahoma City"/>
    <x v="5"/>
    <n v="0.3000000000000001"/>
    <n v="3250"/>
    <n v="975.00000000000034"/>
    <n v="341.25000000000011"/>
    <n v="0.35"/>
  </r>
  <r>
    <x v="1"/>
    <n v="1197831"/>
    <x v="233"/>
    <x v="1"/>
    <x v="34"/>
    <s v="Oklahoma City"/>
    <x v="0"/>
    <n v="0.3000000000000001"/>
    <n v="5000"/>
    <n v="1500.0000000000005"/>
    <n v="525.00000000000011"/>
    <n v="0.35"/>
  </r>
  <r>
    <x v="1"/>
    <n v="1197831"/>
    <x v="233"/>
    <x v="1"/>
    <x v="34"/>
    <s v="Oklahoma City"/>
    <x v="1"/>
    <n v="0.20000000000000012"/>
    <n v="3250"/>
    <n v="650.00000000000034"/>
    <n v="227.50000000000011"/>
    <n v="0.35"/>
  </r>
  <r>
    <x v="1"/>
    <n v="1197831"/>
    <x v="233"/>
    <x v="1"/>
    <x v="34"/>
    <s v="Oklahoma City"/>
    <x v="2"/>
    <n v="0.20000000000000012"/>
    <n v="2000"/>
    <n v="400.00000000000023"/>
    <n v="140.00000000000006"/>
    <n v="0.35"/>
  </r>
  <r>
    <x v="1"/>
    <n v="1197831"/>
    <x v="233"/>
    <x v="1"/>
    <x v="34"/>
    <s v="Oklahoma City"/>
    <x v="3"/>
    <n v="0.20000000000000012"/>
    <n v="1750"/>
    <n v="350.00000000000023"/>
    <n v="122.50000000000007"/>
    <n v="0.35"/>
  </r>
  <r>
    <x v="1"/>
    <n v="1197831"/>
    <x v="233"/>
    <x v="1"/>
    <x v="34"/>
    <s v="Oklahoma City"/>
    <x v="4"/>
    <n v="0.3000000000000001"/>
    <n v="1750"/>
    <n v="525.00000000000023"/>
    <n v="183.75000000000006"/>
    <n v="0.35"/>
  </r>
  <r>
    <x v="1"/>
    <n v="1197831"/>
    <x v="233"/>
    <x v="1"/>
    <x v="34"/>
    <s v="Oklahoma City"/>
    <x v="5"/>
    <n v="0.30000000000000004"/>
    <n v="3000"/>
    <n v="900.00000000000011"/>
    <n v="315"/>
    <n v="0.35"/>
  </r>
  <r>
    <x v="1"/>
    <n v="1197831"/>
    <x v="100"/>
    <x v="1"/>
    <x v="34"/>
    <s v="Oklahoma City"/>
    <x v="0"/>
    <n v="0.25000000000000011"/>
    <n v="4500"/>
    <n v="1125.0000000000005"/>
    <n v="393.75000000000011"/>
    <n v="0.35"/>
  </r>
  <r>
    <x v="1"/>
    <n v="1197831"/>
    <x v="100"/>
    <x v="1"/>
    <x v="34"/>
    <s v="Oklahoma City"/>
    <x v="1"/>
    <n v="0.15000000000000013"/>
    <n v="2750"/>
    <n v="412.50000000000034"/>
    <n v="144.37500000000011"/>
    <n v="0.35"/>
  </r>
  <r>
    <x v="1"/>
    <n v="1197831"/>
    <x v="100"/>
    <x v="1"/>
    <x v="34"/>
    <s v="Oklahoma City"/>
    <x v="2"/>
    <n v="0.25000000000000017"/>
    <n v="2200"/>
    <n v="550.00000000000034"/>
    <n v="192.50000000000011"/>
    <n v="0.35"/>
  </r>
  <r>
    <x v="1"/>
    <n v="1197831"/>
    <x v="100"/>
    <x v="1"/>
    <x v="34"/>
    <s v="Oklahoma City"/>
    <x v="3"/>
    <n v="0.55000000000000016"/>
    <n v="2750"/>
    <n v="1512.5000000000005"/>
    <n v="529.37500000000011"/>
    <n v="0.35"/>
  </r>
  <r>
    <x v="1"/>
    <n v="1197831"/>
    <x v="100"/>
    <x v="1"/>
    <x v="34"/>
    <s v="Oklahoma City"/>
    <x v="4"/>
    <n v="0.75000000000000011"/>
    <n v="2500"/>
    <n v="1875.0000000000002"/>
    <n v="656.25"/>
    <n v="0.35"/>
  </r>
  <r>
    <x v="1"/>
    <n v="1197831"/>
    <x v="100"/>
    <x v="1"/>
    <x v="34"/>
    <s v="Oklahoma City"/>
    <x v="5"/>
    <n v="0.75"/>
    <n v="3500"/>
    <n v="2625"/>
    <n v="918.74999999999989"/>
    <n v="0.35"/>
  </r>
  <r>
    <x v="1"/>
    <n v="1197831"/>
    <x v="101"/>
    <x v="1"/>
    <x v="34"/>
    <s v="Oklahoma City"/>
    <x v="0"/>
    <n v="0.70000000000000007"/>
    <n v="6000"/>
    <n v="4200"/>
    <n v="1470"/>
    <n v="0.35"/>
  </r>
  <r>
    <x v="1"/>
    <n v="1197831"/>
    <x v="101"/>
    <x v="1"/>
    <x v="34"/>
    <s v="Oklahoma City"/>
    <x v="1"/>
    <n v="0.60000000000000009"/>
    <n v="4000"/>
    <n v="2400.0000000000005"/>
    <n v="840.00000000000011"/>
    <n v="0.35"/>
  </r>
  <r>
    <x v="1"/>
    <n v="1197831"/>
    <x v="101"/>
    <x v="1"/>
    <x v="34"/>
    <s v="Oklahoma City"/>
    <x v="2"/>
    <n v="0.60000000000000009"/>
    <n v="3500"/>
    <n v="2100.0000000000005"/>
    <n v="735.00000000000011"/>
    <n v="0.35"/>
  </r>
  <r>
    <x v="1"/>
    <n v="1197831"/>
    <x v="101"/>
    <x v="1"/>
    <x v="34"/>
    <s v="Oklahoma City"/>
    <x v="3"/>
    <n v="0.60000000000000009"/>
    <n v="3000"/>
    <n v="1800.0000000000002"/>
    <n v="630"/>
    <n v="0.35"/>
  </r>
  <r>
    <x v="1"/>
    <n v="1197831"/>
    <x v="101"/>
    <x v="1"/>
    <x v="34"/>
    <s v="Oklahoma City"/>
    <x v="4"/>
    <n v="0.70000000000000007"/>
    <n v="3000"/>
    <n v="2100"/>
    <n v="735"/>
    <n v="0.35"/>
  </r>
  <r>
    <x v="1"/>
    <n v="1197831"/>
    <x v="101"/>
    <x v="1"/>
    <x v="34"/>
    <s v="Oklahoma City"/>
    <x v="5"/>
    <n v="0.75"/>
    <n v="4000"/>
    <n v="3000"/>
    <n v="1050"/>
    <n v="0.35"/>
  </r>
  <r>
    <x v="0"/>
    <n v="1185732"/>
    <x v="78"/>
    <x v="3"/>
    <x v="35"/>
    <s v="Wichita"/>
    <x v="0"/>
    <n v="0.4"/>
    <n v="4750"/>
    <n v="1900"/>
    <n v="665"/>
    <n v="0.35"/>
  </r>
  <r>
    <x v="0"/>
    <n v="1185732"/>
    <x v="78"/>
    <x v="3"/>
    <x v="35"/>
    <s v="Wichita"/>
    <x v="1"/>
    <n v="0.4"/>
    <n v="2750"/>
    <n v="1100"/>
    <n v="330"/>
    <n v="0.3"/>
  </r>
  <r>
    <x v="0"/>
    <n v="1185732"/>
    <x v="78"/>
    <x v="3"/>
    <x v="35"/>
    <s v="Wichita"/>
    <x v="2"/>
    <n v="0.30000000000000004"/>
    <n v="2750"/>
    <n v="825.00000000000011"/>
    <n v="247.50000000000003"/>
    <n v="0.3"/>
  </r>
  <r>
    <x v="0"/>
    <n v="1185732"/>
    <x v="78"/>
    <x v="3"/>
    <x v="35"/>
    <s v="Wichita"/>
    <x v="3"/>
    <n v="0.35000000000000003"/>
    <n v="1250"/>
    <n v="437.50000000000006"/>
    <n v="131.25"/>
    <n v="0.3"/>
  </r>
  <r>
    <x v="0"/>
    <n v="1185732"/>
    <x v="78"/>
    <x v="3"/>
    <x v="35"/>
    <s v="Wichita"/>
    <x v="4"/>
    <n v="0.49999999999999994"/>
    <n v="1750"/>
    <n v="874.99999999999989"/>
    <n v="306.24999999999994"/>
    <n v="0.35"/>
  </r>
  <r>
    <x v="0"/>
    <n v="1185732"/>
    <x v="78"/>
    <x v="3"/>
    <x v="35"/>
    <s v="Wichita"/>
    <x v="5"/>
    <n v="0.4"/>
    <n v="2750"/>
    <n v="1100"/>
    <n v="440"/>
    <n v="0.4"/>
  </r>
  <r>
    <x v="0"/>
    <n v="1185732"/>
    <x v="1"/>
    <x v="3"/>
    <x v="35"/>
    <s v="Wichita"/>
    <x v="0"/>
    <n v="0.4"/>
    <n v="5250"/>
    <n v="2100"/>
    <n v="735"/>
    <n v="0.35"/>
  </r>
  <r>
    <x v="0"/>
    <n v="1185732"/>
    <x v="1"/>
    <x v="3"/>
    <x v="35"/>
    <s v="Wichita"/>
    <x v="1"/>
    <n v="0.4"/>
    <n v="1750"/>
    <n v="700"/>
    <n v="210"/>
    <n v="0.3"/>
  </r>
  <r>
    <x v="0"/>
    <n v="1185732"/>
    <x v="1"/>
    <x v="3"/>
    <x v="35"/>
    <s v="Wichita"/>
    <x v="2"/>
    <n v="0.30000000000000004"/>
    <n v="2250"/>
    <n v="675.00000000000011"/>
    <n v="202.50000000000003"/>
    <n v="0.3"/>
  </r>
  <r>
    <x v="0"/>
    <n v="1185732"/>
    <x v="1"/>
    <x v="3"/>
    <x v="35"/>
    <s v="Wichita"/>
    <x v="3"/>
    <n v="0.35000000000000003"/>
    <n v="1000"/>
    <n v="350.00000000000006"/>
    <n v="105.00000000000001"/>
    <n v="0.3"/>
  </r>
  <r>
    <x v="0"/>
    <n v="1185732"/>
    <x v="1"/>
    <x v="3"/>
    <x v="35"/>
    <s v="Wichita"/>
    <x v="4"/>
    <n v="0.49999999999999994"/>
    <n v="1750"/>
    <n v="874.99999999999989"/>
    <n v="306.24999999999994"/>
    <n v="0.35"/>
  </r>
  <r>
    <x v="0"/>
    <n v="1185732"/>
    <x v="1"/>
    <x v="3"/>
    <x v="35"/>
    <s v="Wichita"/>
    <x v="5"/>
    <n v="0.35"/>
    <n v="2750"/>
    <n v="962.49999999999989"/>
    <n v="385"/>
    <n v="0.4"/>
  </r>
  <r>
    <x v="0"/>
    <n v="1185732"/>
    <x v="234"/>
    <x v="3"/>
    <x v="35"/>
    <s v="Wichita"/>
    <x v="0"/>
    <n v="0.4"/>
    <n v="4950"/>
    <n v="1980"/>
    <n v="693"/>
    <n v="0.35"/>
  </r>
  <r>
    <x v="0"/>
    <n v="1185732"/>
    <x v="234"/>
    <x v="3"/>
    <x v="35"/>
    <s v="Wichita"/>
    <x v="1"/>
    <n v="0.4"/>
    <n v="2000"/>
    <n v="800"/>
    <n v="240"/>
    <n v="0.3"/>
  </r>
  <r>
    <x v="0"/>
    <n v="1185732"/>
    <x v="234"/>
    <x v="3"/>
    <x v="35"/>
    <s v="Wichita"/>
    <x v="2"/>
    <n v="0.30000000000000004"/>
    <n v="2250"/>
    <n v="675.00000000000011"/>
    <n v="202.50000000000003"/>
    <n v="0.3"/>
  </r>
  <r>
    <x v="0"/>
    <n v="1185732"/>
    <x v="234"/>
    <x v="3"/>
    <x v="35"/>
    <s v="Wichita"/>
    <x v="3"/>
    <n v="0.35"/>
    <n v="750"/>
    <n v="262.5"/>
    <n v="78.75"/>
    <n v="0.3"/>
  </r>
  <r>
    <x v="0"/>
    <n v="1185732"/>
    <x v="234"/>
    <x v="3"/>
    <x v="35"/>
    <s v="Wichita"/>
    <x v="4"/>
    <n v="0.5"/>
    <n v="1250"/>
    <n v="625"/>
    <n v="218.75"/>
    <n v="0.35"/>
  </r>
  <r>
    <x v="0"/>
    <n v="1185732"/>
    <x v="234"/>
    <x v="3"/>
    <x v="35"/>
    <s v="Wichita"/>
    <x v="5"/>
    <n v="0.4"/>
    <n v="2250"/>
    <n v="900"/>
    <n v="360"/>
    <n v="0.4"/>
  </r>
  <r>
    <x v="0"/>
    <n v="1185732"/>
    <x v="235"/>
    <x v="3"/>
    <x v="35"/>
    <s v="Wichita"/>
    <x v="0"/>
    <n v="0.4"/>
    <n v="4500"/>
    <n v="1800"/>
    <n v="630"/>
    <n v="0.35"/>
  </r>
  <r>
    <x v="0"/>
    <n v="1185732"/>
    <x v="235"/>
    <x v="3"/>
    <x v="35"/>
    <s v="Wichita"/>
    <x v="1"/>
    <n v="0.4"/>
    <n v="1500"/>
    <n v="600"/>
    <n v="180"/>
    <n v="0.3"/>
  </r>
  <r>
    <x v="0"/>
    <n v="1185732"/>
    <x v="235"/>
    <x v="3"/>
    <x v="35"/>
    <s v="Wichita"/>
    <x v="2"/>
    <n v="0.30000000000000004"/>
    <n v="1500"/>
    <n v="450.00000000000006"/>
    <n v="135"/>
    <n v="0.3"/>
  </r>
  <r>
    <x v="0"/>
    <n v="1185732"/>
    <x v="235"/>
    <x v="3"/>
    <x v="35"/>
    <s v="Wichita"/>
    <x v="3"/>
    <n v="0.35"/>
    <n v="750"/>
    <n v="262.5"/>
    <n v="78.75"/>
    <n v="0.3"/>
  </r>
  <r>
    <x v="0"/>
    <n v="1185732"/>
    <x v="235"/>
    <x v="3"/>
    <x v="35"/>
    <s v="Wichita"/>
    <x v="4"/>
    <n v="0.6"/>
    <n v="1000"/>
    <n v="600"/>
    <n v="210"/>
    <n v="0.35"/>
  </r>
  <r>
    <x v="0"/>
    <n v="1185732"/>
    <x v="235"/>
    <x v="3"/>
    <x v="35"/>
    <s v="Wichita"/>
    <x v="5"/>
    <n v="0.5"/>
    <n v="2250"/>
    <n v="1125"/>
    <n v="450"/>
    <n v="0.4"/>
  </r>
  <r>
    <x v="0"/>
    <n v="1185732"/>
    <x v="236"/>
    <x v="3"/>
    <x v="35"/>
    <s v="Wichita"/>
    <x v="0"/>
    <n v="0.6"/>
    <n v="4950"/>
    <n v="2970"/>
    <n v="1039.5"/>
    <n v="0.35"/>
  </r>
  <r>
    <x v="0"/>
    <n v="1185732"/>
    <x v="236"/>
    <x v="3"/>
    <x v="35"/>
    <s v="Wichita"/>
    <x v="1"/>
    <n v="0.5"/>
    <n v="2000"/>
    <n v="1000"/>
    <n v="300"/>
    <n v="0.3"/>
  </r>
  <r>
    <x v="0"/>
    <n v="1185732"/>
    <x v="236"/>
    <x v="3"/>
    <x v="35"/>
    <s v="Wichita"/>
    <x v="2"/>
    <n v="0.45"/>
    <n v="1750"/>
    <n v="787.5"/>
    <n v="236.25"/>
    <n v="0.3"/>
  </r>
  <r>
    <x v="0"/>
    <n v="1185732"/>
    <x v="236"/>
    <x v="3"/>
    <x v="35"/>
    <s v="Wichita"/>
    <x v="3"/>
    <n v="0.45"/>
    <n v="1000"/>
    <n v="450"/>
    <n v="135"/>
    <n v="0.3"/>
  </r>
  <r>
    <x v="0"/>
    <n v="1185732"/>
    <x v="236"/>
    <x v="3"/>
    <x v="35"/>
    <s v="Wichita"/>
    <x v="4"/>
    <n v="0.54999999999999993"/>
    <n v="1250"/>
    <n v="687.49999999999989"/>
    <n v="240.62499999999994"/>
    <n v="0.35"/>
  </r>
  <r>
    <x v="0"/>
    <n v="1185732"/>
    <x v="236"/>
    <x v="3"/>
    <x v="35"/>
    <s v="Wichita"/>
    <x v="5"/>
    <n v="0.6"/>
    <n v="2500"/>
    <n v="1500"/>
    <n v="600"/>
    <n v="0.4"/>
  </r>
  <r>
    <x v="0"/>
    <n v="1185732"/>
    <x v="5"/>
    <x v="3"/>
    <x v="35"/>
    <s v="Wichita"/>
    <x v="0"/>
    <n v="0.45"/>
    <n v="5000"/>
    <n v="2250"/>
    <n v="787.5"/>
    <n v="0.35"/>
  </r>
  <r>
    <x v="0"/>
    <n v="1185732"/>
    <x v="5"/>
    <x v="3"/>
    <x v="35"/>
    <s v="Wichita"/>
    <x v="1"/>
    <n v="0.40000000000000008"/>
    <n v="2500"/>
    <n v="1000.0000000000002"/>
    <n v="300.00000000000006"/>
    <n v="0.3"/>
  </r>
  <r>
    <x v="0"/>
    <n v="1185732"/>
    <x v="5"/>
    <x v="3"/>
    <x v="35"/>
    <s v="Wichita"/>
    <x v="2"/>
    <n v="0.35000000000000003"/>
    <n v="2000"/>
    <n v="700.00000000000011"/>
    <n v="210.00000000000003"/>
    <n v="0.3"/>
  </r>
  <r>
    <x v="0"/>
    <n v="1185732"/>
    <x v="5"/>
    <x v="3"/>
    <x v="35"/>
    <s v="Wichita"/>
    <x v="3"/>
    <n v="0.35000000000000003"/>
    <n v="1750"/>
    <n v="612.50000000000011"/>
    <n v="183.75000000000003"/>
    <n v="0.3"/>
  </r>
  <r>
    <x v="0"/>
    <n v="1185732"/>
    <x v="5"/>
    <x v="3"/>
    <x v="35"/>
    <s v="Wichita"/>
    <x v="4"/>
    <n v="0.45"/>
    <n v="1750"/>
    <n v="787.5"/>
    <n v="275.625"/>
    <n v="0.35"/>
  </r>
  <r>
    <x v="0"/>
    <n v="1185732"/>
    <x v="5"/>
    <x v="3"/>
    <x v="35"/>
    <s v="Wichita"/>
    <x v="5"/>
    <n v="0.55000000000000004"/>
    <n v="3250"/>
    <n v="1787.5000000000002"/>
    <n v="715.00000000000011"/>
    <n v="0.4"/>
  </r>
  <r>
    <x v="0"/>
    <n v="1185732"/>
    <x v="237"/>
    <x v="3"/>
    <x v="35"/>
    <s v="Wichita"/>
    <x v="0"/>
    <n v="0.5"/>
    <n v="5500"/>
    <n v="2750"/>
    <n v="962.49999999999989"/>
    <n v="0.35"/>
  </r>
  <r>
    <x v="0"/>
    <n v="1185732"/>
    <x v="237"/>
    <x v="3"/>
    <x v="35"/>
    <s v="Wichita"/>
    <x v="1"/>
    <n v="0.45000000000000007"/>
    <n v="3000"/>
    <n v="1350.0000000000002"/>
    <n v="405.00000000000006"/>
    <n v="0.3"/>
  </r>
  <r>
    <x v="0"/>
    <n v="1185732"/>
    <x v="237"/>
    <x v="3"/>
    <x v="35"/>
    <s v="Wichita"/>
    <x v="2"/>
    <n v="0.4"/>
    <n v="2250"/>
    <n v="900"/>
    <n v="270"/>
    <n v="0.3"/>
  </r>
  <r>
    <x v="0"/>
    <n v="1185732"/>
    <x v="237"/>
    <x v="3"/>
    <x v="35"/>
    <s v="Wichita"/>
    <x v="3"/>
    <n v="0.4"/>
    <n v="1750"/>
    <n v="700"/>
    <n v="210"/>
    <n v="0.3"/>
  </r>
  <r>
    <x v="0"/>
    <n v="1185732"/>
    <x v="237"/>
    <x v="3"/>
    <x v="35"/>
    <s v="Wichita"/>
    <x v="4"/>
    <n v="0.5"/>
    <n v="2000"/>
    <n v="1000"/>
    <n v="350"/>
    <n v="0.35"/>
  </r>
  <r>
    <x v="0"/>
    <n v="1185732"/>
    <x v="237"/>
    <x v="3"/>
    <x v="35"/>
    <s v="Wichita"/>
    <x v="5"/>
    <n v="0.55000000000000004"/>
    <n v="3750"/>
    <n v="2062.5"/>
    <n v="825"/>
    <n v="0.4"/>
  </r>
  <r>
    <x v="0"/>
    <n v="1185732"/>
    <x v="238"/>
    <x v="3"/>
    <x v="35"/>
    <s v="Wichita"/>
    <x v="0"/>
    <n v="0.5"/>
    <n v="5250"/>
    <n v="2625"/>
    <n v="918.74999999999989"/>
    <n v="0.35"/>
  </r>
  <r>
    <x v="0"/>
    <n v="1185732"/>
    <x v="238"/>
    <x v="3"/>
    <x v="35"/>
    <s v="Wichita"/>
    <x v="1"/>
    <n v="0.45000000000000007"/>
    <n v="3000"/>
    <n v="1350.0000000000002"/>
    <n v="405.00000000000006"/>
    <n v="0.3"/>
  </r>
  <r>
    <x v="0"/>
    <n v="1185732"/>
    <x v="238"/>
    <x v="3"/>
    <x v="35"/>
    <s v="Wichita"/>
    <x v="2"/>
    <n v="0.4"/>
    <n v="2250"/>
    <n v="900"/>
    <n v="270"/>
    <n v="0.3"/>
  </r>
  <r>
    <x v="0"/>
    <n v="1185732"/>
    <x v="238"/>
    <x v="3"/>
    <x v="35"/>
    <s v="Wichita"/>
    <x v="3"/>
    <n v="0.4"/>
    <n v="2000"/>
    <n v="800"/>
    <n v="240"/>
    <n v="0.3"/>
  </r>
  <r>
    <x v="0"/>
    <n v="1185732"/>
    <x v="238"/>
    <x v="3"/>
    <x v="35"/>
    <s v="Wichita"/>
    <x v="4"/>
    <n v="0.5"/>
    <n v="1750"/>
    <n v="875"/>
    <n v="306.25"/>
    <n v="0.35"/>
  </r>
  <r>
    <x v="0"/>
    <n v="1185732"/>
    <x v="238"/>
    <x v="3"/>
    <x v="35"/>
    <s v="Wichita"/>
    <x v="5"/>
    <n v="0.55000000000000004"/>
    <n v="3500"/>
    <n v="1925.0000000000002"/>
    <n v="770.00000000000011"/>
    <n v="0.4"/>
  </r>
  <r>
    <x v="0"/>
    <n v="1185732"/>
    <x v="239"/>
    <x v="3"/>
    <x v="35"/>
    <s v="Wichita"/>
    <x v="0"/>
    <n v="0.45"/>
    <n v="4750"/>
    <n v="2137.5"/>
    <n v="748.125"/>
    <n v="0.35"/>
  </r>
  <r>
    <x v="0"/>
    <n v="1185732"/>
    <x v="239"/>
    <x v="3"/>
    <x v="35"/>
    <s v="Wichita"/>
    <x v="1"/>
    <n v="0.40000000000000008"/>
    <n v="2750"/>
    <n v="1100.0000000000002"/>
    <n v="330.00000000000006"/>
    <n v="0.3"/>
  </r>
  <r>
    <x v="0"/>
    <n v="1185732"/>
    <x v="239"/>
    <x v="3"/>
    <x v="35"/>
    <s v="Wichita"/>
    <x v="2"/>
    <n v="0.35000000000000003"/>
    <n v="1750"/>
    <n v="612.50000000000011"/>
    <n v="183.75000000000003"/>
    <n v="0.3"/>
  </r>
  <r>
    <x v="0"/>
    <n v="1185732"/>
    <x v="239"/>
    <x v="3"/>
    <x v="35"/>
    <s v="Wichita"/>
    <x v="3"/>
    <n v="0.35000000000000003"/>
    <n v="1500"/>
    <n v="525"/>
    <n v="157.5"/>
    <n v="0.3"/>
  </r>
  <r>
    <x v="0"/>
    <n v="1185732"/>
    <x v="239"/>
    <x v="3"/>
    <x v="35"/>
    <s v="Wichita"/>
    <x v="4"/>
    <n v="0.45"/>
    <n v="1500"/>
    <n v="675"/>
    <n v="236.24999999999997"/>
    <n v="0.35"/>
  </r>
  <r>
    <x v="0"/>
    <n v="1185732"/>
    <x v="239"/>
    <x v="3"/>
    <x v="35"/>
    <s v="Wichita"/>
    <x v="5"/>
    <n v="0.5"/>
    <n v="2250"/>
    <n v="1125"/>
    <n v="450"/>
    <n v="0.4"/>
  </r>
  <r>
    <x v="0"/>
    <n v="1185732"/>
    <x v="9"/>
    <x v="3"/>
    <x v="35"/>
    <s v="Wichita"/>
    <x v="0"/>
    <n v="0.54999999999999993"/>
    <n v="4000"/>
    <n v="2199.9999999999995"/>
    <n v="769.99999999999977"/>
    <n v="0.35"/>
  </r>
  <r>
    <x v="0"/>
    <n v="1185732"/>
    <x v="9"/>
    <x v="3"/>
    <x v="35"/>
    <s v="Wichita"/>
    <x v="1"/>
    <n v="0.45"/>
    <n v="2500"/>
    <n v="1125"/>
    <n v="337.5"/>
    <n v="0.3"/>
  </r>
  <r>
    <x v="0"/>
    <n v="1185732"/>
    <x v="9"/>
    <x v="3"/>
    <x v="35"/>
    <s v="Wichita"/>
    <x v="2"/>
    <n v="0.45"/>
    <n v="1500"/>
    <n v="675"/>
    <n v="202.5"/>
    <n v="0.3"/>
  </r>
  <r>
    <x v="0"/>
    <n v="1185732"/>
    <x v="9"/>
    <x v="3"/>
    <x v="35"/>
    <s v="Wichita"/>
    <x v="3"/>
    <n v="0.45"/>
    <n v="1250"/>
    <n v="562.5"/>
    <n v="168.75"/>
    <n v="0.3"/>
  </r>
  <r>
    <x v="0"/>
    <n v="1185732"/>
    <x v="9"/>
    <x v="3"/>
    <x v="35"/>
    <s v="Wichita"/>
    <x v="4"/>
    <n v="0.54999999999999993"/>
    <n v="1250"/>
    <n v="687.49999999999989"/>
    <n v="240.62499999999994"/>
    <n v="0.35"/>
  </r>
  <r>
    <x v="0"/>
    <n v="1185732"/>
    <x v="9"/>
    <x v="3"/>
    <x v="35"/>
    <s v="Wichita"/>
    <x v="5"/>
    <n v="0.59999999999999987"/>
    <n v="2500"/>
    <n v="1499.9999999999998"/>
    <n v="599.99999999999989"/>
    <n v="0.4"/>
  </r>
  <r>
    <x v="0"/>
    <n v="1185732"/>
    <x v="240"/>
    <x v="3"/>
    <x v="35"/>
    <s v="Wichita"/>
    <x v="0"/>
    <n v="0.54999999999999993"/>
    <n v="4000"/>
    <n v="2199.9999999999995"/>
    <n v="769.99999999999977"/>
    <n v="0.35"/>
  </r>
  <r>
    <x v="0"/>
    <n v="1185732"/>
    <x v="240"/>
    <x v="3"/>
    <x v="35"/>
    <s v="Wichita"/>
    <x v="1"/>
    <n v="0.45"/>
    <n v="2500"/>
    <n v="1125"/>
    <n v="337.5"/>
    <n v="0.3"/>
  </r>
  <r>
    <x v="0"/>
    <n v="1185732"/>
    <x v="240"/>
    <x v="3"/>
    <x v="35"/>
    <s v="Wichita"/>
    <x v="2"/>
    <n v="0.45"/>
    <n v="1950"/>
    <n v="877.5"/>
    <n v="263.25"/>
    <n v="0.3"/>
  </r>
  <r>
    <x v="0"/>
    <n v="1185732"/>
    <x v="240"/>
    <x v="3"/>
    <x v="35"/>
    <s v="Wichita"/>
    <x v="3"/>
    <n v="0.45"/>
    <n v="1750"/>
    <n v="787.5"/>
    <n v="236.25"/>
    <n v="0.3"/>
  </r>
  <r>
    <x v="0"/>
    <n v="1185732"/>
    <x v="240"/>
    <x v="3"/>
    <x v="35"/>
    <s v="Wichita"/>
    <x v="4"/>
    <n v="0.6"/>
    <n v="1500"/>
    <n v="900"/>
    <n v="315"/>
    <n v="0.35"/>
  </r>
  <r>
    <x v="0"/>
    <n v="1185732"/>
    <x v="240"/>
    <x v="3"/>
    <x v="35"/>
    <s v="Wichita"/>
    <x v="5"/>
    <n v="0.64999999999999991"/>
    <n v="2500"/>
    <n v="1624.9999999999998"/>
    <n v="650"/>
    <n v="0.4"/>
  </r>
  <r>
    <x v="0"/>
    <n v="1185732"/>
    <x v="241"/>
    <x v="3"/>
    <x v="35"/>
    <s v="Wichita"/>
    <x v="0"/>
    <n v="0.6"/>
    <n v="5000"/>
    <n v="3000"/>
    <n v="1050"/>
    <n v="0.35"/>
  </r>
  <r>
    <x v="0"/>
    <n v="1185732"/>
    <x v="241"/>
    <x v="3"/>
    <x v="35"/>
    <s v="Wichita"/>
    <x v="1"/>
    <n v="0.5"/>
    <n v="3000"/>
    <n v="1500"/>
    <n v="450"/>
    <n v="0.3"/>
  </r>
  <r>
    <x v="0"/>
    <n v="1185732"/>
    <x v="241"/>
    <x v="3"/>
    <x v="35"/>
    <s v="Wichita"/>
    <x v="2"/>
    <n v="0.5"/>
    <n v="2500"/>
    <n v="1250"/>
    <n v="375"/>
    <n v="0.3"/>
  </r>
  <r>
    <x v="0"/>
    <n v="1185732"/>
    <x v="241"/>
    <x v="3"/>
    <x v="35"/>
    <s v="Wichita"/>
    <x v="3"/>
    <n v="0.5"/>
    <n v="2000"/>
    <n v="1000"/>
    <n v="300"/>
    <n v="0.3"/>
  </r>
  <r>
    <x v="0"/>
    <n v="1185732"/>
    <x v="241"/>
    <x v="3"/>
    <x v="35"/>
    <s v="Wichita"/>
    <x v="4"/>
    <n v="0.6"/>
    <n v="2000"/>
    <n v="1200"/>
    <n v="420"/>
    <n v="0.35"/>
  </r>
  <r>
    <x v="0"/>
    <n v="1185732"/>
    <x v="241"/>
    <x v="3"/>
    <x v="35"/>
    <s v="Wichita"/>
    <x v="5"/>
    <n v="0.64999999999999991"/>
    <n v="3000"/>
    <n v="1949.9999999999998"/>
    <n v="780"/>
    <n v="0.4"/>
  </r>
  <r>
    <x v="0"/>
    <n v="1185732"/>
    <x v="204"/>
    <x v="3"/>
    <x v="36"/>
    <s v="Sioux Falls"/>
    <x v="0"/>
    <n v="0.35000000000000003"/>
    <n v="4750"/>
    <n v="1662.5000000000002"/>
    <n v="581.875"/>
    <n v="0.35"/>
  </r>
  <r>
    <x v="0"/>
    <n v="1185732"/>
    <x v="204"/>
    <x v="3"/>
    <x v="36"/>
    <s v="Sioux Falls"/>
    <x v="1"/>
    <n v="0.35000000000000003"/>
    <n v="2750"/>
    <n v="962.50000000000011"/>
    <n v="288.75"/>
    <n v="0.3"/>
  </r>
  <r>
    <x v="0"/>
    <n v="1185732"/>
    <x v="204"/>
    <x v="3"/>
    <x v="36"/>
    <s v="Sioux Falls"/>
    <x v="2"/>
    <n v="0.25000000000000006"/>
    <n v="2750"/>
    <n v="687.50000000000011"/>
    <n v="206.25000000000003"/>
    <n v="0.3"/>
  </r>
  <r>
    <x v="0"/>
    <n v="1185732"/>
    <x v="204"/>
    <x v="3"/>
    <x v="36"/>
    <s v="Sioux Falls"/>
    <x v="3"/>
    <n v="0.30000000000000004"/>
    <n v="1250"/>
    <n v="375.00000000000006"/>
    <n v="112.50000000000001"/>
    <n v="0.3"/>
  </r>
  <r>
    <x v="0"/>
    <n v="1185732"/>
    <x v="204"/>
    <x v="3"/>
    <x v="36"/>
    <s v="Sioux Falls"/>
    <x v="4"/>
    <n v="0.44999999999999996"/>
    <n v="1750"/>
    <n v="787.49999999999989"/>
    <n v="275.62499999999994"/>
    <n v="0.35"/>
  </r>
  <r>
    <x v="0"/>
    <n v="1185732"/>
    <x v="204"/>
    <x v="3"/>
    <x v="36"/>
    <s v="Sioux Falls"/>
    <x v="5"/>
    <n v="0.35000000000000003"/>
    <n v="2750"/>
    <n v="962.50000000000011"/>
    <n v="385.00000000000006"/>
    <n v="0.4"/>
  </r>
  <r>
    <x v="0"/>
    <n v="1185732"/>
    <x v="242"/>
    <x v="3"/>
    <x v="36"/>
    <s v="Sioux Falls"/>
    <x v="0"/>
    <n v="0.35000000000000003"/>
    <n v="5250"/>
    <n v="1837.5000000000002"/>
    <n v="643.125"/>
    <n v="0.35"/>
  </r>
  <r>
    <x v="0"/>
    <n v="1185732"/>
    <x v="242"/>
    <x v="3"/>
    <x v="36"/>
    <s v="Sioux Falls"/>
    <x v="1"/>
    <n v="0.35000000000000003"/>
    <n v="1750"/>
    <n v="612.50000000000011"/>
    <n v="183.75000000000003"/>
    <n v="0.3"/>
  </r>
  <r>
    <x v="0"/>
    <n v="1185732"/>
    <x v="242"/>
    <x v="3"/>
    <x v="36"/>
    <s v="Sioux Falls"/>
    <x v="2"/>
    <n v="0.25000000000000006"/>
    <n v="2250"/>
    <n v="562.50000000000011"/>
    <n v="168.75000000000003"/>
    <n v="0.3"/>
  </r>
  <r>
    <x v="0"/>
    <n v="1185732"/>
    <x v="242"/>
    <x v="3"/>
    <x v="36"/>
    <s v="Sioux Falls"/>
    <x v="3"/>
    <n v="0.30000000000000004"/>
    <n v="1000"/>
    <n v="300.00000000000006"/>
    <n v="90.000000000000014"/>
    <n v="0.3"/>
  </r>
  <r>
    <x v="0"/>
    <n v="1185732"/>
    <x v="242"/>
    <x v="3"/>
    <x v="36"/>
    <s v="Sioux Falls"/>
    <x v="4"/>
    <n v="0.44999999999999996"/>
    <n v="1750"/>
    <n v="787.49999999999989"/>
    <n v="275.62499999999994"/>
    <n v="0.35"/>
  </r>
  <r>
    <x v="0"/>
    <n v="1185732"/>
    <x v="242"/>
    <x v="3"/>
    <x v="36"/>
    <s v="Sioux Falls"/>
    <x v="5"/>
    <n v="0.24999999999999997"/>
    <n v="2750"/>
    <n v="687.49999999999989"/>
    <n v="274.99999999999994"/>
    <n v="0.4"/>
  </r>
  <r>
    <x v="0"/>
    <n v="1185732"/>
    <x v="80"/>
    <x v="3"/>
    <x v="36"/>
    <s v="Sioux Falls"/>
    <x v="0"/>
    <n v="0.30000000000000004"/>
    <n v="4950"/>
    <n v="1485.0000000000002"/>
    <n v="519.75"/>
    <n v="0.35"/>
  </r>
  <r>
    <x v="0"/>
    <n v="1185732"/>
    <x v="80"/>
    <x v="3"/>
    <x v="36"/>
    <s v="Sioux Falls"/>
    <x v="1"/>
    <n v="0.30000000000000004"/>
    <n v="2000"/>
    <n v="600.00000000000011"/>
    <n v="180.00000000000003"/>
    <n v="0.3"/>
  </r>
  <r>
    <x v="0"/>
    <n v="1185732"/>
    <x v="80"/>
    <x v="3"/>
    <x v="36"/>
    <s v="Sioux Falls"/>
    <x v="2"/>
    <n v="0.20000000000000004"/>
    <n v="2250"/>
    <n v="450.00000000000011"/>
    <n v="135.00000000000003"/>
    <n v="0.3"/>
  </r>
  <r>
    <x v="0"/>
    <n v="1185732"/>
    <x v="80"/>
    <x v="3"/>
    <x v="36"/>
    <s v="Sioux Falls"/>
    <x v="3"/>
    <n v="0.24999999999999997"/>
    <n v="750"/>
    <n v="187.49999999999997"/>
    <n v="56.249999999999993"/>
    <n v="0.3"/>
  </r>
  <r>
    <x v="0"/>
    <n v="1185732"/>
    <x v="80"/>
    <x v="3"/>
    <x v="36"/>
    <s v="Sioux Falls"/>
    <x v="4"/>
    <n v="0.4"/>
    <n v="1250"/>
    <n v="500"/>
    <n v="175"/>
    <n v="0.35"/>
  </r>
  <r>
    <x v="0"/>
    <n v="1185732"/>
    <x v="80"/>
    <x v="3"/>
    <x v="36"/>
    <s v="Sioux Falls"/>
    <x v="5"/>
    <n v="0.30000000000000004"/>
    <n v="2250"/>
    <n v="675.00000000000011"/>
    <n v="270.00000000000006"/>
    <n v="0.4"/>
  </r>
  <r>
    <x v="0"/>
    <n v="1185732"/>
    <x v="81"/>
    <x v="3"/>
    <x v="36"/>
    <s v="Sioux Falls"/>
    <x v="0"/>
    <n v="0.30000000000000004"/>
    <n v="4500"/>
    <n v="1350.0000000000002"/>
    <n v="472.50000000000006"/>
    <n v="0.35"/>
  </r>
  <r>
    <x v="0"/>
    <n v="1185732"/>
    <x v="81"/>
    <x v="3"/>
    <x v="36"/>
    <s v="Sioux Falls"/>
    <x v="1"/>
    <n v="0.30000000000000004"/>
    <n v="1500"/>
    <n v="450.00000000000006"/>
    <n v="135"/>
    <n v="0.3"/>
  </r>
  <r>
    <x v="0"/>
    <n v="1185732"/>
    <x v="81"/>
    <x v="3"/>
    <x v="36"/>
    <s v="Sioux Falls"/>
    <x v="2"/>
    <n v="0.20000000000000004"/>
    <n v="1500"/>
    <n v="300.00000000000006"/>
    <n v="90.000000000000014"/>
    <n v="0.3"/>
  </r>
  <r>
    <x v="0"/>
    <n v="1185732"/>
    <x v="81"/>
    <x v="3"/>
    <x v="36"/>
    <s v="Sioux Falls"/>
    <x v="3"/>
    <n v="0.24999999999999997"/>
    <n v="750"/>
    <n v="187.49999999999997"/>
    <n v="56.249999999999993"/>
    <n v="0.3"/>
  </r>
  <r>
    <x v="0"/>
    <n v="1185732"/>
    <x v="81"/>
    <x v="3"/>
    <x v="36"/>
    <s v="Sioux Falls"/>
    <x v="4"/>
    <n v="0.6"/>
    <n v="1000"/>
    <n v="600"/>
    <n v="210"/>
    <n v="0.35"/>
  </r>
  <r>
    <x v="0"/>
    <n v="1185732"/>
    <x v="81"/>
    <x v="3"/>
    <x v="36"/>
    <s v="Sioux Falls"/>
    <x v="5"/>
    <n v="0.5"/>
    <n v="2250"/>
    <n v="1125"/>
    <n v="450"/>
    <n v="0.4"/>
  </r>
  <r>
    <x v="0"/>
    <n v="1185732"/>
    <x v="4"/>
    <x v="3"/>
    <x v="36"/>
    <s v="Sioux Falls"/>
    <x v="0"/>
    <n v="0.6"/>
    <n v="4950"/>
    <n v="2970"/>
    <n v="1039.5"/>
    <n v="0.35"/>
  </r>
  <r>
    <x v="0"/>
    <n v="1185732"/>
    <x v="4"/>
    <x v="3"/>
    <x v="36"/>
    <s v="Sioux Falls"/>
    <x v="1"/>
    <n v="0.45"/>
    <n v="2000"/>
    <n v="900"/>
    <n v="270"/>
    <n v="0.3"/>
  </r>
  <r>
    <x v="0"/>
    <n v="1185732"/>
    <x v="4"/>
    <x v="3"/>
    <x v="36"/>
    <s v="Sioux Falls"/>
    <x v="2"/>
    <n v="0.4"/>
    <n v="1750"/>
    <n v="700"/>
    <n v="210"/>
    <n v="0.3"/>
  </r>
  <r>
    <x v="0"/>
    <n v="1185732"/>
    <x v="4"/>
    <x v="3"/>
    <x v="36"/>
    <s v="Sioux Falls"/>
    <x v="3"/>
    <n v="0.4"/>
    <n v="1000"/>
    <n v="400"/>
    <n v="120"/>
    <n v="0.3"/>
  </r>
  <r>
    <x v="0"/>
    <n v="1185732"/>
    <x v="4"/>
    <x v="3"/>
    <x v="36"/>
    <s v="Sioux Falls"/>
    <x v="4"/>
    <n v="0.49999999999999994"/>
    <n v="1250"/>
    <n v="624.99999999999989"/>
    <n v="218.74999999999994"/>
    <n v="0.35"/>
  </r>
  <r>
    <x v="0"/>
    <n v="1185732"/>
    <x v="4"/>
    <x v="3"/>
    <x v="36"/>
    <s v="Sioux Falls"/>
    <x v="5"/>
    <n v="0.54999999999999993"/>
    <n v="2500"/>
    <n v="1374.9999999999998"/>
    <n v="549.99999999999989"/>
    <n v="0.4"/>
  </r>
  <r>
    <x v="0"/>
    <n v="1185732"/>
    <x v="243"/>
    <x v="3"/>
    <x v="36"/>
    <s v="Sioux Falls"/>
    <x v="0"/>
    <n v="0.4"/>
    <n v="5000"/>
    <n v="2000"/>
    <n v="700"/>
    <n v="0.35"/>
  </r>
  <r>
    <x v="0"/>
    <n v="1185732"/>
    <x v="243"/>
    <x v="3"/>
    <x v="36"/>
    <s v="Sioux Falls"/>
    <x v="1"/>
    <n v="0.35000000000000009"/>
    <n v="2500"/>
    <n v="875.00000000000023"/>
    <n v="262.50000000000006"/>
    <n v="0.3"/>
  </r>
  <r>
    <x v="0"/>
    <n v="1185732"/>
    <x v="243"/>
    <x v="3"/>
    <x v="36"/>
    <s v="Sioux Falls"/>
    <x v="2"/>
    <n v="0.30000000000000004"/>
    <n v="2000"/>
    <n v="600.00000000000011"/>
    <n v="180.00000000000003"/>
    <n v="0.3"/>
  </r>
  <r>
    <x v="0"/>
    <n v="1185732"/>
    <x v="243"/>
    <x v="3"/>
    <x v="36"/>
    <s v="Sioux Falls"/>
    <x v="3"/>
    <n v="0.30000000000000004"/>
    <n v="1750"/>
    <n v="525.00000000000011"/>
    <n v="157.50000000000003"/>
    <n v="0.3"/>
  </r>
  <r>
    <x v="0"/>
    <n v="1185732"/>
    <x v="243"/>
    <x v="3"/>
    <x v="36"/>
    <s v="Sioux Falls"/>
    <x v="4"/>
    <n v="0.4"/>
    <n v="1750"/>
    <n v="700"/>
    <n v="244.99999999999997"/>
    <n v="0.35"/>
  </r>
  <r>
    <x v="0"/>
    <n v="1185732"/>
    <x v="243"/>
    <x v="3"/>
    <x v="36"/>
    <s v="Sioux Falls"/>
    <x v="5"/>
    <n v="0.55000000000000004"/>
    <n v="3250"/>
    <n v="1787.5000000000002"/>
    <n v="715.00000000000011"/>
    <n v="0.4"/>
  </r>
  <r>
    <x v="0"/>
    <n v="1185732"/>
    <x v="84"/>
    <x v="3"/>
    <x v="36"/>
    <s v="Sioux Falls"/>
    <x v="0"/>
    <n v="0.5"/>
    <n v="5500"/>
    <n v="2750"/>
    <n v="962.49999999999989"/>
    <n v="0.35"/>
  </r>
  <r>
    <x v="0"/>
    <n v="1185732"/>
    <x v="84"/>
    <x v="3"/>
    <x v="36"/>
    <s v="Sioux Falls"/>
    <x v="1"/>
    <n v="0.45000000000000007"/>
    <n v="3000"/>
    <n v="1350.0000000000002"/>
    <n v="405.00000000000006"/>
    <n v="0.3"/>
  </r>
  <r>
    <x v="0"/>
    <n v="1185732"/>
    <x v="84"/>
    <x v="3"/>
    <x v="36"/>
    <s v="Sioux Falls"/>
    <x v="2"/>
    <n v="0.4"/>
    <n v="2250"/>
    <n v="900"/>
    <n v="270"/>
    <n v="0.3"/>
  </r>
  <r>
    <x v="0"/>
    <n v="1185732"/>
    <x v="84"/>
    <x v="3"/>
    <x v="36"/>
    <s v="Sioux Falls"/>
    <x v="3"/>
    <n v="0.4"/>
    <n v="1750"/>
    <n v="700"/>
    <n v="210"/>
    <n v="0.3"/>
  </r>
  <r>
    <x v="0"/>
    <n v="1185732"/>
    <x v="84"/>
    <x v="3"/>
    <x v="36"/>
    <s v="Sioux Falls"/>
    <x v="4"/>
    <n v="0.5"/>
    <n v="2000"/>
    <n v="1000"/>
    <n v="350"/>
    <n v="0.35"/>
  </r>
  <r>
    <x v="0"/>
    <n v="1185732"/>
    <x v="84"/>
    <x v="3"/>
    <x v="36"/>
    <s v="Sioux Falls"/>
    <x v="5"/>
    <n v="0.55000000000000004"/>
    <n v="3750"/>
    <n v="2062.5"/>
    <n v="825"/>
    <n v="0.4"/>
  </r>
  <r>
    <x v="0"/>
    <n v="1185732"/>
    <x v="85"/>
    <x v="3"/>
    <x v="36"/>
    <s v="Sioux Falls"/>
    <x v="0"/>
    <n v="0.5"/>
    <n v="5250"/>
    <n v="2625"/>
    <n v="918.74999999999989"/>
    <n v="0.35"/>
  </r>
  <r>
    <x v="0"/>
    <n v="1185732"/>
    <x v="85"/>
    <x v="3"/>
    <x v="36"/>
    <s v="Sioux Falls"/>
    <x v="1"/>
    <n v="0.45000000000000007"/>
    <n v="3000"/>
    <n v="1350.0000000000002"/>
    <n v="405.00000000000006"/>
    <n v="0.3"/>
  </r>
  <r>
    <x v="0"/>
    <n v="1185732"/>
    <x v="85"/>
    <x v="3"/>
    <x v="36"/>
    <s v="Sioux Falls"/>
    <x v="2"/>
    <n v="0.4"/>
    <n v="2250"/>
    <n v="900"/>
    <n v="270"/>
    <n v="0.3"/>
  </r>
  <r>
    <x v="0"/>
    <n v="1185732"/>
    <x v="85"/>
    <x v="3"/>
    <x v="36"/>
    <s v="Sioux Falls"/>
    <x v="3"/>
    <n v="0.4"/>
    <n v="2000"/>
    <n v="800"/>
    <n v="240"/>
    <n v="0.3"/>
  </r>
  <r>
    <x v="0"/>
    <n v="1185732"/>
    <x v="85"/>
    <x v="3"/>
    <x v="36"/>
    <s v="Sioux Falls"/>
    <x v="4"/>
    <n v="0.5"/>
    <n v="1750"/>
    <n v="875"/>
    <n v="306.25"/>
    <n v="0.35"/>
  </r>
  <r>
    <x v="0"/>
    <n v="1185732"/>
    <x v="85"/>
    <x v="3"/>
    <x v="36"/>
    <s v="Sioux Falls"/>
    <x v="5"/>
    <n v="0.55000000000000004"/>
    <n v="3500"/>
    <n v="1925.0000000000002"/>
    <n v="770.00000000000011"/>
    <n v="0.4"/>
  </r>
  <r>
    <x v="0"/>
    <n v="1185732"/>
    <x v="8"/>
    <x v="3"/>
    <x v="36"/>
    <s v="Sioux Falls"/>
    <x v="0"/>
    <n v="0.4"/>
    <n v="4750"/>
    <n v="1900"/>
    <n v="665"/>
    <n v="0.35"/>
  </r>
  <r>
    <x v="0"/>
    <n v="1185732"/>
    <x v="8"/>
    <x v="3"/>
    <x v="36"/>
    <s v="Sioux Falls"/>
    <x v="1"/>
    <n v="0.35000000000000009"/>
    <n v="2750"/>
    <n v="962.50000000000023"/>
    <n v="288.75000000000006"/>
    <n v="0.3"/>
  </r>
  <r>
    <x v="0"/>
    <n v="1185732"/>
    <x v="8"/>
    <x v="3"/>
    <x v="36"/>
    <s v="Sioux Falls"/>
    <x v="2"/>
    <n v="0.30000000000000004"/>
    <n v="1750"/>
    <n v="525.00000000000011"/>
    <n v="157.50000000000003"/>
    <n v="0.3"/>
  </r>
  <r>
    <x v="0"/>
    <n v="1185732"/>
    <x v="8"/>
    <x v="3"/>
    <x v="36"/>
    <s v="Sioux Falls"/>
    <x v="3"/>
    <n v="0.30000000000000004"/>
    <n v="1500"/>
    <n v="450.00000000000006"/>
    <n v="135"/>
    <n v="0.3"/>
  </r>
  <r>
    <x v="0"/>
    <n v="1185732"/>
    <x v="8"/>
    <x v="3"/>
    <x v="36"/>
    <s v="Sioux Falls"/>
    <x v="4"/>
    <n v="0.4"/>
    <n v="1500"/>
    <n v="600"/>
    <n v="210"/>
    <n v="0.35"/>
  </r>
  <r>
    <x v="0"/>
    <n v="1185732"/>
    <x v="8"/>
    <x v="3"/>
    <x v="36"/>
    <s v="Sioux Falls"/>
    <x v="5"/>
    <n v="0.45"/>
    <n v="2250"/>
    <n v="1012.5"/>
    <n v="405"/>
    <n v="0.4"/>
  </r>
  <r>
    <x v="0"/>
    <n v="1185732"/>
    <x v="244"/>
    <x v="3"/>
    <x v="36"/>
    <s v="Sioux Falls"/>
    <x v="0"/>
    <n v="0.49999999999999994"/>
    <n v="4000"/>
    <n v="1999.9999999999998"/>
    <n v="699.99999999999989"/>
    <n v="0.35"/>
  </r>
  <r>
    <x v="0"/>
    <n v="1185732"/>
    <x v="244"/>
    <x v="3"/>
    <x v="36"/>
    <s v="Sioux Falls"/>
    <x v="1"/>
    <n v="0.4"/>
    <n v="2500"/>
    <n v="1000"/>
    <n v="300"/>
    <n v="0.3"/>
  </r>
  <r>
    <x v="0"/>
    <n v="1185732"/>
    <x v="244"/>
    <x v="3"/>
    <x v="36"/>
    <s v="Sioux Falls"/>
    <x v="2"/>
    <n v="0.4"/>
    <n v="1500"/>
    <n v="600"/>
    <n v="180"/>
    <n v="0.3"/>
  </r>
  <r>
    <x v="0"/>
    <n v="1185732"/>
    <x v="244"/>
    <x v="3"/>
    <x v="36"/>
    <s v="Sioux Falls"/>
    <x v="3"/>
    <n v="0.4"/>
    <n v="1250"/>
    <n v="500"/>
    <n v="150"/>
    <n v="0.3"/>
  </r>
  <r>
    <x v="0"/>
    <n v="1185732"/>
    <x v="244"/>
    <x v="3"/>
    <x v="36"/>
    <s v="Sioux Falls"/>
    <x v="4"/>
    <n v="0.49999999999999994"/>
    <n v="1250"/>
    <n v="624.99999999999989"/>
    <n v="218.74999999999994"/>
    <n v="0.35"/>
  </r>
  <r>
    <x v="0"/>
    <n v="1185732"/>
    <x v="244"/>
    <x v="3"/>
    <x v="36"/>
    <s v="Sioux Falls"/>
    <x v="5"/>
    <n v="0.54999999999999982"/>
    <n v="2500"/>
    <n v="1374.9999999999995"/>
    <n v="549.99999999999989"/>
    <n v="0.4"/>
  </r>
  <r>
    <x v="0"/>
    <n v="1185732"/>
    <x v="88"/>
    <x v="3"/>
    <x v="36"/>
    <s v="Sioux Falls"/>
    <x v="0"/>
    <n v="0.49999999999999994"/>
    <n v="4000"/>
    <n v="1999.9999999999998"/>
    <n v="699.99999999999989"/>
    <n v="0.35"/>
  </r>
  <r>
    <x v="0"/>
    <n v="1185732"/>
    <x v="88"/>
    <x v="3"/>
    <x v="36"/>
    <s v="Sioux Falls"/>
    <x v="1"/>
    <n v="0.4"/>
    <n v="2500"/>
    <n v="1000"/>
    <n v="300"/>
    <n v="0.3"/>
  </r>
  <r>
    <x v="0"/>
    <n v="1185732"/>
    <x v="88"/>
    <x v="3"/>
    <x v="36"/>
    <s v="Sioux Falls"/>
    <x v="2"/>
    <n v="0.4"/>
    <n v="1950"/>
    <n v="780"/>
    <n v="234"/>
    <n v="0.3"/>
  </r>
  <r>
    <x v="0"/>
    <n v="1185732"/>
    <x v="88"/>
    <x v="3"/>
    <x v="36"/>
    <s v="Sioux Falls"/>
    <x v="3"/>
    <n v="0.4"/>
    <n v="1750"/>
    <n v="700"/>
    <n v="210"/>
    <n v="0.3"/>
  </r>
  <r>
    <x v="0"/>
    <n v="1185732"/>
    <x v="88"/>
    <x v="3"/>
    <x v="36"/>
    <s v="Sioux Falls"/>
    <x v="4"/>
    <n v="0.6"/>
    <n v="1500"/>
    <n v="900"/>
    <n v="315"/>
    <n v="0.35"/>
  </r>
  <r>
    <x v="0"/>
    <n v="1185732"/>
    <x v="88"/>
    <x v="3"/>
    <x v="36"/>
    <s v="Sioux Falls"/>
    <x v="5"/>
    <n v="0.64999999999999991"/>
    <n v="2500"/>
    <n v="1624.9999999999998"/>
    <n v="650"/>
    <n v="0.4"/>
  </r>
  <r>
    <x v="0"/>
    <n v="1185732"/>
    <x v="89"/>
    <x v="3"/>
    <x v="36"/>
    <s v="Sioux Falls"/>
    <x v="0"/>
    <n v="0.6"/>
    <n v="5000"/>
    <n v="3000"/>
    <n v="1050"/>
    <n v="0.35"/>
  </r>
  <r>
    <x v="0"/>
    <n v="1185732"/>
    <x v="89"/>
    <x v="3"/>
    <x v="36"/>
    <s v="Sioux Falls"/>
    <x v="1"/>
    <n v="0.5"/>
    <n v="3000"/>
    <n v="1500"/>
    <n v="450"/>
    <n v="0.3"/>
  </r>
  <r>
    <x v="0"/>
    <n v="1185732"/>
    <x v="89"/>
    <x v="3"/>
    <x v="36"/>
    <s v="Sioux Falls"/>
    <x v="2"/>
    <n v="0.5"/>
    <n v="2500"/>
    <n v="1250"/>
    <n v="375"/>
    <n v="0.3"/>
  </r>
  <r>
    <x v="0"/>
    <n v="1185732"/>
    <x v="89"/>
    <x v="3"/>
    <x v="36"/>
    <s v="Sioux Falls"/>
    <x v="3"/>
    <n v="0.5"/>
    <n v="2000"/>
    <n v="1000"/>
    <n v="300"/>
    <n v="0.3"/>
  </r>
  <r>
    <x v="0"/>
    <n v="1185732"/>
    <x v="89"/>
    <x v="3"/>
    <x v="36"/>
    <s v="Sioux Falls"/>
    <x v="4"/>
    <n v="0.6"/>
    <n v="2000"/>
    <n v="1200"/>
    <n v="420"/>
    <n v="0.35"/>
  </r>
  <r>
    <x v="0"/>
    <n v="1185732"/>
    <x v="89"/>
    <x v="3"/>
    <x v="36"/>
    <s v="Sioux Falls"/>
    <x v="5"/>
    <n v="0.64999999999999991"/>
    <n v="3000"/>
    <n v="1949.9999999999998"/>
    <n v="780"/>
    <n v="0.4"/>
  </r>
  <r>
    <x v="0"/>
    <n v="1185732"/>
    <x v="212"/>
    <x v="3"/>
    <x v="37"/>
    <s v="Fargo"/>
    <x v="0"/>
    <n v="0.30000000000000004"/>
    <n v="4500"/>
    <n v="1350.0000000000002"/>
    <n v="405.00000000000006"/>
    <n v="0.3"/>
  </r>
  <r>
    <x v="0"/>
    <n v="1185732"/>
    <x v="212"/>
    <x v="3"/>
    <x v="37"/>
    <s v="Fargo"/>
    <x v="1"/>
    <n v="0.30000000000000004"/>
    <n v="2500"/>
    <n v="750.00000000000011"/>
    <n v="262.5"/>
    <n v="0.35"/>
  </r>
  <r>
    <x v="0"/>
    <n v="1185732"/>
    <x v="212"/>
    <x v="3"/>
    <x v="37"/>
    <s v="Fargo"/>
    <x v="2"/>
    <n v="0.20000000000000007"/>
    <n v="2500"/>
    <n v="500.00000000000017"/>
    <n v="150.00000000000006"/>
    <n v="0.3"/>
  </r>
  <r>
    <x v="0"/>
    <n v="1185732"/>
    <x v="212"/>
    <x v="3"/>
    <x v="37"/>
    <s v="Fargo"/>
    <x v="3"/>
    <n v="0.25000000000000006"/>
    <n v="1000"/>
    <n v="250.00000000000006"/>
    <n v="75.000000000000014"/>
    <n v="0.3"/>
  </r>
  <r>
    <x v="0"/>
    <n v="1185732"/>
    <x v="212"/>
    <x v="3"/>
    <x v="37"/>
    <s v="Fargo"/>
    <x v="4"/>
    <n v="0.39999999999999997"/>
    <n v="1500"/>
    <n v="600"/>
    <n v="300"/>
    <n v="0.5"/>
  </r>
  <r>
    <x v="0"/>
    <n v="1185732"/>
    <x v="212"/>
    <x v="3"/>
    <x v="37"/>
    <s v="Fargo"/>
    <x v="5"/>
    <n v="0.30000000000000004"/>
    <n v="2500"/>
    <n v="750.00000000000011"/>
    <n v="300.00000000000006"/>
    <n v="0.4"/>
  </r>
  <r>
    <x v="0"/>
    <n v="1185732"/>
    <x v="245"/>
    <x v="3"/>
    <x v="37"/>
    <s v="Fargo"/>
    <x v="0"/>
    <n v="0.30000000000000004"/>
    <n v="5000"/>
    <n v="1500.0000000000002"/>
    <n v="450.00000000000006"/>
    <n v="0.3"/>
  </r>
  <r>
    <x v="0"/>
    <n v="1185732"/>
    <x v="245"/>
    <x v="3"/>
    <x v="37"/>
    <s v="Fargo"/>
    <x v="1"/>
    <n v="0.30000000000000004"/>
    <n v="1500"/>
    <n v="450.00000000000006"/>
    <n v="157.5"/>
    <n v="0.35"/>
  </r>
  <r>
    <x v="0"/>
    <n v="1185732"/>
    <x v="245"/>
    <x v="3"/>
    <x v="37"/>
    <s v="Fargo"/>
    <x v="2"/>
    <n v="0.20000000000000007"/>
    <n v="2000"/>
    <n v="400.00000000000011"/>
    <n v="120.00000000000003"/>
    <n v="0.3"/>
  </r>
  <r>
    <x v="0"/>
    <n v="1185732"/>
    <x v="245"/>
    <x v="3"/>
    <x v="37"/>
    <s v="Fargo"/>
    <x v="3"/>
    <n v="0.25000000000000006"/>
    <n v="750"/>
    <n v="187.50000000000003"/>
    <n v="56.250000000000007"/>
    <n v="0.3"/>
  </r>
  <r>
    <x v="0"/>
    <n v="1185732"/>
    <x v="245"/>
    <x v="3"/>
    <x v="37"/>
    <s v="Fargo"/>
    <x v="4"/>
    <n v="0.39999999999999997"/>
    <n v="1500"/>
    <n v="600"/>
    <n v="300"/>
    <n v="0.5"/>
  </r>
  <r>
    <x v="0"/>
    <n v="1185732"/>
    <x v="245"/>
    <x v="3"/>
    <x v="37"/>
    <s v="Fargo"/>
    <x v="5"/>
    <n v="0.14999999999999997"/>
    <n v="2500"/>
    <n v="374.99999999999994"/>
    <n v="149.99999999999997"/>
    <n v="0.4"/>
  </r>
  <r>
    <x v="0"/>
    <n v="1185732"/>
    <x v="115"/>
    <x v="3"/>
    <x v="37"/>
    <s v="Fargo"/>
    <x v="0"/>
    <n v="0.20000000000000004"/>
    <n v="4700"/>
    <n v="940.00000000000023"/>
    <n v="282.00000000000006"/>
    <n v="0.3"/>
  </r>
  <r>
    <x v="0"/>
    <n v="1185732"/>
    <x v="115"/>
    <x v="3"/>
    <x v="37"/>
    <s v="Fargo"/>
    <x v="1"/>
    <n v="0.20000000000000004"/>
    <n v="1750"/>
    <n v="350.00000000000006"/>
    <n v="122.50000000000001"/>
    <n v="0.35"/>
  </r>
  <r>
    <x v="0"/>
    <n v="1185732"/>
    <x v="115"/>
    <x v="3"/>
    <x v="37"/>
    <s v="Fargo"/>
    <x v="2"/>
    <n v="0.10000000000000003"/>
    <n v="2250"/>
    <n v="225.00000000000009"/>
    <n v="67.500000000000028"/>
    <n v="0.3"/>
  </r>
  <r>
    <x v="0"/>
    <n v="1185732"/>
    <x v="115"/>
    <x v="3"/>
    <x v="37"/>
    <s v="Fargo"/>
    <x v="3"/>
    <n v="0.14999999999999997"/>
    <n v="1000"/>
    <n v="149.99999999999997"/>
    <n v="44.999999999999993"/>
    <n v="0.3"/>
  </r>
  <r>
    <x v="0"/>
    <n v="1185732"/>
    <x v="115"/>
    <x v="3"/>
    <x v="37"/>
    <s v="Fargo"/>
    <x v="4"/>
    <n v="0.30000000000000004"/>
    <n v="1500"/>
    <n v="450.00000000000006"/>
    <n v="225.00000000000003"/>
    <n v="0.5"/>
  </r>
  <r>
    <x v="0"/>
    <n v="1185732"/>
    <x v="115"/>
    <x v="3"/>
    <x v="37"/>
    <s v="Fargo"/>
    <x v="5"/>
    <n v="0.20000000000000004"/>
    <n v="2500"/>
    <n v="500.00000000000011"/>
    <n v="200.00000000000006"/>
    <n v="0.4"/>
  </r>
  <r>
    <x v="0"/>
    <n v="1185732"/>
    <x v="206"/>
    <x v="3"/>
    <x v="37"/>
    <s v="Fargo"/>
    <x v="0"/>
    <n v="0.20000000000000004"/>
    <n v="4750"/>
    <n v="950.00000000000023"/>
    <n v="285.00000000000006"/>
    <n v="0.3"/>
  </r>
  <r>
    <x v="0"/>
    <n v="1185732"/>
    <x v="206"/>
    <x v="3"/>
    <x v="37"/>
    <s v="Fargo"/>
    <x v="1"/>
    <n v="0.20000000000000004"/>
    <n v="1750"/>
    <n v="350.00000000000006"/>
    <n v="122.50000000000001"/>
    <n v="0.35"/>
  </r>
  <r>
    <x v="0"/>
    <n v="1185732"/>
    <x v="206"/>
    <x v="3"/>
    <x v="37"/>
    <s v="Fargo"/>
    <x v="2"/>
    <n v="0.10000000000000003"/>
    <n v="1750"/>
    <n v="175.00000000000006"/>
    <n v="52.500000000000014"/>
    <n v="0.3"/>
  </r>
  <r>
    <x v="0"/>
    <n v="1185732"/>
    <x v="206"/>
    <x v="3"/>
    <x v="37"/>
    <s v="Fargo"/>
    <x v="3"/>
    <n v="0.14999999999999997"/>
    <n v="1000"/>
    <n v="149.99999999999997"/>
    <n v="44.999999999999993"/>
    <n v="0.3"/>
  </r>
  <r>
    <x v="0"/>
    <n v="1185732"/>
    <x v="206"/>
    <x v="3"/>
    <x v="37"/>
    <s v="Fargo"/>
    <x v="4"/>
    <n v="0.6"/>
    <n v="1250"/>
    <n v="750"/>
    <n v="375"/>
    <n v="0.5"/>
  </r>
  <r>
    <x v="0"/>
    <n v="1185732"/>
    <x v="206"/>
    <x v="3"/>
    <x v="37"/>
    <s v="Fargo"/>
    <x v="5"/>
    <n v="0.5"/>
    <n v="2500"/>
    <n v="1250"/>
    <n v="500"/>
    <n v="0.4"/>
  </r>
  <r>
    <x v="0"/>
    <n v="1185732"/>
    <x v="246"/>
    <x v="3"/>
    <x v="37"/>
    <s v="Fargo"/>
    <x v="0"/>
    <n v="0.6"/>
    <n v="5200"/>
    <n v="3120"/>
    <n v="936"/>
    <n v="0.3"/>
  </r>
  <r>
    <x v="0"/>
    <n v="1185732"/>
    <x v="246"/>
    <x v="3"/>
    <x v="37"/>
    <s v="Fargo"/>
    <x v="1"/>
    <n v="0.4"/>
    <n v="2250"/>
    <n v="900"/>
    <n v="315"/>
    <n v="0.35"/>
  </r>
  <r>
    <x v="0"/>
    <n v="1185732"/>
    <x v="246"/>
    <x v="3"/>
    <x v="37"/>
    <s v="Fargo"/>
    <x v="2"/>
    <n v="0.35000000000000003"/>
    <n v="2000"/>
    <n v="700.00000000000011"/>
    <n v="210.00000000000003"/>
    <n v="0.3"/>
  </r>
  <r>
    <x v="0"/>
    <n v="1185732"/>
    <x v="246"/>
    <x v="3"/>
    <x v="37"/>
    <s v="Fargo"/>
    <x v="3"/>
    <n v="0.35000000000000003"/>
    <n v="1250"/>
    <n v="437.50000000000006"/>
    <n v="131.25"/>
    <n v="0.3"/>
  </r>
  <r>
    <x v="0"/>
    <n v="1185732"/>
    <x v="246"/>
    <x v="3"/>
    <x v="37"/>
    <s v="Fargo"/>
    <x v="4"/>
    <n v="0.44999999999999996"/>
    <n v="1500"/>
    <n v="674.99999999999989"/>
    <n v="337.49999999999994"/>
    <n v="0.5"/>
  </r>
  <r>
    <x v="0"/>
    <n v="1185732"/>
    <x v="246"/>
    <x v="3"/>
    <x v="37"/>
    <s v="Fargo"/>
    <x v="5"/>
    <n v="0.49999999999999994"/>
    <n v="2750"/>
    <n v="1374.9999999999998"/>
    <n v="549.99999999999989"/>
    <n v="0.4"/>
  </r>
  <r>
    <x v="0"/>
    <n v="1185732"/>
    <x v="247"/>
    <x v="3"/>
    <x v="37"/>
    <s v="Fargo"/>
    <x v="0"/>
    <n v="0.35000000000000003"/>
    <n v="5250"/>
    <n v="1837.5000000000002"/>
    <n v="551.25"/>
    <n v="0.3"/>
  </r>
  <r>
    <x v="0"/>
    <n v="1185732"/>
    <x v="247"/>
    <x v="3"/>
    <x v="37"/>
    <s v="Fargo"/>
    <x v="1"/>
    <n v="0.3000000000000001"/>
    <n v="2750"/>
    <n v="825.00000000000023"/>
    <n v="288.75000000000006"/>
    <n v="0.35"/>
  </r>
  <r>
    <x v="0"/>
    <n v="1185732"/>
    <x v="247"/>
    <x v="3"/>
    <x v="37"/>
    <s v="Fargo"/>
    <x v="2"/>
    <n v="0.25000000000000006"/>
    <n v="2000"/>
    <n v="500.00000000000011"/>
    <n v="150.00000000000003"/>
    <n v="0.3"/>
  </r>
  <r>
    <x v="0"/>
    <n v="1185732"/>
    <x v="247"/>
    <x v="3"/>
    <x v="37"/>
    <s v="Fargo"/>
    <x v="3"/>
    <n v="0.25000000000000006"/>
    <n v="1750"/>
    <n v="437.50000000000011"/>
    <n v="131.25000000000003"/>
    <n v="0.3"/>
  </r>
  <r>
    <x v="0"/>
    <n v="1185732"/>
    <x v="247"/>
    <x v="3"/>
    <x v="37"/>
    <s v="Fargo"/>
    <x v="4"/>
    <n v="0.35000000000000003"/>
    <n v="1750"/>
    <n v="612.50000000000011"/>
    <n v="306.25000000000006"/>
    <n v="0.5"/>
  </r>
  <r>
    <x v="0"/>
    <n v="1185732"/>
    <x v="247"/>
    <x v="3"/>
    <x v="37"/>
    <s v="Fargo"/>
    <x v="5"/>
    <n v="0.55000000000000004"/>
    <n v="3250"/>
    <n v="1787.5000000000002"/>
    <n v="715.00000000000011"/>
    <n v="0.4"/>
  </r>
  <r>
    <x v="0"/>
    <n v="1185732"/>
    <x v="116"/>
    <x v="3"/>
    <x v="37"/>
    <s v="Fargo"/>
    <x v="0"/>
    <n v="0.5"/>
    <n v="5500"/>
    <n v="2750"/>
    <n v="825"/>
    <n v="0.3"/>
  </r>
  <r>
    <x v="0"/>
    <n v="1185732"/>
    <x v="116"/>
    <x v="3"/>
    <x v="37"/>
    <s v="Fargo"/>
    <x v="1"/>
    <n v="0.45000000000000007"/>
    <n v="3000"/>
    <n v="1350.0000000000002"/>
    <n v="472.50000000000006"/>
    <n v="0.35"/>
  </r>
  <r>
    <x v="0"/>
    <n v="1185732"/>
    <x v="116"/>
    <x v="3"/>
    <x v="37"/>
    <s v="Fargo"/>
    <x v="2"/>
    <n v="0.4"/>
    <n v="2250"/>
    <n v="900"/>
    <n v="270"/>
    <n v="0.3"/>
  </r>
  <r>
    <x v="0"/>
    <n v="1185732"/>
    <x v="116"/>
    <x v="3"/>
    <x v="37"/>
    <s v="Fargo"/>
    <x v="3"/>
    <n v="0.4"/>
    <n v="1750"/>
    <n v="700"/>
    <n v="210"/>
    <n v="0.3"/>
  </r>
  <r>
    <x v="0"/>
    <n v="1185732"/>
    <x v="116"/>
    <x v="3"/>
    <x v="37"/>
    <s v="Fargo"/>
    <x v="4"/>
    <n v="0.5"/>
    <n v="2000"/>
    <n v="1000"/>
    <n v="500"/>
    <n v="0.5"/>
  </r>
  <r>
    <x v="0"/>
    <n v="1185732"/>
    <x v="116"/>
    <x v="3"/>
    <x v="37"/>
    <s v="Fargo"/>
    <x v="5"/>
    <n v="0.55000000000000004"/>
    <n v="3750"/>
    <n v="2062.5"/>
    <n v="825"/>
    <n v="0.4"/>
  </r>
  <r>
    <x v="0"/>
    <n v="1185732"/>
    <x v="208"/>
    <x v="3"/>
    <x v="37"/>
    <s v="Fargo"/>
    <x v="0"/>
    <n v="0.5"/>
    <n v="5250"/>
    <n v="2625"/>
    <n v="787.5"/>
    <n v="0.3"/>
  </r>
  <r>
    <x v="0"/>
    <n v="1185732"/>
    <x v="208"/>
    <x v="3"/>
    <x v="37"/>
    <s v="Fargo"/>
    <x v="1"/>
    <n v="0.45000000000000007"/>
    <n v="3000"/>
    <n v="1350.0000000000002"/>
    <n v="472.50000000000006"/>
    <n v="0.35"/>
  </r>
  <r>
    <x v="0"/>
    <n v="1185732"/>
    <x v="208"/>
    <x v="3"/>
    <x v="37"/>
    <s v="Fargo"/>
    <x v="2"/>
    <n v="0.4"/>
    <n v="2250"/>
    <n v="900"/>
    <n v="270"/>
    <n v="0.3"/>
  </r>
  <r>
    <x v="0"/>
    <n v="1185732"/>
    <x v="208"/>
    <x v="3"/>
    <x v="37"/>
    <s v="Fargo"/>
    <x v="3"/>
    <n v="0.4"/>
    <n v="2000"/>
    <n v="800"/>
    <n v="240"/>
    <n v="0.3"/>
  </r>
  <r>
    <x v="0"/>
    <n v="1185732"/>
    <x v="208"/>
    <x v="3"/>
    <x v="37"/>
    <s v="Fargo"/>
    <x v="4"/>
    <n v="0.5"/>
    <n v="1750"/>
    <n v="875"/>
    <n v="437.5"/>
    <n v="0.5"/>
  </r>
  <r>
    <x v="0"/>
    <n v="1185732"/>
    <x v="208"/>
    <x v="3"/>
    <x v="37"/>
    <s v="Fargo"/>
    <x v="5"/>
    <n v="0.55000000000000004"/>
    <n v="3500"/>
    <n v="1925.0000000000002"/>
    <n v="770.00000000000011"/>
    <n v="0.4"/>
  </r>
  <r>
    <x v="0"/>
    <n v="1185732"/>
    <x v="248"/>
    <x v="3"/>
    <x v="37"/>
    <s v="Fargo"/>
    <x v="0"/>
    <n v="0.35000000000000003"/>
    <n v="4750"/>
    <n v="1662.5000000000002"/>
    <n v="498.75000000000006"/>
    <n v="0.3"/>
  </r>
  <r>
    <x v="0"/>
    <n v="1185732"/>
    <x v="248"/>
    <x v="3"/>
    <x v="37"/>
    <s v="Fargo"/>
    <x v="1"/>
    <n v="0.3000000000000001"/>
    <n v="2750"/>
    <n v="825.00000000000023"/>
    <n v="288.75000000000006"/>
    <n v="0.35"/>
  </r>
  <r>
    <x v="0"/>
    <n v="1185732"/>
    <x v="248"/>
    <x v="3"/>
    <x v="37"/>
    <s v="Fargo"/>
    <x v="2"/>
    <n v="0.25000000000000006"/>
    <n v="1750"/>
    <n v="437.50000000000011"/>
    <n v="131.25000000000003"/>
    <n v="0.3"/>
  </r>
  <r>
    <x v="0"/>
    <n v="1185732"/>
    <x v="248"/>
    <x v="3"/>
    <x v="37"/>
    <s v="Fargo"/>
    <x v="3"/>
    <n v="0.25000000000000006"/>
    <n v="1500"/>
    <n v="375.00000000000006"/>
    <n v="112.50000000000001"/>
    <n v="0.3"/>
  </r>
  <r>
    <x v="0"/>
    <n v="1185732"/>
    <x v="248"/>
    <x v="3"/>
    <x v="37"/>
    <s v="Fargo"/>
    <x v="4"/>
    <n v="0.35000000000000003"/>
    <n v="1500"/>
    <n v="525"/>
    <n v="262.5"/>
    <n v="0.5"/>
  </r>
  <r>
    <x v="0"/>
    <n v="1185732"/>
    <x v="248"/>
    <x v="3"/>
    <x v="37"/>
    <s v="Fargo"/>
    <x v="5"/>
    <n v="0.4"/>
    <n v="2250"/>
    <n v="900"/>
    <n v="360"/>
    <n v="0.4"/>
  </r>
  <r>
    <x v="0"/>
    <n v="1185732"/>
    <x v="249"/>
    <x v="3"/>
    <x v="37"/>
    <s v="Fargo"/>
    <x v="0"/>
    <n v="0.44999999999999996"/>
    <n v="4000"/>
    <n v="1799.9999999999998"/>
    <n v="539.99999999999989"/>
    <n v="0.3"/>
  </r>
  <r>
    <x v="0"/>
    <n v="1185732"/>
    <x v="249"/>
    <x v="3"/>
    <x v="37"/>
    <s v="Fargo"/>
    <x v="1"/>
    <n v="0.35000000000000003"/>
    <n v="2500"/>
    <n v="875.00000000000011"/>
    <n v="306.25"/>
    <n v="0.35"/>
  </r>
  <r>
    <x v="0"/>
    <n v="1185732"/>
    <x v="249"/>
    <x v="3"/>
    <x v="37"/>
    <s v="Fargo"/>
    <x v="2"/>
    <n v="0.35000000000000003"/>
    <n v="1500"/>
    <n v="525"/>
    <n v="157.5"/>
    <n v="0.3"/>
  </r>
  <r>
    <x v="0"/>
    <n v="1185732"/>
    <x v="249"/>
    <x v="3"/>
    <x v="37"/>
    <s v="Fargo"/>
    <x v="3"/>
    <n v="0.35000000000000003"/>
    <n v="1250"/>
    <n v="437.50000000000006"/>
    <n v="131.25"/>
    <n v="0.3"/>
  </r>
  <r>
    <x v="0"/>
    <n v="1185732"/>
    <x v="249"/>
    <x v="3"/>
    <x v="37"/>
    <s v="Fargo"/>
    <x v="4"/>
    <n v="0.44999999999999996"/>
    <n v="1250"/>
    <n v="562.5"/>
    <n v="281.25"/>
    <n v="0.5"/>
  </r>
  <r>
    <x v="0"/>
    <n v="1185732"/>
    <x v="249"/>
    <x v="3"/>
    <x v="37"/>
    <s v="Fargo"/>
    <x v="5"/>
    <n v="0.49999999999999983"/>
    <n v="2500"/>
    <n v="1249.9999999999995"/>
    <n v="499.99999999999983"/>
    <n v="0.4"/>
  </r>
  <r>
    <x v="0"/>
    <n v="1185732"/>
    <x v="210"/>
    <x v="3"/>
    <x v="37"/>
    <s v="Fargo"/>
    <x v="0"/>
    <n v="0.44999999999999996"/>
    <n v="4000"/>
    <n v="1799.9999999999998"/>
    <n v="539.99999999999989"/>
    <n v="0.3"/>
  </r>
  <r>
    <x v="0"/>
    <n v="1185732"/>
    <x v="210"/>
    <x v="3"/>
    <x v="37"/>
    <s v="Fargo"/>
    <x v="1"/>
    <n v="0.35000000000000003"/>
    <n v="2750"/>
    <n v="962.50000000000011"/>
    <n v="336.875"/>
    <n v="0.35"/>
  </r>
  <r>
    <x v="0"/>
    <n v="1185732"/>
    <x v="210"/>
    <x v="3"/>
    <x v="37"/>
    <s v="Fargo"/>
    <x v="2"/>
    <n v="0.35000000000000003"/>
    <n v="2200"/>
    <n v="770.00000000000011"/>
    <n v="231.00000000000003"/>
    <n v="0.3"/>
  </r>
  <r>
    <x v="0"/>
    <n v="1185732"/>
    <x v="210"/>
    <x v="3"/>
    <x v="37"/>
    <s v="Fargo"/>
    <x v="3"/>
    <n v="0.35000000000000003"/>
    <n v="2000"/>
    <n v="700.00000000000011"/>
    <n v="210.00000000000003"/>
    <n v="0.3"/>
  </r>
  <r>
    <x v="0"/>
    <n v="1185732"/>
    <x v="210"/>
    <x v="3"/>
    <x v="37"/>
    <s v="Fargo"/>
    <x v="4"/>
    <n v="0.6"/>
    <n v="1750"/>
    <n v="1050"/>
    <n v="525"/>
    <n v="0.5"/>
  </r>
  <r>
    <x v="0"/>
    <n v="1185732"/>
    <x v="210"/>
    <x v="3"/>
    <x v="37"/>
    <s v="Fargo"/>
    <x v="5"/>
    <n v="0.64999999999999991"/>
    <n v="2750"/>
    <n v="1787.4999999999998"/>
    <n v="715"/>
    <n v="0.4"/>
  </r>
  <r>
    <x v="0"/>
    <n v="1185732"/>
    <x v="211"/>
    <x v="3"/>
    <x v="37"/>
    <s v="Fargo"/>
    <x v="0"/>
    <n v="0.6"/>
    <n v="5250"/>
    <n v="3150"/>
    <n v="945"/>
    <n v="0.3"/>
  </r>
  <r>
    <x v="0"/>
    <n v="1185732"/>
    <x v="211"/>
    <x v="3"/>
    <x v="37"/>
    <s v="Fargo"/>
    <x v="1"/>
    <n v="0.5"/>
    <n v="3250"/>
    <n v="1625"/>
    <n v="568.75"/>
    <n v="0.35"/>
  </r>
  <r>
    <x v="0"/>
    <n v="1185732"/>
    <x v="211"/>
    <x v="3"/>
    <x v="37"/>
    <s v="Fargo"/>
    <x v="2"/>
    <n v="0.5"/>
    <n v="2750"/>
    <n v="1375"/>
    <n v="412.5"/>
    <n v="0.3"/>
  </r>
  <r>
    <x v="0"/>
    <n v="1185732"/>
    <x v="211"/>
    <x v="3"/>
    <x v="37"/>
    <s v="Fargo"/>
    <x v="3"/>
    <n v="0.5"/>
    <n v="2250"/>
    <n v="1125"/>
    <n v="337.5"/>
    <n v="0.3"/>
  </r>
  <r>
    <x v="0"/>
    <n v="1185732"/>
    <x v="211"/>
    <x v="3"/>
    <x v="37"/>
    <s v="Fargo"/>
    <x v="4"/>
    <n v="0.6"/>
    <n v="2250"/>
    <n v="1350"/>
    <n v="675"/>
    <n v="0.5"/>
  </r>
  <r>
    <x v="0"/>
    <n v="1185732"/>
    <x v="211"/>
    <x v="3"/>
    <x v="37"/>
    <s v="Fargo"/>
    <x v="5"/>
    <n v="0.64999999999999991"/>
    <n v="3250"/>
    <n v="2112.4999999999995"/>
    <n v="844.99999999999989"/>
    <n v="0.4"/>
  </r>
  <r>
    <x v="0"/>
    <n v="1185732"/>
    <x v="66"/>
    <x v="3"/>
    <x v="38"/>
    <s v="Des Moines"/>
    <x v="0"/>
    <n v="0.30000000000000004"/>
    <n v="4500"/>
    <n v="1350.0000000000002"/>
    <n v="405.00000000000006"/>
    <n v="0.3"/>
  </r>
  <r>
    <x v="0"/>
    <n v="1185732"/>
    <x v="66"/>
    <x v="3"/>
    <x v="38"/>
    <s v="Des Moines"/>
    <x v="1"/>
    <n v="0.30000000000000004"/>
    <n v="2500"/>
    <n v="750.00000000000011"/>
    <n v="262.5"/>
    <n v="0.35"/>
  </r>
  <r>
    <x v="0"/>
    <n v="1185732"/>
    <x v="66"/>
    <x v="3"/>
    <x v="38"/>
    <s v="Des Moines"/>
    <x v="2"/>
    <n v="0.20000000000000007"/>
    <n v="2500"/>
    <n v="500.00000000000017"/>
    <n v="150.00000000000006"/>
    <n v="0.3"/>
  </r>
  <r>
    <x v="0"/>
    <n v="1185732"/>
    <x v="66"/>
    <x v="3"/>
    <x v="38"/>
    <s v="Des Moines"/>
    <x v="3"/>
    <n v="0.25000000000000006"/>
    <n v="1000"/>
    <n v="250.00000000000006"/>
    <n v="75.000000000000014"/>
    <n v="0.3"/>
  </r>
  <r>
    <x v="0"/>
    <n v="1185732"/>
    <x v="66"/>
    <x v="3"/>
    <x v="38"/>
    <s v="Des Moines"/>
    <x v="4"/>
    <n v="0.39999999999999997"/>
    <n v="1500"/>
    <n v="600"/>
    <n v="300"/>
    <n v="0.5"/>
  </r>
  <r>
    <x v="0"/>
    <n v="1185732"/>
    <x v="66"/>
    <x v="3"/>
    <x v="38"/>
    <s v="Des Moines"/>
    <x v="5"/>
    <n v="0.30000000000000004"/>
    <n v="2500"/>
    <n v="750.00000000000011"/>
    <n v="300.00000000000006"/>
    <n v="0.4"/>
  </r>
  <r>
    <x v="0"/>
    <n v="1185732"/>
    <x v="67"/>
    <x v="3"/>
    <x v="38"/>
    <s v="Des Moines"/>
    <x v="0"/>
    <n v="0.30000000000000004"/>
    <n v="5000"/>
    <n v="1500.0000000000002"/>
    <n v="450.00000000000006"/>
    <n v="0.3"/>
  </r>
  <r>
    <x v="0"/>
    <n v="1185732"/>
    <x v="67"/>
    <x v="3"/>
    <x v="38"/>
    <s v="Des Moines"/>
    <x v="1"/>
    <n v="0.30000000000000004"/>
    <n v="1500"/>
    <n v="450.00000000000006"/>
    <n v="157.5"/>
    <n v="0.35"/>
  </r>
  <r>
    <x v="0"/>
    <n v="1185732"/>
    <x v="67"/>
    <x v="3"/>
    <x v="38"/>
    <s v="Des Moines"/>
    <x v="2"/>
    <n v="0.20000000000000007"/>
    <n v="2000"/>
    <n v="400.00000000000011"/>
    <n v="120.00000000000003"/>
    <n v="0.3"/>
  </r>
  <r>
    <x v="0"/>
    <n v="1185732"/>
    <x v="67"/>
    <x v="3"/>
    <x v="38"/>
    <s v="Des Moines"/>
    <x v="3"/>
    <n v="0.25000000000000006"/>
    <n v="750"/>
    <n v="187.50000000000003"/>
    <n v="56.250000000000007"/>
    <n v="0.3"/>
  </r>
  <r>
    <x v="0"/>
    <n v="1185732"/>
    <x v="67"/>
    <x v="3"/>
    <x v="38"/>
    <s v="Des Moines"/>
    <x v="4"/>
    <n v="0.39999999999999997"/>
    <n v="1500"/>
    <n v="600"/>
    <n v="300"/>
    <n v="0.5"/>
  </r>
  <r>
    <x v="0"/>
    <n v="1185732"/>
    <x v="67"/>
    <x v="3"/>
    <x v="38"/>
    <s v="Des Moines"/>
    <x v="5"/>
    <n v="0.14999999999999997"/>
    <n v="2500"/>
    <n v="374.99999999999994"/>
    <n v="149.99999999999997"/>
    <n v="0.4"/>
  </r>
  <r>
    <x v="0"/>
    <n v="1185732"/>
    <x v="68"/>
    <x v="3"/>
    <x v="38"/>
    <s v="Des Moines"/>
    <x v="0"/>
    <n v="0.20000000000000004"/>
    <n v="4700"/>
    <n v="940.00000000000023"/>
    <n v="282.00000000000006"/>
    <n v="0.3"/>
  </r>
  <r>
    <x v="0"/>
    <n v="1185732"/>
    <x v="68"/>
    <x v="3"/>
    <x v="38"/>
    <s v="Des Moines"/>
    <x v="1"/>
    <n v="0.20000000000000004"/>
    <n v="1750"/>
    <n v="350.00000000000006"/>
    <n v="122.50000000000001"/>
    <n v="0.35"/>
  </r>
  <r>
    <x v="0"/>
    <n v="1185732"/>
    <x v="68"/>
    <x v="3"/>
    <x v="38"/>
    <s v="Des Moines"/>
    <x v="2"/>
    <n v="0.10000000000000003"/>
    <n v="2250"/>
    <n v="225.00000000000009"/>
    <n v="67.500000000000028"/>
    <n v="0.3"/>
  </r>
  <r>
    <x v="0"/>
    <n v="1185732"/>
    <x v="68"/>
    <x v="3"/>
    <x v="38"/>
    <s v="Des Moines"/>
    <x v="3"/>
    <n v="0.14999999999999997"/>
    <n v="750"/>
    <n v="112.49999999999997"/>
    <n v="33.749999999999993"/>
    <n v="0.3"/>
  </r>
  <r>
    <x v="0"/>
    <n v="1185732"/>
    <x v="68"/>
    <x v="3"/>
    <x v="38"/>
    <s v="Des Moines"/>
    <x v="4"/>
    <n v="0.30000000000000004"/>
    <n v="1250"/>
    <n v="375.00000000000006"/>
    <n v="187.50000000000003"/>
    <n v="0.5"/>
  </r>
  <r>
    <x v="0"/>
    <n v="1185732"/>
    <x v="68"/>
    <x v="3"/>
    <x v="38"/>
    <s v="Des Moines"/>
    <x v="5"/>
    <n v="0.20000000000000004"/>
    <n v="2250"/>
    <n v="450.00000000000011"/>
    <n v="180.00000000000006"/>
    <n v="0.4"/>
  </r>
  <r>
    <x v="0"/>
    <n v="1185732"/>
    <x v="69"/>
    <x v="3"/>
    <x v="38"/>
    <s v="Des Moines"/>
    <x v="0"/>
    <n v="0.20000000000000004"/>
    <n v="4500"/>
    <n v="900.00000000000023"/>
    <n v="270.00000000000006"/>
    <n v="0.3"/>
  </r>
  <r>
    <x v="0"/>
    <n v="1185732"/>
    <x v="69"/>
    <x v="3"/>
    <x v="38"/>
    <s v="Des Moines"/>
    <x v="1"/>
    <n v="0.20000000000000004"/>
    <n v="1500"/>
    <n v="300.00000000000006"/>
    <n v="105.00000000000001"/>
    <n v="0.35"/>
  </r>
  <r>
    <x v="0"/>
    <n v="1185732"/>
    <x v="69"/>
    <x v="3"/>
    <x v="38"/>
    <s v="Des Moines"/>
    <x v="2"/>
    <n v="0.10000000000000003"/>
    <n v="1500"/>
    <n v="150.00000000000006"/>
    <n v="45.000000000000014"/>
    <n v="0.3"/>
  </r>
  <r>
    <x v="0"/>
    <n v="1185732"/>
    <x v="69"/>
    <x v="3"/>
    <x v="38"/>
    <s v="Des Moines"/>
    <x v="3"/>
    <n v="0.14999999999999997"/>
    <n v="750"/>
    <n v="112.49999999999997"/>
    <n v="33.749999999999993"/>
    <n v="0.3"/>
  </r>
  <r>
    <x v="0"/>
    <n v="1185732"/>
    <x v="69"/>
    <x v="3"/>
    <x v="38"/>
    <s v="Des Moines"/>
    <x v="4"/>
    <n v="0.6"/>
    <n v="1000"/>
    <n v="600"/>
    <n v="300"/>
    <n v="0.5"/>
  </r>
  <r>
    <x v="0"/>
    <n v="1185732"/>
    <x v="69"/>
    <x v="3"/>
    <x v="38"/>
    <s v="Des Moines"/>
    <x v="5"/>
    <n v="0.5"/>
    <n v="2250"/>
    <n v="1125"/>
    <n v="450"/>
    <n v="0.4"/>
  </r>
  <r>
    <x v="0"/>
    <n v="1185732"/>
    <x v="70"/>
    <x v="3"/>
    <x v="38"/>
    <s v="Des Moines"/>
    <x v="0"/>
    <n v="0.6"/>
    <n v="4950"/>
    <n v="2970"/>
    <n v="891"/>
    <n v="0.3"/>
  </r>
  <r>
    <x v="0"/>
    <n v="1185732"/>
    <x v="70"/>
    <x v="3"/>
    <x v="38"/>
    <s v="Des Moines"/>
    <x v="1"/>
    <n v="0.4"/>
    <n v="2000"/>
    <n v="800"/>
    <n v="280"/>
    <n v="0.35"/>
  </r>
  <r>
    <x v="0"/>
    <n v="1185732"/>
    <x v="70"/>
    <x v="3"/>
    <x v="38"/>
    <s v="Des Moines"/>
    <x v="2"/>
    <n v="0.35000000000000003"/>
    <n v="1750"/>
    <n v="612.50000000000011"/>
    <n v="183.75000000000003"/>
    <n v="0.3"/>
  </r>
  <r>
    <x v="0"/>
    <n v="1185732"/>
    <x v="70"/>
    <x v="3"/>
    <x v="38"/>
    <s v="Des Moines"/>
    <x v="3"/>
    <n v="0.35000000000000003"/>
    <n v="1500"/>
    <n v="525"/>
    <n v="157.5"/>
    <n v="0.3"/>
  </r>
  <r>
    <x v="0"/>
    <n v="1185732"/>
    <x v="70"/>
    <x v="3"/>
    <x v="38"/>
    <s v="Des Moines"/>
    <x v="4"/>
    <n v="0.44999999999999996"/>
    <n v="1750"/>
    <n v="787.49999999999989"/>
    <n v="393.74999999999994"/>
    <n v="0.5"/>
  </r>
  <r>
    <x v="0"/>
    <n v="1185732"/>
    <x v="70"/>
    <x v="3"/>
    <x v="38"/>
    <s v="Des Moines"/>
    <x v="5"/>
    <n v="0.49999999999999994"/>
    <n v="3000"/>
    <n v="1499.9999999999998"/>
    <n v="599.99999999999989"/>
    <n v="0.4"/>
  </r>
  <r>
    <x v="0"/>
    <n v="1185732"/>
    <x v="71"/>
    <x v="3"/>
    <x v="38"/>
    <s v="Des Moines"/>
    <x v="0"/>
    <n v="0.35000000000000003"/>
    <n v="5500"/>
    <n v="1925.0000000000002"/>
    <n v="577.5"/>
    <n v="0.3"/>
  </r>
  <r>
    <x v="0"/>
    <n v="1185732"/>
    <x v="71"/>
    <x v="3"/>
    <x v="38"/>
    <s v="Des Moines"/>
    <x v="1"/>
    <n v="0.3000000000000001"/>
    <n v="3000"/>
    <n v="900.00000000000034"/>
    <n v="315.00000000000011"/>
    <n v="0.35"/>
  </r>
  <r>
    <x v="0"/>
    <n v="1185732"/>
    <x v="71"/>
    <x v="3"/>
    <x v="38"/>
    <s v="Des Moines"/>
    <x v="2"/>
    <n v="0.25000000000000006"/>
    <n v="2000"/>
    <n v="500.00000000000011"/>
    <n v="150.00000000000003"/>
    <n v="0.3"/>
  </r>
  <r>
    <x v="0"/>
    <n v="1185732"/>
    <x v="71"/>
    <x v="3"/>
    <x v="38"/>
    <s v="Des Moines"/>
    <x v="3"/>
    <n v="0.25000000000000006"/>
    <n v="1750"/>
    <n v="437.50000000000011"/>
    <n v="131.25000000000003"/>
    <n v="0.3"/>
  </r>
  <r>
    <x v="0"/>
    <n v="1185732"/>
    <x v="71"/>
    <x v="3"/>
    <x v="38"/>
    <s v="Des Moines"/>
    <x v="4"/>
    <n v="0.35000000000000003"/>
    <n v="1750"/>
    <n v="612.50000000000011"/>
    <n v="306.25000000000006"/>
    <n v="0.5"/>
  </r>
  <r>
    <x v="0"/>
    <n v="1185732"/>
    <x v="71"/>
    <x v="3"/>
    <x v="38"/>
    <s v="Des Moines"/>
    <x v="5"/>
    <n v="0.55000000000000004"/>
    <n v="3250"/>
    <n v="1787.5000000000002"/>
    <n v="715.00000000000011"/>
    <n v="0.4"/>
  </r>
  <r>
    <x v="0"/>
    <n v="1185732"/>
    <x v="72"/>
    <x v="3"/>
    <x v="38"/>
    <s v="Des Moines"/>
    <x v="0"/>
    <n v="0.5"/>
    <n v="5500"/>
    <n v="2750"/>
    <n v="825"/>
    <n v="0.3"/>
  </r>
  <r>
    <x v="0"/>
    <n v="1185732"/>
    <x v="72"/>
    <x v="3"/>
    <x v="38"/>
    <s v="Des Moines"/>
    <x v="1"/>
    <n v="0.45000000000000007"/>
    <n v="3000"/>
    <n v="1350.0000000000002"/>
    <n v="472.50000000000006"/>
    <n v="0.35"/>
  </r>
  <r>
    <x v="0"/>
    <n v="1185732"/>
    <x v="72"/>
    <x v="3"/>
    <x v="38"/>
    <s v="Des Moines"/>
    <x v="2"/>
    <n v="0.4"/>
    <n v="2250"/>
    <n v="900"/>
    <n v="270"/>
    <n v="0.3"/>
  </r>
  <r>
    <x v="0"/>
    <n v="1185732"/>
    <x v="72"/>
    <x v="3"/>
    <x v="38"/>
    <s v="Des Moines"/>
    <x v="3"/>
    <n v="0.4"/>
    <n v="1750"/>
    <n v="700"/>
    <n v="210"/>
    <n v="0.3"/>
  </r>
  <r>
    <x v="0"/>
    <n v="1185732"/>
    <x v="72"/>
    <x v="3"/>
    <x v="38"/>
    <s v="Des Moines"/>
    <x v="4"/>
    <n v="0.5"/>
    <n v="2000"/>
    <n v="1000"/>
    <n v="500"/>
    <n v="0.5"/>
  </r>
  <r>
    <x v="0"/>
    <n v="1185732"/>
    <x v="72"/>
    <x v="3"/>
    <x v="38"/>
    <s v="Des Moines"/>
    <x v="5"/>
    <n v="0.55000000000000004"/>
    <n v="3750"/>
    <n v="2062.5"/>
    <n v="825"/>
    <n v="0.4"/>
  </r>
  <r>
    <x v="0"/>
    <n v="1185732"/>
    <x v="73"/>
    <x v="3"/>
    <x v="38"/>
    <s v="Des Moines"/>
    <x v="0"/>
    <n v="0.5"/>
    <n v="5250"/>
    <n v="2625"/>
    <n v="787.5"/>
    <n v="0.3"/>
  </r>
  <r>
    <x v="0"/>
    <n v="1185732"/>
    <x v="73"/>
    <x v="3"/>
    <x v="38"/>
    <s v="Des Moines"/>
    <x v="1"/>
    <n v="0.45000000000000007"/>
    <n v="3000"/>
    <n v="1350.0000000000002"/>
    <n v="472.50000000000006"/>
    <n v="0.35"/>
  </r>
  <r>
    <x v="0"/>
    <n v="1185732"/>
    <x v="73"/>
    <x v="3"/>
    <x v="38"/>
    <s v="Des Moines"/>
    <x v="2"/>
    <n v="0.4"/>
    <n v="2250"/>
    <n v="900"/>
    <n v="270"/>
    <n v="0.3"/>
  </r>
  <r>
    <x v="0"/>
    <n v="1185732"/>
    <x v="73"/>
    <x v="3"/>
    <x v="38"/>
    <s v="Des Moines"/>
    <x v="3"/>
    <n v="0.4"/>
    <n v="2000"/>
    <n v="800"/>
    <n v="240"/>
    <n v="0.3"/>
  </r>
  <r>
    <x v="0"/>
    <n v="1185732"/>
    <x v="73"/>
    <x v="3"/>
    <x v="38"/>
    <s v="Des Moines"/>
    <x v="4"/>
    <n v="0.5"/>
    <n v="1750"/>
    <n v="875"/>
    <n v="437.5"/>
    <n v="0.5"/>
  </r>
  <r>
    <x v="0"/>
    <n v="1185732"/>
    <x v="73"/>
    <x v="3"/>
    <x v="38"/>
    <s v="Des Moines"/>
    <x v="5"/>
    <n v="0.55000000000000004"/>
    <n v="3500"/>
    <n v="1925.0000000000002"/>
    <n v="770.00000000000011"/>
    <n v="0.4"/>
  </r>
  <r>
    <x v="0"/>
    <n v="1185732"/>
    <x v="74"/>
    <x v="3"/>
    <x v="38"/>
    <s v="Des Moines"/>
    <x v="0"/>
    <n v="0.35000000000000003"/>
    <n v="4750"/>
    <n v="1662.5000000000002"/>
    <n v="498.75000000000006"/>
    <n v="0.3"/>
  </r>
  <r>
    <x v="0"/>
    <n v="1185732"/>
    <x v="74"/>
    <x v="3"/>
    <x v="38"/>
    <s v="Des Moines"/>
    <x v="1"/>
    <n v="0.3000000000000001"/>
    <n v="2500"/>
    <n v="750.00000000000023"/>
    <n v="262.50000000000006"/>
    <n v="0.35"/>
  </r>
  <r>
    <x v="0"/>
    <n v="1185732"/>
    <x v="74"/>
    <x v="3"/>
    <x v="38"/>
    <s v="Des Moines"/>
    <x v="2"/>
    <n v="0.25000000000000006"/>
    <n v="1500"/>
    <n v="375.00000000000006"/>
    <n v="112.50000000000001"/>
    <n v="0.3"/>
  </r>
  <r>
    <x v="0"/>
    <n v="1185732"/>
    <x v="74"/>
    <x v="3"/>
    <x v="38"/>
    <s v="Des Moines"/>
    <x v="3"/>
    <n v="0.25000000000000006"/>
    <n v="1250"/>
    <n v="312.50000000000006"/>
    <n v="93.750000000000014"/>
    <n v="0.3"/>
  </r>
  <r>
    <x v="0"/>
    <n v="1185732"/>
    <x v="74"/>
    <x v="3"/>
    <x v="38"/>
    <s v="Des Moines"/>
    <x v="4"/>
    <n v="0.35000000000000003"/>
    <n v="1250"/>
    <n v="437.50000000000006"/>
    <n v="218.75000000000003"/>
    <n v="0.5"/>
  </r>
  <r>
    <x v="0"/>
    <n v="1185732"/>
    <x v="74"/>
    <x v="3"/>
    <x v="38"/>
    <s v="Des Moines"/>
    <x v="5"/>
    <n v="0.4"/>
    <n v="2000"/>
    <n v="800"/>
    <n v="320"/>
    <n v="0.4"/>
  </r>
  <r>
    <x v="0"/>
    <n v="1185732"/>
    <x v="75"/>
    <x v="3"/>
    <x v="38"/>
    <s v="Des Moines"/>
    <x v="0"/>
    <n v="0.44999999999999996"/>
    <n v="3750"/>
    <n v="1687.4999999999998"/>
    <n v="506.24999999999989"/>
    <n v="0.3"/>
  </r>
  <r>
    <x v="0"/>
    <n v="1185732"/>
    <x v="75"/>
    <x v="3"/>
    <x v="38"/>
    <s v="Des Moines"/>
    <x v="1"/>
    <n v="0.35000000000000003"/>
    <n v="2250"/>
    <n v="787.50000000000011"/>
    <n v="275.625"/>
    <n v="0.35"/>
  </r>
  <r>
    <x v="0"/>
    <n v="1185732"/>
    <x v="75"/>
    <x v="3"/>
    <x v="38"/>
    <s v="Des Moines"/>
    <x v="2"/>
    <n v="0.35000000000000003"/>
    <n v="1250"/>
    <n v="437.50000000000006"/>
    <n v="131.25"/>
    <n v="0.3"/>
  </r>
  <r>
    <x v="0"/>
    <n v="1185732"/>
    <x v="75"/>
    <x v="3"/>
    <x v="38"/>
    <s v="Des Moines"/>
    <x v="3"/>
    <n v="0.35000000000000003"/>
    <n v="1250"/>
    <n v="437.50000000000006"/>
    <n v="131.25"/>
    <n v="0.3"/>
  </r>
  <r>
    <x v="0"/>
    <n v="1185732"/>
    <x v="75"/>
    <x v="3"/>
    <x v="38"/>
    <s v="Des Moines"/>
    <x v="4"/>
    <n v="0.44999999999999996"/>
    <n v="1250"/>
    <n v="562.5"/>
    <n v="281.25"/>
    <n v="0.5"/>
  </r>
  <r>
    <x v="0"/>
    <n v="1185732"/>
    <x v="75"/>
    <x v="3"/>
    <x v="38"/>
    <s v="Des Moines"/>
    <x v="5"/>
    <n v="0.49999999999999983"/>
    <n v="2500"/>
    <n v="1249.9999999999995"/>
    <n v="499.99999999999983"/>
    <n v="0.4"/>
  </r>
  <r>
    <x v="0"/>
    <n v="1185732"/>
    <x v="76"/>
    <x v="3"/>
    <x v="38"/>
    <s v="Des Moines"/>
    <x v="0"/>
    <n v="0.44999999999999996"/>
    <n v="4000"/>
    <n v="1799.9999999999998"/>
    <n v="539.99999999999989"/>
    <n v="0.3"/>
  </r>
  <r>
    <x v="0"/>
    <n v="1185732"/>
    <x v="76"/>
    <x v="3"/>
    <x v="38"/>
    <s v="Des Moines"/>
    <x v="1"/>
    <n v="0.35000000000000003"/>
    <n v="3000"/>
    <n v="1050"/>
    <n v="367.5"/>
    <n v="0.35"/>
  </r>
  <r>
    <x v="0"/>
    <n v="1185732"/>
    <x v="76"/>
    <x v="3"/>
    <x v="38"/>
    <s v="Des Moines"/>
    <x v="2"/>
    <n v="0.35000000000000003"/>
    <n v="2450"/>
    <n v="857.50000000000011"/>
    <n v="257.25"/>
    <n v="0.3"/>
  </r>
  <r>
    <x v="0"/>
    <n v="1185732"/>
    <x v="76"/>
    <x v="3"/>
    <x v="38"/>
    <s v="Des Moines"/>
    <x v="3"/>
    <n v="0.35000000000000003"/>
    <n v="2250"/>
    <n v="787.50000000000011"/>
    <n v="236.25000000000003"/>
    <n v="0.3"/>
  </r>
  <r>
    <x v="0"/>
    <n v="1185732"/>
    <x v="76"/>
    <x v="3"/>
    <x v="38"/>
    <s v="Des Moines"/>
    <x v="4"/>
    <n v="0.6"/>
    <n v="2000"/>
    <n v="1200"/>
    <n v="600"/>
    <n v="0.5"/>
  </r>
  <r>
    <x v="0"/>
    <n v="1185732"/>
    <x v="76"/>
    <x v="3"/>
    <x v="38"/>
    <s v="Des Moines"/>
    <x v="5"/>
    <n v="0.64999999999999991"/>
    <n v="3000"/>
    <n v="1949.9999999999998"/>
    <n v="780"/>
    <n v="0.4"/>
  </r>
  <r>
    <x v="0"/>
    <n v="1185732"/>
    <x v="77"/>
    <x v="3"/>
    <x v="38"/>
    <s v="Des Moines"/>
    <x v="0"/>
    <n v="0.6"/>
    <n v="5500"/>
    <n v="3300"/>
    <n v="990"/>
    <n v="0.3"/>
  </r>
  <r>
    <x v="0"/>
    <n v="1185732"/>
    <x v="77"/>
    <x v="3"/>
    <x v="38"/>
    <s v="Des Moines"/>
    <x v="1"/>
    <n v="0.5"/>
    <n v="3500"/>
    <n v="1750"/>
    <n v="612.5"/>
    <n v="0.35"/>
  </r>
  <r>
    <x v="0"/>
    <n v="1185732"/>
    <x v="77"/>
    <x v="3"/>
    <x v="38"/>
    <s v="Des Moines"/>
    <x v="2"/>
    <n v="0.5"/>
    <n v="3000"/>
    <n v="1500"/>
    <n v="450"/>
    <n v="0.3"/>
  </r>
  <r>
    <x v="0"/>
    <n v="1185732"/>
    <x v="77"/>
    <x v="3"/>
    <x v="38"/>
    <s v="Des Moines"/>
    <x v="3"/>
    <n v="0.5"/>
    <n v="2500"/>
    <n v="1250"/>
    <n v="375"/>
    <n v="0.3"/>
  </r>
  <r>
    <x v="0"/>
    <n v="1185732"/>
    <x v="77"/>
    <x v="3"/>
    <x v="38"/>
    <s v="Des Moines"/>
    <x v="4"/>
    <n v="0.6"/>
    <n v="2500"/>
    <n v="1500"/>
    <n v="750"/>
    <n v="0.5"/>
  </r>
  <r>
    <x v="0"/>
    <n v="1185732"/>
    <x v="77"/>
    <x v="3"/>
    <x v="38"/>
    <s v="Des Moines"/>
    <x v="5"/>
    <n v="0.64999999999999991"/>
    <n v="3500"/>
    <n v="2274.9999999999995"/>
    <n v="909.99999999999989"/>
    <n v="0.4"/>
  </r>
  <r>
    <x v="0"/>
    <n v="1185732"/>
    <x v="136"/>
    <x v="3"/>
    <x v="39"/>
    <s v="Milwaukee"/>
    <x v="0"/>
    <n v="0.35000000000000003"/>
    <n v="5000"/>
    <n v="1750.0000000000002"/>
    <n v="700.00000000000011"/>
    <n v="0.4"/>
  </r>
  <r>
    <x v="0"/>
    <n v="1185732"/>
    <x v="136"/>
    <x v="3"/>
    <x v="39"/>
    <s v="Milwaukee"/>
    <x v="1"/>
    <n v="0.35000000000000003"/>
    <n v="3000"/>
    <n v="1050"/>
    <n v="420"/>
    <n v="0.4"/>
  </r>
  <r>
    <x v="0"/>
    <n v="1185732"/>
    <x v="136"/>
    <x v="3"/>
    <x v="39"/>
    <s v="Milwaukee"/>
    <x v="2"/>
    <n v="0.25000000000000006"/>
    <n v="3000"/>
    <n v="750.00000000000011"/>
    <n v="262.5"/>
    <n v="0.35"/>
  </r>
  <r>
    <x v="0"/>
    <n v="1185732"/>
    <x v="136"/>
    <x v="3"/>
    <x v="39"/>
    <s v="Milwaukee"/>
    <x v="3"/>
    <n v="0.30000000000000004"/>
    <n v="1500"/>
    <n v="450.00000000000006"/>
    <n v="157.5"/>
    <n v="0.35"/>
  </r>
  <r>
    <x v="0"/>
    <n v="1185732"/>
    <x v="136"/>
    <x v="3"/>
    <x v="39"/>
    <s v="Milwaukee"/>
    <x v="4"/>
    <n v="0.44999999999999996"/>
    <n v="2000"/>
    <n v="899.99999999999989"/>
    <n v="269.99999999999994"/>
    <n v="0.3"/>
  </r>
  <r>
    <x v="0"/>
    <n v="1185732"/>
    <x v="136"/>
    <x v="3"/>
    <x v="39"/>
    <s v="Milwaukee"/>
    <x v="5"/>
    <n v="0.35000000000000003"/>
    <n v="3000"/>
    <n v="1050"/>
    <n v="420"/>
    <n v="0.4"/>
  </r>
  <r>
    <x v="0"/>
    <n v="1185732"/>
    <x v="79"/>
    <x v="3"/>
    <x v="39"/>
    <s v="Milwaukee"/>
    <x v="0"/>
    <n v="0.35000000000000003"/>
    <n v="5500"/>
    <n v="1925.0000000000002"/>
    <n v="770.00000000000011"/>
    <n v="0.4"/>
  </r>
  <r>
    <x v="0"/>
    <n v="1185732"/>
    <x v="79"/>
    <x v="3"/>
    <x v="39"/>
    <s v="Milwaukee"/>
    <x v="1"/>
    <n v="0.35000000000000003"/>
    <n v="2000"/>
    <n v="700.00000000000011"/>
    <n v="280.00000000000006"/>
    <n v="0.4"/>
  </r>
  <r>
    <x v="0"/>
    <n v="1185732"/>
    <x v="79"/>
    <x v="3"/>
    <x v="39"/>
    <s v="Milwaukee"/>
    <x v="2"/>
    <n v="0.25000000000000006"/>
    <n v="2500"/>
    <n v="625.00000000000011"/>
    <n v="218.75000000000003"/>
    <n v="0.35"/>
  </r>
  <r>
    <x v="0"/>
    <n v="1185732"/>
    <x v="79"/>
    <x v="3"/>
    <x v="39"/>
    <s v="Milwaukee"/>
    <x v="3"/>
    <n v="0.30000000000000004"/>
    <n v="1250"/>
    <n v="375.00000000000006"/>
    <n v="131.25"/>
    <n v="0.35"/>
  </r>
  <r>
    <x v="0"/>
    <n v="1185732"/>
    <x v="79"/>
    <x v="3"/>
    <x v="39"/>
    <s v="Milwaukee"/>
    <x v="4"/>
    <n v="0.44999999999999996"/>
    <n v="2000"/>
    <n v="899.99999999999989"/>
    <n v="269.99999999999994"/>
    <n v="0.3"/>
  </r>
  <r>
    <x v="0"/>
    <n v="1185732"/>
    <x v="79"/>
    <x v="3"/>
    <x v="39"/>
    <s v="Milwaukee"/>
    <x v="5"/>
    <n v="0.19999999999999996"/>
    <n v="3000"/>
    <n v="599.99999999999989"/>
    <n v="239.99999999999997"/>
    <n v="0.4"/>
  </r>
  <r>
    <x v="0"/>
    <n v="1185732"/>
    <x v="137"/>
    <x v="3"/>
    <x v="39"/>
    <s v="Milwaukee"/>
    <x v="0"/>
    <n v="0.25000000000000006"/>
    <n v="5200"/>
    <n v="1300.0000000000002"/>
    <n v="520.00000000000011"/>
    <n v="0.4"/>
  </r>
  <r>
    <x v="0"/>
    <n v="1185732"/>
    <x v="137"/>
    <x v="3"/>
    <x v="39"/>
    <s v="Milwaukee"/>
    <x v="1"/>
    <n v="0.25000000000000006"/>
    <n v="2250"/>
    <n v="562.50000000000011"/>
    <n v="225.00000000000006"/>
    <n v="0.4"/>
  </r>
  <r>
    <x v="0"/>
    <n v="1185732"/>
    <x v="137"/>
    <x v="3"/>
    <x v="39"/>
    <s v="Milwaukee"/>
    <x v="2"/>
    <n v="0.15000000000000002"/>
    <n v="2750"/>
    <n v="412.50000000000006"/>
    <n v="144.375"/>
    <n v="0.35"/>
  </r>
  <r>
    <x v="0"/>
    <n v="1185732"/>
    <x v="137"/>
    <x v="3"/>
    <x v="39"/>
    <s v="Milwaukee"/>
    <x v="3"/>
    <n v="0.19999999999999996"/>
    <n v="1250"/>
    <n v="249.99999999999994"/>
    <n v="87.499999999999972"/>
    <n v="0.35"/>
  </r>
  <r>
    <x v="0"/>
    <n v="1185732"/>
    <x v="137"/>
    <x v="3"/>
    <x v="39"/>
    <s v="Milwaukee"/>
    <x v="4"/>
    <n v="0.35000000000000003"/>
    <n v="1750"/>
    <n v="612.50000000000011"/>
    <n v="183.75000000000003"/>
    <n v="0.3"/>
  </r>
  <r>
    <x v="0"/>
    <n v="1185732"/>
    <x v="137"/>
    <x v="3"/>
    <x v="39"/>
    <s v="Milwaukee"/>
    <x v="5"/>
    <n v="0.25000000000000006"/>
    <n v="2750"/>
    <n v="687.50000000000011"/>
    <n v="275.00000000000006"/>
    <n v="0.4"/>
  </r>
  <r>
    <x v="0"/>
    <n v="1185732"/>
    <x v="138"/>
    <x v="3"/>
    <x v="39"/>
    <s v="Milwaukee"/>
    <x v="0"/>
    <n v="0.25000000000000006"/>
    <n v="5000"/>
    <n v="1250.0000000000002"/>
    <n v="500.00000000000011"/>
    <n v="0.4"/>
  </r>
  <r>
    <x v="0"/>
    <n v="1185732"/>
    <x v="138"/>
    <x v="3"/>
    <x v="39"/>
    <s v="Milwaukee"/>
    <x v="1"/>
    <n v="0.25000000000000006"/>
    <n v="2000"/>
    <n v="500.00000000000011"/>
    <n v="200.00000000000006"/>
    <n v="0.4"/>
  </r>
  <r>
    <x v="0"/>
    <n v="1185732"/>
    <x v="138"/>
    <x v="3"/>
    <x v="39"/>
    <s v="Milwaukee"/>
    <x v="2"/>
    <n v="0.15000000000000002"/>
    <n v="2000"/>
    <n v="300.00000000000006"/>
    <n v="105.00000000000001"/>
    <n v="0.35"/>
  </r>
  <r>
    <x v="0"/>
    <n v="1185732"/>
    <x v="138"/>
    <x v="3"/>
    <x v="39"/>
    <s v="Milwaukee"/>
    <x v="3"/>
    <n v="0.19999999999999996"/>
    <n v="1250"/>
    <n v="249.99999999999994"/>
    <n v="87.499999999999972"/>
    <n v="0.35"/>
  </r>
  <r>
    <x v="0"/>
    <n v="1185732"/>
    <x v="138"/>
    <x v="3"/>
    <x v="39"/>
    <s v="Milwaukee"/>
    <x v="4"/>
    <n v="0.65"/>
    <n v="1500"/>
    <n v="975"/>
    <n v="292.5"/>
    <n v="0.3"/>
  </r>
  <r>
    <x v="0"/>
    <n v="1185732"/>
    <x v="138"/>
    <x v="3"/>
    <x v="39"/>
    <s v="Milwaukee"/>
    <x v="5"/>
    <n v="0.5"/>
    <n v="2750"/>
    <n v="1375"/>
    <n v="550"/>
    <n v="0.4"/>
  </r>
  <r>
    <x v="0"/>
    <n v="1185732"/>
    <x v="139"/>
    <x v="3"/>
    <x v="39"/>
    <s v="Milwaukee"/>
    <x v="0"/>
    <n v="0.6"/>
    <n v="5450"/>
    <n v="3270"/>
    <n v="1308"/>
    <n v="0.4"/>
  </r>
  <r>
    <x v="0"/>
    <n v="1185732"/>
    <x v="139"/>
    <x v="3"/>
    <x v="39"/>
    <s v="Milwaukee"/>
    <x v="1"/>
    <n v="0.4"/>
    <n v="2500"/>
    <n v="1000"/>
    <n v="400"/>
    <n v="0.4"/>
  </r>
  <r>
    <x v="0"/>
    <n v="1185732"/>
    <x v="139"/>
    <x v="3"/>
    <x v="39"/>
    <s v="Milwaukee"/>
    <x v="2"/>
    <n v="0.35000000000000003"/>
    <n v="2250"/>
    <n v="787.50000000000011"/>
    <n v="275.625"/>
    <n v="0.35"/>
  </r>
  <r>
    <x v="0"/>
    <n v="1185732"/>
    <x v="139"/>
    <x v="3"/>
    <x v="39"/>
    <s v="Milwaukee"/>
    <x v="3"/>
    <n v="0.35000000000000003"/>
    <n v="1750"/>
    <n v="612.50000000000011"/>
    <n v="214.37500000000003"/>
    <n v="0.35"/>
  </r>
  <r>
    <x v="0"/>
    <n v="1185732"/>
    <x v="139"/>
    <x v="3"/>
    <x v="39"/>
    <s v="Milwaukee"/>
    <x v="4"/>
    <n v="0.44999999999999996"/>
    <n v="2000"/>
    <n v="899.99999999999989"/>
    <n v="269.99999999999994"/>
    <n v="0.3"/>
  </r>
  <r>
    <x v="0"/>
    <n v="1185732"/>
    <x v="139"/>
    <x v="3"/>
    <x v="39"/>
    <s v="Milwaukee"/>
    <x v="5"/>
    <n v="0.54999999999999993"/>
    <n v="3250"/>
    <n v="1787.4999999999998"/>
    <n v="715"/>
    <n v="0.4"/>
  </r>
  <r>
    <x v="0"/>
    <n v="1185732"/>
    <x v="83"/>
    <x v="3"/>
    <x v="39"/>
    <s v="Milwaukee"/>
    <x v="0"/>
    <n v="0.4"/>
    <n v="5750"/>
    <n v="2300"/>
    <n v="920"/>
    <n v="0.4"/>
  </r>
  <r>
    <x v="0"/>
    <n v="1185732"/>
    <x v="83"/>
    <x v="3"/>
    <x v="39"/>
    <s v="Milwaukee"/>
    <x v="1"/>
    <n v="0.35000000000000009"/>
    <n v="3250"/>
    <n v="1137.5000000000002"/>
    <n v="455.00000000000011"/>
    <n v="0.4"/>
  </r>
  <r>
    <x v="0"/>
    <n v="1185732"/>
    <x v="83"/>
    <x v="3"/>
    <x v="39"/>
    <s v="Milwaukee"/>
    <x v="2"/>
    <n v="0.30000000000000004"/>
    <n v="2000"/>
    <n v="600.00000000000011"/>
    <n v="210.00000000000003"/>
    <n v="0.35"/>
  </r>
  <r>
    <x v="0"/>
    <n v="1185732"/>
    <x v="83"/>
    <x v="3"/>
    <x v="39"/>
    <s v="Milwaukee"/>
    <x v="3"/>
    <n v="0.30000000000000004"/>
    <n v="1750"/>
    <n v="525.00000000000011"/>
    <n v="183.75000000000003"/>
    <n v="0.35"/>
  </r>
  <r>
    <x v="0"/>
    <n v="1185732"/>
    <x v="83"/>
    <x v="3"/>
    <x v="39"/>
    <s v="Milwaukee"/>
    <x v="4"/>
    <n v="0.4"/>
    <n v="1750"/>
    <n v="700"/>
    <n v="210"/>
    <n v="0.3"/>
  </r>
  <r>
    <x v="0"/>
    <n v="1185732"/>
    <x v="83"/>
    <x v="3"/>
    <x v="39"/>
    <s v="Milwaukee"/>
    <x v="5"/>
    <n v="0.60000000000000009"/>
    <n v="3250"/>
    <n v="1950.0000000000002"/>
    <n v="780.00000000000011"/>
    <n v="0.4"/>
  </r>
  <r>
    <x v="0"/>
    <n v="1185732"/>
    <x v="140"/>
    <x v="3"/>
    <x v="39"/>
    <s v="Milwaukee"/>
    <x v="0"/>
    <n v="0.55000000000000004"/>
    <n v="5500"/>
    <n v="3025.0000000000005"/>
    <n v="1210.0000000000002"/>
    <n v="0.4"/>
  </r>
  <r>
    <x v="0"/>
    <n v="1185732"/>
    <x v="140"/>
    <x v="3"/>
    <x v="39"/>
    <s v="Milwaukee"/>
    <x v="1"/>
    <n v="0.50000000000000011"/>
    <n v="3000"/>
    <n v="1500.0000000000002"/>
    <n v="600.00000000000011"/>
    <n v="0.4"/>
  </r>
  <r>
    <x v="0"/>
    <n v="1185732"/>
    <x v="140"/>
    <x v="3"/>
    <x v="39"/>
    <s v="Milwaukee"/>
    <x v="2"/>
    <n v="0.45"/>
    <n v="2250"/>
    <n v="1012.5"/>
    <n v="354.375"/>
    <n v="0.35"/>
  </r>
  <r>
    <x v="0"/>
    <n v="1185732"/>
    <x v="140"/>
    <x v="3"/>
    <x v="39"/>
    <s v="Milwaukee"/>
    <x v="3"/>
    <n v="0.45"/>
    <n v="1750"/>
    <n v="787.5"/>
    <n v="275.625"/>
    <n v="0.35"/>
  </r>
  <r>
    <x v="0"/>
    <n v="1185732"/>
    <x v="140"/>
    <x v="3"/>
    <x v="39"/>
    <s v="Milwaukee"/>
    <x v="4"/>
    <n v="0.55000000000000004"/>
    <n v="2000"/>
    <n v="1100"/>
    <n v="330"/>
    <n v="0.3"/>
  </r>
  <r>
    <x v="0"/>
    <n v="1185732"/>
    <x v="140"/>
    <x v="3"/>
    <x v="39"/>
    <s v="Milwaukee"/>
    <x v="5"/>
    <n v="0.60000000000000009"/>
    <n v="3750"/>
    <n v="2250.0000000000005"/>
    <n v="900.00000000000023"/>
    <n v="0.4"/>
  </r>
  <r>
    <x v="0"/>
    <n v="1185732"/>
    <x v="141"/>
    <x v="3"/>
    <x v="39"/>
    <s v="Milwaukee"/>
    <x v="0"/>
    <n v="0.5"/>
    <n v="5250"/>
    <n v="2625"/>
    <n v="1050"/>
    <n v="0.4"/>
  </r>
  <r>
    <x v="0"/>
    <n v="1185732"/>
    <x v="141"/>
    <x v="3"/>
    <x v="39"/>
    <s v="Milwaukee"/>
    <x v="1"/>
    <n v="0.45000000000000007"/>
    <n v="3000"/>
    <n v="1350.0000000000002"/>
    <n v="540.00000000000011"/>
    <n v="0.4"/>
  </r>
  <r>
    <x v="0"/>
    <n v="1185732"/>
    <x v="141"/>
    <x v="3"/>
    <x v="39"/>
    <s v="Milwaukee"/>
    <x v="2"/>
    <n v="0.4"/>
    <n v="2250"/>
    <n v="900"/>
    <n v="315"/>
    <n v="0.35"/>
  </r>
  <r>
    <x v="0"/>
    <n v="1185732"/>
    <x v="141"/>
    <x v="3"/>
    <x v="39"/>
    <s v="Milwaukee"/>
    <x v="3"/>
    <n v="0.4"/>
    <n v="2000"/>
    <n v="800"/>
    <n v="280"/>
    <n v="0.35"/>
  </r>
  <r>
    <x v="0"/>
    <n v="1185732"/>
    <x v="141"/>
    <x v="3"/>
    <x v="39"/>
    <s v="Milwaukee"/>
    <x v="4"/>
    <n v="0.5"/>
    <n v="1750"/>
    <n v="875"/>
    <n v="262.5"/>
    <n v="0.3"/>
  </r>
  <r>
    <x v="0"/>
    <n v="1185732"/>
    <x v="141"/>
    <x v="3"/>
    <x v="39"/>
    <s v="Milwaukee"/>
    <x v="5"/>
    <n v="0.55000000000000004"/>
    <n v="3500"/>
    <n v="1925.0000000000002"/>
    <n v="770.00000000000011"/>
    <n v="0.4"/>
  </r>
  <r>
    <x v="0"/>
    <n v="1185732"/>
    <x v="142"/>
    <x v="3"/>
    <x v="39"/>
    <s v="Milwaukee"/>
    <x v="0"/>
    <n v="0.35000000000000003"/>
    <n v="4750"/>
    <n v="1662.5000000000002"/>
    <n v="665.00000000000011"/>
    <n v="0.4"/>
  </r>
  <r>
    <x v="0"/>
    <n v="1185732"/>
    <x v="142"/>
    <x v="3"/>
    <x v="39"/>
    <s v="Milwaukee"/>
    <x v="1"/>
    <n v="0.3000000000000001"/>
    <n v="2750"/>
    <n v="825.00000000000023"/>
    <n v="330.00000000000011"/>
    <n v="0.4"/>
  </r>
  <r>
    <x v="0"/>
    <n v="1185732"/>
    <x v="142"/>
    <x v="3"/>
    <x v="39"/>
    <s v="Milwaukee"/>
    <x v="2"/>
    <n v="0.25000000000000006"/>
    <n v="1750"/>
    <n v="437.50000000000011"/>
    <n v="153.12500000000003"/>
    <n v="0.35"/>
  </r>
  <r>
    <x v="0"/>
    <n v="1185732"/>
    <x v="142"/>
    <x v="3"/>
    <x v="39"/>
    <s v="Milwaukee"/>
    <x v="3"/>
    <n v="0.25000000000000006"/>
    <n v="1500"/>
    <n v="375.00000000000006"/>
    <n v="131.25"/>
    <n v="0.35"/>
  </r>
  <r>
    <x v="0"/>
    <n v="1185732"/>
    <x v="142"/>
    <x v="3"/>
    <x v="39"/>
    <s v="Milwaukee"/>
    <x v="4"/>
    <n v="0.35000000000000003"/>
    <n v="1500"/>
    <n v="525"/>
    <n v="157.5"/>
    <n v="0.3"/>
  </r>
  <r>
    <x v="0"/>
    <n v="1185732"/>
    <x v="142"/>
    <x v="3"/>
    <x v="39"/>
    <s v="Milwaukee"/>
    <x v="5"/>
    <n v="0.4"/>
    <n v="2250"/>
    <n v="900"/>
    <n v="360"/>
    <n v="0.4"/>
  </r>
  <r>
    <x v="0"/>
    <n v="1185732"/>
    <x v="87"/>
    <x v="3"/>
    <x v="39"/>
    <s v="Milwaukee"/>
    <x v="0"/>
    <n v="0.44999999999999996"/>
    <n v="4000"/>
    <n v="1799.9999999999998"/>
    <n v="720"/>
    <n v="0.4"/>
  </r>
  <r>
    <x v="0"/>
    <n v="1185732"/>
    <x v="87"/>
    <x v="3"/>
    <x v="39"/>
    <s v="Milwaukee"/>
    <x v="1"/>
    <n v="0.35000000000000003"/>
    <n v="2500"/>
    <n v="875.00000000000011"/>
    <n v="350.00000000000006"/>
    <n v="0.4"/>
  </r>
  <r>
    <x v="0"/>
    <n v="1185732"/>
    <x v="87"/>
    <x v="3"/>
    <x v="39"/>
    <s v="Milwaukee"/>
    <x v="2"/>
    <n v="0.35000000000000003"/>
    <n v="1500"/>
    <n v="525"/>
    <n v="183.75"/>
    <n v="0.35"/>
  </r>
  <r>
    <x v="0"/>
    <n v="1185732"/>
    <x v="87"/>
    <x v="3"/>
    <x v="39"/>
    <s v="Milwaukee"/>
    <x v="3"/>
    <n v="0.35000000000000003"/>
    <n v="1500"/>
    <n v="525"/>
    <n v="183.75"/>
    <n v="0.35"/>
  </r>
  <r>
    <x v="0"/>
    <n v="1185732"/>
    <x v="87"/>
    <x v="3"/>
    <x v="39"/>
    <s v="Milwaukee"/>
    <x v="4"/>
    <n v="0.44999999999999996"/>
    <n v="1500"/>
    <n v="674.99999999999989"/>
    <n v="202.49999999999997"/>
    <n v="0.3"/>
  </r>
  <r>
    <x v="0"/>
    <n v="1185732"/>
    <x v="87"/>
    <x v="3"/>
    <x v="39"/>
    <s v="Milwaukee"/>
    <x v="5"/>
    <n v="0.49999999999999983"/>
    <n v="2750"/>
    <n v="1374.9999999999995"/>
    <n v="549.99999999999989"/>
    <n v="0.4"/>
  </r>
  <r>
    <x v="0"/>
    <n v="1185732"/>
    <x v="143"/>
    <x v="3"/>
    <x v="39"/>
    <s v="Milwaukee"/>
    <x v="0"/>
    <n v="0.44999999999999996"/>
    <n v="4250"/>
    <n v="1912.4999999999998"/>
    <n v="765"/>
    <n v="0.4"/>
  </r>
  <r>
    <x v="0"/>
    <n v="1185732"/>
    <x v="143"/>
    <x v="3"/>
    <x v="39"/>
    <s v="Milwaukee"/>
    <x v="1"/>
    <n v="0.35000000000000003"/>
    <n v="3250"/>
    <n v="1137.5"/>
    <n v="455"/>
    <n v="0.4"/>
  </r>
  <r>
    <x v="0"/>
    <n v="1185732"/>
    <x v="143"/>
    <x v="3"/>
    <x v="39"/>
    <s v="Milwaukee"/>
    <x v="2"/>
    <n v="0.35000000000000003"/>
    <n v="2700"/>
    <n v="945.00000000000011"/>
    <n v="330.75"/>
    <n v="0.35"/>
  </r>
  <r>
    <x v="0"/>
    <n v="1185732"/>
    <x v="143"/>
    <x v="3"/>
    <x v="39"/>
    <s v="Milwaukee"/>
    <x v="3"/>
    <n v="0.35000000000000003"/>
    <n v="2750"/>
    <n v="962.50000000000011"/>
    <n v="336.875"/>
    <n v="0.35"/>
  </r>
  <r>
    <x v="0"/>
    <n v="1185732"/>
    <x v="143"/>
    <x v="3"/>
    <x v="39"/>
    <s v="Milwaukee"/>
    <x v="4"/>
    <n v="0.6"/>
    <n v="2500"/>
    <n v="1500"/>
    <n v="450"/>
    <n v="0.3"/>
  </r>
  <r>
    <x v="0"/>
    <n v="1185732"/>
    <x v="143"/>
    <x v="3"/>
    <x v="39"/>
    <s v="Milwaukee"/>
    <x v="5"/>
    <n v="0.64999999999999991"/>
    <n v="3500"/>
    <n v="2274.9999999999995"/>
    <n v="909.99999999999989"/>
    <n v="0.4"/>
  </r>
  <r>
    <x v="0"/>
    <n v="1185732"/>
    <x v="144"/>
    <x v="3"/>
    <x v="39"/>
    <s v="Milwaukee"/>
    <x v="0"/>
    <n v="0.6"/>
    <n v="6000"/>
    <n v="3600"/>
    <n v="1440"/>
    <n v="0.4"/>
  </r>
  <r>
    <x v="0"/>
    <n v="1185732"/>
    <x v="144"/>
    <x v="3"/>
    <x v="39"/>
    <s v="Milwaukee"/>
    <x v="1"/>
    <n v="0.5"/>
    <n v="4000"/>
    <n v="2000"/>
    <n v="800"/>
    <n v="0.4"/>
  </r>
  <r>
    <x v="0"/>
    <n v="1185732"/>
    <x v="144"/>
    <x v="3"/>
    <x v="39"/>
    <s v="Milwaukee"/>
    <x v="2"/>
    <n v="0.5"/>
    <n v="3500"/>
    <n v="1750"/>
    <n v="612.5"/>
    <n v="0.35"/>
  </r>
  <r>
    <x v="0"/>
    <n v="1185732"/>
    <x v="144"/>
    <x v="3"/>
    <x v="39"/>
    <s v="Milwaukee"/>
    <x v="3"/>
    <n v="0.5"/>
    <n v="3000"/>
    <n v="1500"/>
    <n v="525"/>
    <n v="0.35"/>
  </r>
  <r>
    <x v="0"/>
    <n v="1185732"/>
    <x v="144"/>
    <x v="3"/>
    <x v="39"/>
    <s v="Milwaukee"/>
    <x v="4"/>
    <n v="0.6"/>
    <n v="3000"/>
    <n v="1800"/>
    <n v="540"/>
    <n v="0.3"/>
  </r>
  <r>
    <x v="0"/>
    <n v="1185732"/>
    <x v="144"/>
    <x v="3"/>
    <x v="39"/>
    <s v="Milwaukee"/>
    <x v="5"/>
    <n v="0.64999999999999991"/>
    <n v="4000"/>
    <n v="2599.9999999999995"/>
    <n v="1039.9999999999998"/>
    <n v="0.4"/>
  </r>
  <r>
    <x v="0"/>
    <n v="1185732"/>
    <x v="102"/>
    <x v="3"/>
    <x v="40"/>
    <s v="Indianapolis"/>
    <x v="0"/>
    <n v="0.35000000000000003"/>
    <n v="5000"/>
    <n v="1750.0000000000002"/>
    <n v="700.00000000000011"/>
    <n v="0.4"/>
  </r>
  <r>
    <x v="0"/>
    <n v="1185732"/>
    <x v="102"/>
    <x v="3"/>
    <x v="40"/>
    <s v="Indianapolis"/>
    <x v="1"/>
    <n v="0.35000000000000003"/>
    <n v="3000"/>
    <n v="1050"/>
    <n v="420"/>
    <n v="0.4"/>
  </r>
  <r>
    <x v="0"/>
    <n v="1185732"/>
    <x v="102"/>
    <x v="3"/>
    <x v="40"/>
    <s v="Indianapolis"/>
    <x v="2"/>
    <n v="0.25000000000000006"/>
    <n v="3000"/>
    <n v="750.00000000000011"/>
    <n v="300.00000000000006"/>
    <n v="0.4"/>
  </r>
  <r>
    <x v="0"/>
    <n v="1185732"/>
    <x v="102"/>
    <x v="3"/>
    <x v="40"/>
    <s v="Indianapolis"/>
    <x v="3"/>
    <n v="0.30000000000000004"/>
    <n v="1500"/>
    <n v="450.00000000000006"/>
    <n v="180.00000000000003"/>
    <n v="0.4"/>
  </r>
  <r>
    <x v="0"/>
    <n v="1185732"/>
    <x v="102"/>
    <x v="3"/>
    <x v="40"/>
    <s v="Indianapolis"/>
    <x v="4"/>
    <n v="0.44999999999999996"/>
    <n v="2000"/>
    <n v="899.99999999999989"/>
    <n v="360"/>
    <n v="0.4"/>
  </r>
  <r>
    <x v="0"/>
    <n v="1185732"/>
    <x v="102"/>
    <x v="3"/>
    <x v="40"/>
    <s v="Indianapolis"/>
    <x v="5"/>
    <n v="0.35000000000000003"/>
    <n v="3000"/>
    <n v="1050"/>
    <n v="420"/>
    <n v="0.4"/>
  </r>
  <r>
    <x v="0"/>
    <n v="1185732"/>
    <x v="103"/>
    <x v="3"/>
    <x v="40"/>
    <s v="Indianapolis"/>
    <x v="0"/>
    <n v="0.35000000000000003"/>
    <n v="5500"/>
    <n v="1925.0000000000002"/>
    <n v="770.00000000000011"/>
    <n v="0.4"/>
  </r>
  <r>
    <x v="0"/>
    <n v="1185732"/>
    <x v="103"/>
    <x v="3"/>
    <x v="40"/>
    <s v="Indianapolis"/>
    <x v="1"/>
    <n v="0.4"/>
    <n v="2000"/>
    <n v="800"/>
    <n v="320"/>
    <n v="0.4"/>
  </r>
  <r>
    <x v="0"/>
    <n v="1185732"/>
    <x v="103"/>
    <x v="3"/>
    <x v="40"/>
    <s v="Indianapolis"/>
    <x v="2"/>
    <n v="0.30000000000000004"/>
    <n v="3000"/>
    <n v="900.00000000000011"/>
    <n v="360.00000000000006"/>
    <n v="0.4"/>
  </r>
  <r>
    <x v="0"/>
    <n v="1185732"/>
    <x v="103"/>
    <x v="3"/>
    <x v="40"/>
    <s v="Indianapolis"/>
    <x v="3"/>
    <n v="0.35000000000000003"/>
    <n v="1750"/>
    <n v="612.50000000000011"/>
    <n v="245.00000000000006"/>
    <n v="0.4"/>
  </r>
  <r>
    <x v="0"/>
    <n v="1185732"/>
    <x v="103"/>
    <x v="3"/>
    <x v="40"/>
    <s v="Indianapolis"/>
    <x v="4"/>
    <n v="0.49999999999999994"/>
    <n v="2500"/>
    <n v="1249.9999999999998"/>
    <n v="499.99999999999994"/>
    <n v="0.4"/>
  </r>
  <r>
    <x v="0"/>
    <n v="1185732"/>
    <x v="103"/>
    <x v="3"/>
    <x v="40"/>
    <s v="Indianapolis"/>
    <x v="5"/>
    <n v="0.24999999999999994"/>
    <n v="3500"/>
    <n v="874.99999999999977"/>
    <n v="349.99999999999994"/>
    <n v="0.4"/>
  </r>
  <r>
    <x v="0"/>
    <n v="1185732"/>
    <x v="104"/>
    <x v="3"/>
    <x v="40"/>
    <s v="Indianapolis"/>
    <x v="0"/>
    <n v="0.30000000000000004"/>
    <n v="5700"/>
    <n v="1710.0000000000002"/>
    <n v="684.00000000000011"/>
    <n v="0.4"/>
  </r>
  <r>
    <x v="0"/>
    <n v="1185732"/>
    <x v="104"/>
    <x v="3"/>
    <x v="40"/>
    <s v="Indianapolis"/>
    <x v="1"/>
    <n v="0.30000000000000004"/>
    <n v="2750"/>
    <n v="825.00000000000011"/>
    <n v="330.00000000000006"/>
    <n v="0.4"/>
  </r>
  <r>
    <x v="0"/>
    <n v="1185732"/>
    <x v="104"/>
    <x v="3"/>
    <x v="40"/>
    <s v="Indianapolis"/>
    <x v="2"/>
    <n v="0.2"/>
    <n v="3250"/>
    <n v="650"/>
    <n v="260"/>
    <n v="0.4"/>
  </r>
  <r>
    <x v="0"/>
    <n v="1185732"/>
    <x v="104"/>
    <x v="3"/>
    <x v="40"/>
    <s v="Indianapolis"/>
    <x v="3"/>
    <n v="0.24999999999999994"/>
    <n v="1750"/>
    <n v="437.49999999999989"/>
    <n v="174.99999999999997"/>
    <n v="0.4"/>
  </r>
  <r>
    <x v="0"/>
    <n v="1185732"/>
    <x v="104"/>
    <x v="3"/>
    <x v="40"/>
    <s v="Indianapolis"/>
    <x v="4"/>
    <n v="0.4"/>
    <n v="2250"/>
    <n v="900"/>
    <n v="360"/>
    <n v="0.4"/>
  </r>
  <r>
    <x v="0"/>
    <n v="1185732"/>
    <x v="104"/>
    <x v="3"/>
    <x v="40"/>
    <s v="Indianapolis"/>
    <x v="5"/>
    <n v="0.30000000000000004"/>
    <n v="3250"/>
    <n v="975.00000000000011"/>
    <n v="390.00000000000006"/>
    <n v="0.4"/>
  </r>
  <r>
    <x v="0"/>
    <n v="1185732"/>
    <x v="105"/>
    <x v="3"/>
    <x v="40"/>
    <s v="Indianapolis"/>
    <x v="0"/>
    <n v="0.30000000000000004"/>
    <n v="5500"/>
    <n v="1650.0000000000002"/>
    <n v="660.00000000000011"/>
    <n v="0.4"/>
  </r>
  <r>
    <x v="0"/>
    <n v="1185732"/>
    <x v="105"/>
    <x v="3"/>
    <x v="40"/>
    <s v="Indianapolis"/>
    <x v="1"/>
    <n v="0.30000000000000004"/>
    <n v="2500"/>
    <n v="750.00000000000011"/>
    <n v="300.00000000000006"/>
    <n v="0.4"/>
  </r>
  <r>
    <x v="0"/>
    <n v="1185732"/>
    <x v="105"/>
    <x v="3"/>
    <x v="40"/>
    <s v="Indianapolis"/>
    <x v="2"/>
    <n v="0.2"/>
    <n v="2500"/>
    <n v="500"/>
    <n v="200"/>
    <n v="0.4"/>
  </r>
  <r>
    <x v="0"/>
    <n v="1185732"/>
    <x v="105"/>
    <x v="3"/>
    <x v="40"/>
    <s v="Indianapolis"/>
    <x v="3"/>
    <n v="0.24999999999999994"/>
    <n v="1750"/>
    <n v="437.49999999999989"/>
    <n v="174.99999999999997"/>
    <n v="0.4"/>
  </r>
  <r>
    <x v="0"/>
    <n v="1185732"/>
    <x v="105"/>
    <x v="3"/>
    <x v="40"/>
    <s v="Indianapolis"/>
    <x v="4"/>
    <n v="0.65"/>
    <n v="2000"/>
    <n v="1300"/>
    <n v="520"/>
    <n v="0.4"/>
  </r>
  <r>
    <x v="0"/>
    <n v="1185732"/>
    <x v="105"/>
    <x v="3"/>
    <x v="40"/>
    <s v="Indianapolis"/>
    <x v="5"/>
    <n v="0.5"/>
    <n v="3250"/>
    <n v="1625"/>
    <n v="650"/>
    <n v="0.4"/>
  </r>
  <r>
    <x v="0"/>
    <n v="1185732"/>
    <x v="106"/>
    <x v="3"/>
    <x v="40"/>
    <s v="Indianapolis"/>
    <x v="0"/>
    <n v="0.6"/>
    <n v="5950"/>
    <n v="3570"/>
    <n v="1428"/>
    <n v="0.4"/>
  </r>
  <r>
    <x v="0"/>
    <n v="1185732"/>
    <x v="106"/>
    <x v="3"/>
    <x v="40"/>
    <s v="Indianapolis"/>
    <x v="1"/>
    <n v="0.4"/>
    <n v="3000"/>
    <n v="1200"/>
    <n v="480"/>
    <n v="0.4"/>
  </r>
  <r>
    <x v="0"/>
    <n v="1185732"/>
    <x v="106"/>
    <x v="3"/>
    <x v="40"/>
    <s v="Indianapolis"/>
    <x v="2"/>
    <n v="0.35000000000000003"/>
    <n v="2750"/>
    <n v="962.50000000000011"/>
    <n v="385.00000000000006"/>
    <n v="0.4"/>
  </r>
  <r>
    <x v="0"/>
    <n v="1185732"/>
    <x v="106"/>
    <x v="3"/>
    <x v="40"/>
    <s v="Indianapolis"/>
    <x v="3"/>
    <n v="0.35000000000000003"/>
    <n v="2000"/>
    <n v="700.00000000000011"/>
    <n v="280.00000000000006"/>
    <n v="0.4"/>
  </r>
  <r>
    <x v="0"/>
    <n v="1185732"/>
    <x v="106"/>
    <x v="3"/>
    <x v="40"/>
    <s v="Indianapolis"/>
    <x v="4"/>
    <n v="0.44999999999999996"/>
    <n v="2250"/>
    <n v="1012.4999999999999"/>
    <n v="405"/>
    <n v="0.4"/>
  </r>
  <r>
    <x v="0"/>
    <n v="1185732"/>
    <x v="106"/>
    <x v="3"/>
    <x v="40"/>
    <s v="Indianapolis"/>
    <x v="5"/>
    <n v="0.54999999999999993"/>
    <n v="3500"/>
    <n v="1924.9999999999998"/>
    <n v="770"/>
    <n v="0.4"/>
  </r>
  <r>
    <x v="0"/>
    <n v="1185732"/>
    <x v="107"/>
    <x v="3"/>
    <x v="40"/>
    <s v="Indianapolis"/>
    <x v="0"/>
    <n v="0.45"/>
    <n v="6000"/>
    <n v="2700"/>
    <n v="1080"/>
    <n v="0.4"/>
  </r>
  <r>
    <x v="0"/>
    <n v="1185732"/>
    <x v="107"/>
    <x v="3"/>
    <x v="40"/>
    <s v="Indianapolis"/>
    <x v="1"/>
    <n v="0.40000000000000008"/>
    <n v="4250"/>
    <n v="1700.0000000000002"/>
    <n v="680.00000000000011"/>
    <n v="0.4"/>
  </r>
  <r>
    <x v="0"/>
    <n v="1185732"/>
    <x v="107"/>
    <x v="3"/>
    <x v="40"/>
    <s v="Indianapolis"/>
    <x v="2"/>
    <n v="0.35000000000000003"/>
    <n v="3000"/>
    <n v="1050"/>
    <n v="420"/>
    <n v="0.4"/>
  </r>
  <r>
    <x v="0"/>
    <n v="1185732"/>
    <x v="107"/>
    <x v="3"/>
    <x v="40"/>
    <s v="Indianapolis"/>
    <x v="3"/>
    <n v="0.35000000000000003"/>
    <n v="2750"/>
    <n v="962.50000000000011"/>
    <n v="385.00000000000006"/>
    <n v="0.4"/>
  </r>
  <r>
    <x v="0"/>
    <n v="1185732"/>
    <x v="107"/>
    <x v="3"/>
    <x v="40"/>
    <s v="Indianapolis"/>
    <x v="4"/>
    <n v="0.45"/>
    <n v="2750"/>
    <n v="1237.5"/>
    <n v="495"/>
    <n v="0.4"/>
  </r>
  <r>
    <x v="0"/>
    <n v="1185732"/>
    <x v="107"/>
    <x v="3"/>
    <x v="40"/>
    <s v="Indianapolis"/>
    <x v="5"/>
    <n v="0.65000000000000013"/>
    <n v="4250"/>
    <n v="2762.5000000000005"/>
    <n v="1105.0000000000002"/>
    <n v="0.4"/>
  </r>
  <r>
    <x v="0"/>
    <n v="1185732"/>
    <x v="108"/>
    <x v="3"/>
    <x v="40"/>
    <s v="Indianapolis"/>
    <x v="0"/>
    <n v="0.60000000000000009"/>
    <n v="6500"/>
    <n v="3900.0000000000005"/>
    <n v="1560.0000000000002"/>
    <n v="0.4"/>
  </r>
  <r>
    <x v="0"/>
    <n v="1185732"/>
    <x v="108"/>
    <x v="3"/>
    <x v="40"/>
    <s v="Indianapolis"/>
    <x v="1"/>
    <n v="0.55000000000000016"/>
    <n v="4000"/>
    <n v="2200.0000000000005"/>
    <n v="880.00000000000023"/>
    <n v="0.4"/>
  </r>
  <r>
    <x v="0"/>
    <n v="1185732"/>
    <x v="108"/>
    <x v="3"/>
    <x v="40"/>
    <s v="Indianapolis"/>
    <x v="2"/>
    <n v="0.5"/>
    <n v="3250"/>
    <n v="1625"/>
    <n v="650"/>
    <n v="0.4"/>
  </r>
  <r>
    <x v="0"/>
    <n v="1185732"/>
    <x v="108"/>
    <x v="3"/>
    <x v="40"/>
    <s v="Indianapolis"/>
    <x v="3"/>
    <n v="0.5"/>
    <n v="2750"/>
    <n v="1375"/>
    <n v="550"/>
    <n v="0.4"/>
  </r>
  <r>
    <x v="0"/>
    <n v="1185732"/>
    <x v="108"/>
    <x v="3"/>
    <x v="40"/>
    <s v="Indianapolis"/>
    <x v="4"/>
    <n v="0.60000000000000009"/>
    <n v="3000"/>
    <n v="1800.0000000000002"/>
    <n v="720.00000000000011"/>
    <n v="0.4"/>
  </r>
  <r>
    <x v="0"/>
    <n v="1185732"/>
    <x v="108"/>
    <x v="3"/>
    <x v="40"/>
    <s v="Indianapolis"/>
    <x v="5"/>
    <n v="0.65000000000000013"/>
    <n v="4750"/>
    <n v="3087.5000000000005"/>
    <n v="1235.0000000000002"/>
    <n v="0.4"/>
  </r>
  <r>
    <x v="0"/>
    <n v="1185732"/>
    <x v="109"/>
    <x v="3"/>
    <x v="40"/>
    <s v="Indianapolis"/>
    <x v="0"/>
    <n v="0.5"/>
    <n v="5250"/>
    <n v="2625"/>
    <n v="1050"/>
    <n v="0.4"/>
  </r>
  <r>
    <x v="0"/>
    <n v="1185732"/>
    <x v="109"/>
    <x v="3"/>
    <x v="40"/>
    <s v="Indianapolis"/>
    <x v="1"/>
    <n v="0.45000000000000007"/>
    <n v="3000"/>
    <n v="1350.0000000000002"/>
    <n v="540.00000000000011"/>
    <n v="0.4"/>
  </r>
  <r>
    <x v="0"/>
    <n v="1185732"/>
    <x v="109"/>
    <x v="3"/>
    <x v="40"/>
    <s v="Indianapolis"/>
    <x v="2"/>
    <n v="0.4"/>
    <n v="3000"/>
    <n v="1200"/>
    <n v="480"/>
    <n v="0.4"/>
  </r>
  <r>
    <x v="0"/>
    <n v="1185732"/>
    <x v="109"/>
    <x v="3"/>
    <x v="40"/>
    <s v="Indianapolis"/>
    <x v="3"/>
    <n v="0.4"/>
    <n v="2750"/>
    <n v="1100"/>
    <n v="440"/>
    <n v="0.4"/>
  </r>
  <r>
    <x v="0"/>
    <n v="1185732"/>
    <x v="109"/>
    <x v="3"/>
    <x v="40"/>
    <s v="Indianapolis"/>
    <x v="4"/>
    <n v="0.5"/>
    <n v="2500"/>
    <n v="1250"/>
    <n v="500"/>
    <n v="0.4"/>
  </r>
  <r>
    <x v="0"/>
    <n v="1185732"/>
    <x v="109"/>
    <x v="3"/>
    <x v="40"/>
    <s v="Indianapolis"/>
    <x v="5"/>
    <n v="0.55000000000000004"/>
    <n v="4250"/>
    <n v="2337.5"/>
    <n v="935"/>
    <n v="0.4"/>
  </r>
  <r>
    <x v="0"/>
    <n v="1185732"/>
    <x v="110"/>
    <x v="3"/>
    <x v="40"/>
    <s v="Indianapolis"/>
    <x v="0"/>
    <n v="0.35000000000000003"/>
    <n v="5500"/>
    <n v="1925.0000000000002"/>
    <n v="770.00000000000011"/>
    <n v="0.4"/>
  </r>
  <r>
    <x v="0"/>
    <n v="1185732"/>
    <x v="110"/>
    <x v="3"/>
    <x v="40"/>
    <s v="Indianapolis"/>
    <x v="1"/>
    <n v="0.3000000000000001"/>
    <n v="3500"/>
    <n v="1050.0000000000005"/>
    <n v="420.00000000000023"/>
    <n v="0.4"/>
  </r>
  <r>
    <x v="0"/>
    <n v="1185732"/>
    <x v="110"/>
    <x v="3"/>
    <x v="40"/>
    <s v="Indianapolis"/>
    <x v="2"/>
    <n v="0.25000000000000006"/>
    <n v="2500"/>
    <n v="625.00000000000011"/>
    <n v="250.00000000000006"/>
    <n v="0.4"/>
  </r>
  <r>
    <x v="0"/>
    <n v="1185732"/>
    <x v="110"/>
    <x v="3"/>
    <x v="40"/>
    <s v="Indianapolis"/>
    <x v="3"/>
    <n v="0.25000000000000006"/>
    <n v="2250"/>
    <n v="562.50000000000011"/>
    <n v="225.00000000000006"/>
    <n v="0.4"/>
  </r>
  <r>
    <x v="0"/>
    <n v="1185732"/>
    <x v="110"/>
    <x v="3"/>
    <x v="40"/>
    <s v="Indianapolis"/>
    <x v="4"/>
    <n v="0.35000000000000003"/>
    <n v="2250"/>
    <n v="787.50000000000011"/>
    <n v="315.00000000000006"/>
    <n v="0.4"/>
  </r>
  <r>
    <x v="0"/>
    <n v="1185732"/>
    <x v="110"/>
    <x v="3"/>
    <x v="40"/>
    <s v="Indianapolis"/>
    <x v="5"/>
    <n v="0.4"/>
    <n v="3000"/>
    <n v="1200"/>
    <n v="480"/>
    <n v="0.4"/>
  </r>
  <r>
    <x v="0"/>
    <n v="1185732"/>
    <x v="111"/>
    <x v="3"/>
    <x v="40"/>
    <s v="Indianapolis"/>
    <x v="0"/>
    <n v="0.44999999999999996"/>
    <n v="4250"/>
    <n v="1912.4999999999998"/>
    <n v="765"/>
    <n v="0.4"/>
  </r>
  <r>
    <x v="0"/>
    <n v="1185732"/>
    <x v="111"/>
    <x v="3"/>
    <x v="40"/>
    <s v="Indianapolis"/>
    <x v="1"/>
    <n v="0.35000000000000003"/>
    <n v="2750"/>
    <n v="962.50000000000011"/>
    <n v="385.00000000000006"/>
    <n v="0.4"/>
  </r>
  <r>
    <x v="0"/>
    <n v="1185732"/>
    <x v="111"/>
    <x v="3"/>
    <x v="40"/>
    <s v="Indianapolis"/>
    <x v="2"/>
    <n v="0.35000000000000003"/>
    <n v="1750"/>
    <n v="612.50000000000011"/>
    <n v="245.00000000000006"/>
    <n v="0.4"/>
  </r>
  <r>
    <x v="0"/>
    <n v="1185732"/>
    <x v="111"/>
    <x v="3"/>
    <x v="40"/>
    <s v="Indianapolis"/>
    <x v="3"/>
    <n v="0.35000000000000003"/>
    <n v="1750"/>
    <n v="612.50000000000011"/>
    <n v="245.00000000000006"/>
    <n v="0.4"/>
  </r>
  <r>
    <x v="0"/>
    <n v="1185732"/>
    <x v="111"/>
    <x v="3"/>
    <x v="40"/>
    <s v="Indianapolis"/>
    <x v="4"/>
    <n v="0.44999999999999996"/>
    <n v="1750"/>
    <n v="787.49999999999989"/>
    <n v="315"/>
    <n v="0.4"/>
  </r>
  <r>
    <x v="0"/>
    <n v="1185732"/>
    <x v="111"/>
    <x v="3"/>
    <x v="40"/>
    <s v="Indianapolis"/>
    <x v="5"/>
    <n v="0.49999999999999983"/>
    <n v="3000"/>
    <n v="1499.9999999999995"/>
    <n v="599.99999999999989"/>
    <n v="0.4"/>
  </r>
  <r>
    <x v="0"/>
    <n v="1185732"/>
    <x v="112"/>
    <x v="3"/>
    <x v="40"/>
    <s v="Indianapolis"/>
    <x v="0"/>
    <n v="0.44999999999999996"/>
    <n v="4500"/>
    <n v="2024.9999999999998"/>
    <n v="810"/>
    <n v="0.4"/>
  </r>
  <r>
    <x v="0"/>
    <n v="1185732"/>
    <x v="112"/>
    <x v="3"/>
    <x v="40"/>
    <s v="Indianapolis"/>
    <x v="1"/>
    <n v="0.35000000000000003"/>
    <n v="3500"/>
    <n v="1225.0000000000002"/>
    <n v="490.00000000000011"/>
    <n v="0.4"/>
  </r>
  <r>
    <x v="0"/>
    <n v="1185732"/>
    <x v="112"/>
    <x v="3"/>
    <x v="40"/>
    <s v="Indianapolis"/>
    <x v="2"/>
    <n v="0.35000000000000003"/>
    <n v="2950"/>
    <n v="1032.5"/>
    <n v="413"/>
    <n v="0.4"/>
  </r>
  <r>
    <x v="0"/>
    <n v="1185732"/>
    <x v="112"/>
    <x v="3"/>
    <x v="40"/>
    <s v="Indianapolis"/>
    <x v="3"/>
    <n v="0.4"/>
    <n v="3250"/>
    <n v="1300"/>
    <n v="520"/>
    <n v="0.4"/>
  </r>
  <r>
    <x v="0"/>
    <n v="1185732"/>
    <x v="112"/>
    <x v="3"/>
    <x v="40"/>
    <s v="Indianapolis"/>
    <x v="4"/>
    <n v="0.65"/>
    <n v="3000"/>
    <n v="1950"/>
    <n v="780"/>
    <n v="0.4"/>
  </r>
  <r>
    <x v="0"/>
    <n v="1185732"/>
    <x v="112"/>
    <x v="3"/>
    <x v="40"/>
    <s v="Indianapolis"/>
    <x v="5"/>
    <n v="0.7"/>
    <n v="4000"/>
    <n v="2800"/>
    <n v="1120"/>
    <n v="0.4"/>
  </r>
  <r>
    <x v="0"/>
    <n v="1185732"/>
    <x v="113"/>
    <x v="3"/>
    <x v="40"/>
    <s v="Indianapolis"/>
    <x v="0"/>
    <n v="0.65"/>
    <n v="6500"/>
    <n v="4225"/>
    <n v="1690"/>
    <n v="0.4"/>
  </r>
  <r>
    <x v="0"/>
    <n v="1185732"/>
    <x v="113"/>
    <x v="3"/>
    <x v="40"/>
    <s v="Indianapolis"/>
    <x v="1"/>
    <n v="0.55000000000000004"/>
    <n v="4500"/>
    <n v="2475"/>
    <n v="990"/>
    <n v="0.4"/>
  </r>
  <r>
    <x v="0"/>
    <n v="1185732"/>
    <x v="113"/>
    <x v="3"/>
    <x v="40"/>
    <s v="Indianapolis"/>
    <x v="2"/>
    <n v="0.55000000000000004"/>
    <n v="4000"/>
    <n v="2200"/>
    <n v="880"/>
    <n v="0.4"/>
  </r>
  <r>
    <x v="0"/>
    <n v="1185732"/>
    <x v="113"/>
    <x v="3"/>
    <x v="40"/>
    <s v="Indianapolis"/>
    <x v="3"/>
    <n v="0.55000000000000004"/>
    <n v="3500"/>
    <n v="1925.0000000000002"/>
    <n v="770.00000000000011"/>
    <n v="0.4"/>
  </r>
  <r>
    <x v="0"/>
    <n v="1185732"/>
    <x v="113"/>
    <x v="3"/>
    <x v="40"/>
    <s v="Indianapolis"/>
    <x v="4"/>
    <n v="0.65"/>
    <n v="3500"/>
    <n v="2275"/>
    <n v="910"/>
    <n v="0.4"/>
  </r>
  <r>
    <x v="0"/>
    <n v="1185732"/>
    <x v="113"/>
    <x v="3"/>
    <x v="40"/>
    <s v="Indianapolis"/>
    <x v="5"/>
    <n v="0.7"/>
    <n v="4500"/>
    <n v="3150"/>
    <n v="1260"/>
    <n v="0.4"/>
  </r>
  <r>
    <x v="0"/>
    <n v="1185732"/>
    <x v="145"/>
    <x v="0"/>
    <x v="41"/>
    <s v="Charleston"/>
    <x v="0"/>
    <n v="0.35000000000000003"/>
    <n v="4250"/>
    <n v="1487.5000000000002"/>
    <n v="595.00000000000011"/>
    <n v="0.4"/>
  </r>
  <r>
    <x v="0"/>
    <n v="1185732"/>
    <x v="145"/>
    <x v="0"/>
    <x v="41"/>
    <s v="Charleston"/>
    <x v="1"/>
    <n v="0.35000000000000003"/>
    <n v="2250"/>
    <n v="787.50000000000011"/>
    <n v="275.625"/>
    <n v="0.35"/>
  </r>
  <r>
    <x v="0"/>
    <n v="1185732"/>
    <x v="145"/>
    <x v="0"/>
    <x v="41"/>
    <s v="Charleston"/>
    <x v="2"/>
    <n v="0.25000000000000006"/>
    <n v="2250"/>
    <n v="562.50000000000011"/>
    <n v="196.87500000000003"/>
    <n v="0.35"/>
  </r>
  <r>
    <x v="0"/>
    <n v="1185732"/>
    <x v="145"/>
    <x v="0"/>
    <x v="41"/>
    <s v="Charleston"/>
    <x v="3"/>
    <n v="0.3"/>
    <n v="750"/>
    <n v="225"/>
    <n v="78.75"/>
    <n v="0.35"/>
  </r>
  <r>
    <x v="0"/>
    <n v="1185732"/>
    <x v="145"/>
    <x v="0"/>
    <x v="41"/>
    <s v="Charleston"/>
    <x v="4"/>
    <n v="0.45"/>
    <n v="1250"/>
    <n v="562.5"/>
    <n v="168.75"/>
    <n v="0.3"/>
  </r>
  <r>
    <x v="0"/>
    <n v="1185732"/>
    <x v="145"/>
    <x v="0"/>
    <x v="41"/>
    <s v="Charleston"/>
    <x v="5"/>
    <n v="0.35000000000000003"/>
    <n v="2250"/>
    <n v="787.50000000000011"/>
    <n v="236.25000000000003"/>
    <n v="0.3"/>
  </r>
  <r>
    <x v="0"/>
    <n v="1185732"/>
    <x v="216"/>
    <x v="0"/>
    <x v="41"/>
    <s v="Charleston"/>
    <x v="0"/>
    <n v="0.35000000000000003"/>
    <n v="4750"/>
    <n v="1662.5000000000002"/>
    <n v="665.00000000000011"/>
    <n v="0.4"/>
  </r>
  <r>
    <x v="0"/>
    <n v="1185732"/>
    <x v="216"/>
    <x v="0"/>
    <x v="41"/>
    <s v="Charleston"/>
    <x v="1"/>
    <n v="0.35000000000000003"/>
    <n v="1250"/>
    <n v="437.50000000000006"/>
    <n v="153.125"/>
    <n v="0.35"/>
  </r>
  <r>
    <x v="0"/>
    <n v="1185732"/>
    <x v="216"/>
    <x v="0"/>
    <x v="41"/>
    <s v="Charleston"/>
    <x v="2"/>
    <n v="0.25000000000000006"/>
    <n v="1750"/>
    <n v="437.50000000000011"/>
    <n v="153.12500000000003"/>
    <n v="0.35"/>
  </r>
  <r>
    <x v="0"/>
    <n v="1185732"/>
    <x v="216"/>
    <x v="0"/>
    <x v="41"/>
    <s v="Charleston"/>
    <x v="3"/>
    <n v="0.3"/>
    <n v="500"/>
    <n v="150"/>
    <n v="52.5"/>
    <n v="0.35"/>
  </r>
  <r>
    <x v="0"/>
    <n v="1185732"/>
    <x v="216"/>
    <x v="0"/>
    <x v="41"/>
    <s v="Charleston"/>
    <x v="4"/>
    <n v="0.45"/>
    <n v="1250"/>
    <n v="562.5"/>
    <n v="168.75"/>
    <n v="0.3"/>
  </r>
  <r>
    <x v="0"/>
    <n v="1185732"/>
    <x v="216"/>
    <x v="0"/>
    <x v="41"/>
    <s v="Charleston"/>
    <x v="5"/>
    <n v="0.35000000000000003"/>
    <n v="2250"/>
    <n v="787.50000000000011"/>
    <n v="236.25000000000003"/>
    <n v="0.3"/>
  </r>
  <r>
    <x v="0"/>
    <n v="1185732"/>
    <x v="250"/>
    <x v="0"/>
    <x v="41"/>
    <s v="Charleston"/>
    <x v="0"/>
    <n v="0.35000000000000003"/>
    <n v="4450"/>
    <n v="1557.5000000000002"/>
    <n v="623.00000000000011"/>
    <n v="0.4"/>
  </r>
  <r>
    <x v="0"/>
    <n v="1185732"/>
    <x v="250"/>
    <x v="0"/>
    <x v="41"/>
    <s v="Charleston"/>
    <x v="1"/>
    <n v="0.35000000000000003"/>
    <n v="1500"/>
    <n v="525"/>
    <n v="183.75"/>
    <n v="0.35"/>
  </r>
  <r>
    <x v="0"/>
    <n v="1185732"/>
    <x v="250"/>
    <x v="0"/>
    <x v="41"/>
    <s v="Charleston"/>
    <x v="2"/>
    <n v="0.25000000000000006"/>
    <n v="1750"/>
    <n v="437.50000000000011"/>
    <n v="153.12500000000003"/>
    <n v="0.35"/>
  </r>
  <r>
    <x v="0"/>
    <n v="1185732"/>
    <x v="250"/>
    <x v="0"/>
    <x v="41"/>
    <s v="Charleston"/>
    <x v="3"/>
    <n v="0.3"/>
    <n v="250"/>
    <n v="75"/>
    <n v="26.25"/>
    <n v="0.35"/>
  </r>
  <r>
    <x v="0"/>
    <n v="1185732"/>
    <x v="250"/>
    <x v="0"/>
    <x v="41"/>
    <s v="Charleston"/>
    <x v="4"/>
    <n v="0.45"/>
    <n v="750"/>
    <n v="337.5"/>
    <n v="101.25"/>
    <n v="0.3"/>
  </r>
  <r>
    <x v="0"/>
    <n v="1185732"/>
    <x v="250"/>
    <x v="0"/>
    <x v="41"/>
    <s v="Charleston"/>
    <x v="5"/>
    <n v="0.35000000000000003"/>
    <n v="1750"/>
    <n v="612.50000000000011"/>
    <n v="183.75000000000003"/>
    <n v="0.3"/>
  </r>
  <r>
    <x v="0"/>
    <n v="1185732"/>
    <x v="251"/>
    <x v="0"/>
    <x v="41"/>
    <s v="Charleston"/>
    <x v="0"/>
    <n v="0.35000000000000003"/>
    <n v="4250"/>
    <n v="1487.5000000000002"/>
    <n v="595.00000000000011"/>
    <n v="0.4"/>
  </r>
  <r>
    <x v="0"/>
    <n v="1185732"/>
    <x v="251"/>
    <x v="0"/>
    <x v="41"/>
    <s v="Charleston"/>
    <x v="1"/>
    <n v="0.35000000000000003"/>
    <n v="1250"/>
    <n v="437.50000000000006"/>
    <n v="153.125"/>
    <n v="0.35"/>
  </r>
  <r>
    <x v="0"/>
    <n v="1185732"/>
    <x v="251"/>
    <x v="0"/>
    <x v="41"/>
    <s v="Charleston"/>
    <x v="2"/>
    <n v="0.25000000000000006"/>
    <n v="1250"/>
    <n v="312.50000000000006"/>
    <n v="109.37500000000001"/>
    <n v="0.35"/>
  </r>
  <r>
    <x v="0"/>
    <n v="1185732"/>
    <x v="251"/>
    <x v="0"/>
    <x v="41"/>
    <s v="Charleston"/>
    <x v="3"/>
    <n v="0.3"/>
    <n v="500"/>
    <n v="150"/>
    <n v="52.5"/>
    <n v="0.35"/>
  </r>
  <r>
    <x v="0"/>
    <n v="1185732"/>
    <x v="251"/>
    <x v="0"/>
    <x v="41"/>
    <s v="Charleston"/>
    <x v="4"/>
    <n v="0.45"/>
    <n v="500"/>
    <n v="225"/>
    <n v="67.5"/>
    <n v="0.3"/>
  </r>
  <r>
    <x v="0"/>
    <n v="1185732"/>
    <x v="251"/>
    <x v="0"/>
    <x v="41"/>
    <s v="Charleston"/>
    <x v="5"/>
    <n v="0.35000000000000003"/>
    <n v="2000"/>
    <n v="700.00000000000011"/>
    <n v="210.00000000000003"/>
    <n v="0.3"/>
  </r>
  <r>
    <x v="0"/>
    <n v="1185732"/>
    <x v="252"/>
    <x v="0"/>
    <x v="41"/>
    <s v="Charleston"/>
    <x v="0"/>
    <n v="0.49999999999999994"/>
    <n v="4700"/>
    <n v="2349.9999999999995"/>
    <n v="939.99999999999989"/>
    <n v="0.4"/>
  </r>
  <r>
    <x v="0"/>
    <n v="1185732"/>
    <x v="252"/>
    <x v="0"/>
    <x v="41"/>
    <s v="Charleston"/>
    <x v="1"/>
    <n v="0.45"/>
    <n v="1750"/>
    <n v="787.5"/>
    <n v="275.625"/>
    <n v="0.35"/>
  </r>
  <r>
    <x v="0"/>
    <n v="1185732"/>
    <x v="252"/>
    <x v="0"/>
    <x v="41"/>
    <s v="Charleston"/>
    <x v="2"/>
    <n v="0.4"/>
    <n v="1500"/>
    <n v="600"/>
    <n v="210"/>
    <n v="0.35"/>
  </r>
  <r>
    <x v="0"/>
    <n v="1185732"/>
    <x v="252"/>
    <x v="0"/>
    <x v="41"/>
    <s v="Charleston"/>
    <x v="3"/>
    <n v="0.4"/>
    <n v="1000"/>
    <n v="400"/>
    <n v="140"/>
    <n v="0.35"/>
  </r>
  <r>
    <x v="0"/>
    <n v="1185732"/>
    <x v="252"/>
    <x v="0"/>
    <x v="41"/>
    <s v="Charleston"/>
    <x v="4"/>
    <n v="0.49999999999999994"/>
    <n v="1250"/>
    <n v="624.99999999999989"/>
    <n v="187.49999999999997"/>
    <n v="0.3"/>
  </r>
  <r>
    <x v="0"/>
    <n v="1185732"/>
    <x v="252"/>
    <x v="0"/>
    <x v="41"/>
    <s v="Charleston"/>
    <x v="5"/>
    <n v="0.54999999999999993"/>
    <n v="2500"/>
    <n v="1374.9999999999998"/>
    <n v="412.49999999999994"/>
    <n v="0.3"/>
  </r>
  <r>
    <x v="0"/>
    <n v="1185732"/>
    <x v="220"/>
    <x v="0"/>
    <x v="41"/>
    <s v="Charleston"/>
    <x v="0"/>
    <n v="0.49999999999999994"/>
    <n v="5000"/>
    <n v="2499.9999999999995"/>
    <n v="999.99999999999989"/>
    <n v="0.4"/>
  </r>
  <r>
    <x v="0"/>
    <n v="1185732"/>
    <x v="220"/>
    <x v="0"/>
    <x v="41"/>
    <s v="Charleston"/>
    <x v="1"/>
    <n v="0.45"/>
    <n v="2500"/>
    <n v="1125"/>
    <n v="393.75"/>
    <n v="0.35"/>
  </r>
  <r>
    <x v="0"/>
    <n v="1185732"/>
    <x v="220"/>
    <x v="0"/>
    <x v="41"/>
    <s v="Charleston"/>
    <x v="2"/>
    <n v="0.4"/>
    <n v="1750"/>
    <n v="700"/>
    <n v="244.99999999999997"/>
    <n v="0.35"/>
  </r>
  <r>
    <x v="0"/>
    <n v="1185732"/>
    <x v="220"/>
    <x v="0"/>
    <x v="41"/>
    <s v="Charleston"/>
    <x v="3"/>
    <n v="0.4"/>
    <n v="1500"/>
    <n v="600"/>
    <n v="210"/>
    <n v="0.35"/>
  </r>
  <r>
    <x v="0"/>
    <n v="1185732"/>
    <x v="220"/>
    <x v="0"/>
    <x v="41"/>
    <s v="Charleston"/>
    <x v="4"/>
    <n v="0.49999999999999994"/>
    <n v="1500"/>
    <n v="749.99999999999989"/>
    <n v="224.99999999999997"/>
    <n v="0.3"/>
  </r>
  <r>
    <x v="0"/>
    <n v="1185732"/>
    <x v="220"/>
    <x v="0"/>
    <x v="41"/>
    <s v="Charleston"/>
    <x v="5"/>
    <n v="0.54999999999999993"/>
    <n v="3000"/>
    <n v="1649.9999999999998"/>
    <n v="494.99999999999989"/>
    <n v="0.3"/>
  </r>
  <r>
    <x v="0"/>
    <n v="1185732"/>
    <x v="253"/>
    <x v="0"/>
    <x v="41"/>
    <s v="Charleston"/>
    <x v="0"/>
    <n v="0.49999999999999994"/>
    <n v="5250"/>
    <n v="2624.9999999999995"/>
    <n v="1049.9999999999998"/>
    <n v="0.4"/>
  </r>
  <r>
    <x v="0"/>
    <n v="1185732"/>
    <x v="253"/>
    <x v="0"/>
    <x v="41"/>
    <s v="Charleston"/>
    <x v="1"/>
    <n v="0.45"/>
    <n v="2750"/>
    <n v="1237.5"/>
    <n v="433.125"/>
    <n v="0.35"/>
  </r>
  <r>
    <x v="0"/>
    <n v="1185732"/>
    <x v="253"/>
    <x v="0"/>
    <x v="41"/>
    <s v="Charleston"/>
    <x v="2"/>
    <n v="0.4"/>
    <n v="2000"/>
    <n v="800"/>
    <n v="280"/>
    <n v="0.35"/>
  </r>
  <r>
    <x v="0"/>
    <n v="1185732"/>
    <x v="253"/>
    <x v="0"/>
    <x v="41"/>
    <s v="Charleston"/>
    <x v="3"/>
    <n v="0.4"/>
    <n v="1500"/>
    <n v="600"/>
    <n v="210"/>
    <n v="0.35"/>
  </r>
  <r>
    <x v="0"/>
    <n v="1185732"/>
    <x v="253"/>
    <x v="0"/>
    <x v="41"/>
    <s v="Charleston"/>
    <x v="4"/>
    <n v="0.49999999999999994"/>
    <n v="1750"/>
    <n v="874.99999999999989"/>
    <n v="262.49999999999994"/>
    <n v="0.3"/>
  </r>
  <r>
    <x v="0"/>
    <n v="1185732"/>
    <x v="253"/>
    <x v="0"/>
    <x v="41"/>
    <s v="Charleston"/>
    <x v="5"/>
    <n v="0.54999999999999993"/>
    <n v="3500"/>
    <n v="1924.9999999999998"/>
    <n v="577.49999999999989"/>
    <n v="0.3"/>
  </r>
  <r>
    <x v="0"/>
    <n v="1185732"/>
    <x v="254"/>
    <x v="0"/>
    <x v="41"/>
    <s v="Charleston"/>
    <x v="0"/>
    <n v="0.49999999999999994"/>
    <n v="5000"/>
    <n v="2499.9999999999995"/>
    <n v="999.99999999999989"/>
    <n v="0.4"/>
  </r>
  <r>
    <x v="0"/>
    <n v="1185732"/>
    <x v="254"/>
    <x v="0"/>
    <x v="41"/>
    <s v="Charleston"/>
    <x v="1"/>
    <n v="0.45"/>
    <n v="2750"/>
    <n v="1237.5"/>
    <n v="433.125"/>
    <n v="0.35"/>
  </r>
  <r>
    <x v="0"/>
    <n v="1185732"/>
    <x v="254"/>
    <x v="0"/>
    <x v="41"/>
    <s v="Charleston"/>
    <x v="2"/>
    <n v="0.4"/>
    <n v="2000"/>
    <n v="800"/>
    <n v="280"/>
    <n v="0.35"/>
  </r>
  <r>
    <x v="0"/>
    <n v="1185732"/>
    <x v="254"/>
    <x v="0"/>
    <x v="41"/>
    <s v="Charleston"/>
    <x v="3"/>
    <n v="0.4"/>
    <n v="1500"/>
    <n v="600"/>
    <n v="210"/>
    <n v="0.35"/>
  </r>
  <r>
    <x v="0"/>
    <n v="1185732"/>
    <x v="254"/>
    <x v="0"/>
    <x v="41"/>
    <s v="Charleston"/>
    <x v="4"/>
    <n v="0.49999999999999994"/>
    <n v="1250"/>
    <n v="624.99999999999989"/>
    <n v="187.49999999999997"/>
    <n v="0.3"/>
  </r>
  <r>
    <x v="0"/>
    <n v="1185732"/>
    <x v="254"/>
    <x v="0"/>
    <x v="41"/>
    <s v="Charleston"/>
    <x v="5"/>
    <n v="0.54999999999999993"/>
    <n v="3000"/>
    <n v="1649.9999999999998"/>
    <n v="494.99999999999989"/>
    <n v="0.3"/>
  </r>
  <r>
    <x v="0"/>
    <n v="1185732"/>
    <x v="255"/>
    <x v="0"/>
    <x v="41"/>
    <s v="Charleston"/>
    <x v="0"/>
    <n v="0.49999999999999994"/>
    <n v="4250"/>
    <n v="2124.9999999999995"/>
    <n v="849.99999999999989"/>
    <n v="0.4"/>
  </r>
  <r>
    <x v="0"/>
    <n v="1185732"/>
    <x v="255"/>
    <x v="0"/>
    <x v="41"/>
    <s v="Charleston"/>
    <x v="1"/>
    <n v="0.45"/>
    <n v="2250"/>
    <n v="1012.5"/>
    <n v="354.375"/>
    <n v="0.35"/>
  </r>
  <r>
    <x v="0"/>
    <n v="1185732"/>
    <x v="255"/>
    <x v="0"/>
    <x v="41"/>
    <s v="Charleston"/>
    <x v="2"/>
    <n v="0.4"/>
    <n v="1250"/>
    <n v="500"/>
    <n v="175"/>
    <n v="0.35"/>
  </r>
  <r>
    <x v="0"/>
    <n v="1185732"/>
    <x v="255"/>
    <x v="0"/>
    <x v="41"/>
    <s v="Charleston"/>
    <x v="3"/>
    <n v="0.4"/>
    <n v="1000"/>
    <n v="400"/>
    <n v="140"/>
    <n v="0.35"/>
  </r>
  <r>
    <x v="0"/>
    <n v="1185732"/>
    <x v="255"/>
    <x v="0"/>
    <x v="41"/>
    <s v="Charleston"/>
    <x v="4"/>
    <n v="0.49999999999999994"/>
    <n v="1000"/>
    <n v="499.99999999999994"/>
    <n v="149.99999999999997"/>
    <n v="0.3"/>
  </r>
  <r>
    <x v="0"/>
    <n v="1185732"/>
    <x v="255"/>
    <x v="0"/>
    <x v="41"/>
    <s v="Charleston"/>
    <x v="5"/>
    <n v="0.54999999999999993"/>
    <n v="2000"/>
    <n v="1099.9999999999998"/>
    <n v="329.99999999999994"/>
    <n v="0.3"/>
  </r>
  <r>
    <x v="0"/>
    <n v="1185732"/>
    <x v="224"/>
    <x v="0"/>
    <x v="41"/>
    <s v="Charleston"/>
    <x v="0"/>
    <n v="0.54999999999999993"/>
    <n v="3750"/>
    <n v="2062.4999999999995"/>
    <n v="824.99999999999989"/>
    <n v="0.4"/>
  </r>
  <r>
    <x v="0"/>
    <n v="1185732"/>
    <x v="224"/>
    <x v="0"/>
    <x v="41"/>
    <s v="Charleston"/>
    <x v="1"/>
    <n v="0.5"/>
    <n v="2000"/>
    <n v="1000"/>
    <n v="350"/>
    <n v="0.35"/>
  </r>
  <r>
    <x v="0"/>
    <n v="1185732"/>
    <x v="224"/>
    <x v="0"/>
    <x v="41"/>
    <s v="Charleston"/>
    <x v="2"/>
    <n v="0.5"/>
    <n v="1000"/>
    <n v="500"/>
    <n v="175"/>
    <n v="0.35"/>
  </r>
  <r>
    <x v="0"/>
    <n v="1185732"/>
    <x v="224"/>
    <x v="0"/>
    <x v="41"/>
    <s v="Charleston"/>
    <x v="3"/>
    <n v="0.5"/>
    <n v="750"/>
    <n v="375"/>
    <n v="131.25"/>
    <n v="0.35"/>
  </r>
  <r>
    <x v="0"/>
    <n v="1185732"/>
    <x v="224"/>
    <x v="0"/>
    <x v="41"/>
    <s v="Charleston"/>
    <x v="4"/>
    <n v="0.6"/>
    <n v="750"/>
    <n v="450"/>
    <n v="135"/>
    <n v="0.3"/>
  </r>
  <r>
    <x v="0"/>
    <n v="1185732"/>
    <x v="224"/>
    <x v="0"/>
    <x v="41"/>
    <s v="Charleston"/>
    <x v="5"/>
    <n v="0.64999999999999991"/>
    <n v="2000"/>
    <n v="1299.9999999999998"/>
    <n v="389.99999999999994"/>
    <n v="0.3"/>
  </r>
  <r>
    <x v="0"/>
    <n v="1185732"/>
    <x v="256"/>
    <x v="0"/>
    <x v="41"/>
    <s v="Charleston"/>
    <x v="0"/>
    <n v="0.6"/>
    <n v="3500"/>
    <n v="2100"/>
    <n v="840"/>
    <n v="0.4"/>
  </r>
  <r>
    <x v="0"/>
    <n v="1185732"/>
    <x v="256"/>
    <x v="0"/>
    <x v="41"/>
    <s v="Charleston"/>
    <x v="1"/>
    <n v="0.5"/>
    <n v="1750"/>
    <n v="875"/>
    <n v="306.25"/>
    <n v="0.35"/>
  </r>
  <r>
    <x v="0"/>
    <n v="1185732"/>
    <x v="256"/>
    <x v="0"/>
    <x v="41"/>
    <s v="Charleston"/>
    <x v="2"/>
    <n v="0.5"/>
    <n v="1700"/>
    <n v="850"/>
    <n v="297.5"/>
    <n v="0.35"/>
  </r>
  <r>
    <x v="0"/>
    <n v="1185732"/>
    <x v="256"/>
    <x v="0"/>
    <x v="41"/>
    <s v="Charleston"/>
    <x v="3"/>
    <n v="0.5"/>
    <n v="1500"/>
    <n v="750"/>
    <n v="262.5"/>
    <n v="0.35"/>
  </r>
  <r>
    <x v="0"/>
    <n v="1185732"/>
    <x v="256"/>
    <x v="0"/>
    <x v="41"/>
    <s v="Charleston"/>
    <x v="4"/>
    <n v="0.6"/>
    <n v="1250"/>
    <n v="750"/>
    <n v="225"/>
    <n v="0.3"/>
  </r>
  <r>
    <x v="0"/>
    <n v="1185732"/>
    <x v="256"/>
    <x v="0"/>
    <x v="41"/>
    <s v="Charleston"/>
    <x v="5"/>
    <n v="0.64999999999999991"/>
    <n v="2250"/>
    <n v="1462.4999999999998"/>
    <n v="438.74999999999994"/>
    <n v="0.3"/>
  </r>
  <r>
    <x v="0"/>
    <n v="1185732"/>
    <x v="257"/>
    <x v="0"/>
    <x v="41"/>
    <s v="Charleston"/>
    <x v="0"/>
    <n v="0.6"/>
    <n v="4500"/>
    <n v="2700"/>
    <n v="1080"/>
    <n v="0.4"/>
  </r>
  <r>
    <x v="0"/>
    <n v="1185732"/>
    <x v="257"/>
    <x v="0"/>
    <x v="41"/>
    <s v="Charleston"/>
    <x v="1"/>
    <n v="0.5"/>
    <n v="2500"/>
    <n v="1250"/>
    <n v="437.5"/>
    <n v="0.35"/>
  </r>
  <r>
    <x v="0"/>
    <n v="1185732"/>
    <x v="257"/>
    <x v="0"/>
    <x v="41"/>
    <s v="Charleston"/>
    <x v="2"/>
    <n v="0.5"/>
    <n v="2250"/>
    <n v="1125"/>
    <n v="393.75"/>
    <n v="0.35"/>
  </r>
  <r>
    <x v="0"/>
    <n v="1185732"/>
    <x v="257"/>
    <x v="0"/>
    <x v="41"/>
    <s v="Charleston"/>
    <x v="3"/>
    <n v="0.5"/>
    <n v="1750"/>
    <n v="875"/>
    <n v="306.25"/>
    <n v="0.35"/>
  </r>
  <r>
    <x v="0"/>
    <n v="1185732"/>
    <x v="257"/>
    <x v="0"/>
    <x v="41"/>
    <s v="Charleston"/>
    <x v="4"/>
    <n v="0.6"/>
    <n v="1750"/>
    <n v="1050"/>
    <n v="315"/>
    <n v="0.3"/>
  </r>
  <r>
    <x v="0"/>
    <n v="1185732"/>
    <x v="257"/>
    <x v="0"/>
    <x v="41"/>
    <s v="Charleston"/>
    <x v="5"/>
    <n v="0.64999999999999991"/>
    <n v="2750"/>
    <n v="1787.4999999999998"/>
    <n v="536.24999999999989"/>
    <n v="0.3"/>
  </r>
  <r>
    <x v="0"/>
    <n v="1185732"/>
    <x v="102"/>
    <x v="0"/>
    <x v="42"/>
    <s v="Baltimore"/>
    <x v="0"/>
    <n v="0.4"/>
    <n v="5250"/>
    <n v="2100"/>
    <n v="735"/>
    <n v="0.35"/>
  </r>
  <r>
    <x v="0"/>
    <n v="1185732"/>
    <x v="102"/>
    <x v="0"/>
    <x v="42"/>
    <s v="Baltimore"/>
    <x v="1"/>
    <n v="0.4"/>
    <n v="3250"/>
    <n v="1300"/>
    <n v="454.99999999999994"/>
    <n v="0.35"/>
  </r>
  <r>
    <x v="0"/>
    <n v="1185732"/>
    <x v="102"/>
    <x v="0"/>
    <x v="42"/>
    <s v="Baltimore"/>
    <x v="2"/>
    <n v="0.30000000000000004"/>
    <n v="3250"/>
    <n v="975.00000000000011"/>
    <n v="390.00000000000006"/>
    <n v="0.4"/>
  </r>
  <r>
    <x v="0"/>
    <n v="1185732"/>
    <x v="102"/>
    <x v="0"/>
    <x v="42"/>
    <s v="Baltimore"/>
    <x v="3"/>
    <n v="0.35"/>
    <n v="1750"/>
    <n v="612.5"/>
    <n v="245"/>
    <n v="0.4"/>
  </r>
  <r>
    <x v="0"/>
    <n v="1185732"/>
    <x v="102"/>
    <x v="0"/>
    <x v="42"/>
    <s v="Baltimore"/>
    <x v="4"/>
    <n v="0.5"/>
    <n v="2250"/>
    <n v="1125"/>
    <n v="337.5"/>
    <n v="0.3"/>
  </r>
  <r>
    <x v="0"/>
    <n v="1185732"/>
    <x v="102"/>
    <x v="0"/>
    <x v="42"/>
    <s v="Baltimore"/>
    <x v="5"/>
    <n v="0.4"/>
    <n v="3250"/>
    <n v="1300"/>
    <n v="520"/>
    <n v="0.4"/>
  </r>
  <r>
    <x v="0"/>
    <n v="1185732"/>
    <x v="37"/>
    <x v="0"/>
    <x v="42"/>
    <s v="Baltimore"/>
    <x v="0"/>
    <n v="0.4"/>
    <n v="5750"/>
    <n v="2300"/>
    <n v="805"/>
    <n v="0.35"/>
  </r>
  <r>
    <x v="0"/>
    <n v="1185732"/>
    <x v="37"/>
    <x v="0"/>
    <x v="42"/>
    <s v="Baltimore"/>
    <x v="1"/>
    <n v="0.4"/>
    <n v="2250"/>
    <n v="900"/>
    <n v="315"/>
    <n v="0.35"/>
  </r>
  <r>
    <x v="0"/>
    <n v="1185732"/>
    <x v="37"/>
    <x v="0"/>
    <x v="42"/>
    <s v="Baltimore"/>
    <x v="2"/>
    <n v="0.30000000000000004"/>
    <n v="2750"/>
    <n v="825.00000000000011"/>
    <n v="330.00000000000006"/>
    <n v="0.4"/>
  </r>
  <r>
    <x v="0"/>
    <n v="1185732"/>
    <x v="37"/>
    <x v="0"/>
    <x v="42"/>
    <s v="Baltimore"/>
    <x v="3"/>
    <n v="0.35"/>
    <n v="1500"/>
    <n v="525"/>
    <n v="210"/>
    <n v="0.4"/>
  </r>
  <r>
    <x v="0"/>
    <n v="1185732"/>
    <x v="37"/>
    <x v="0"/>
    <x v="42"/>
    <s v="Baltimore"/>
    <x v="4"/>
    <n v="0.5"/>
    <n v="2250"/>
    <n v="1125"/>
    <n v="337.5"/>
    <n v="0.3"/>
  </r>
  <r>
    <x v="0"/>
    <n v="1185732"/>
    <x v="37"/>
    <x v="0"/>
    <x v="42"/>
    <s v="Baltimore"/>
    <x v="5"/>
    <n v="0.4"/>
    <n v="3250"/>
    <n v="1300"/>
    <n v="520"/>
    <n v="0.4"/>
  </r>
  <r>
    <x v="0"/>
    <n v="1185732"/>
    <x v="258"/>
    <x v="0"/>
    <x v="42"/>
    <s v="Baltimore"/>
    <x v="0"/>
    <n v="0.4"/>
    <n v="5450"/>
    <n v="2180"/>
    <n v="763"/>
    <n v="0.35"/>
  </r>
  <r>
    <x v="0"/>
    <n v="1185732"/>
    <x v="258"/>
    <x v="0"/>
    <x v="42"/>
    <s v="Baltimore"/>
    <x v="1"/>
    <n v="0.4"/>
    <n v="2500"/>
    <n v="1000"/>
    <n v="350"/>
    <n v="0.35"/>
  </r>
  <r>
    <x v="0"/>
    <n v="1185732"/>
    <x v="258"/>
    <x v="0"/>
    <x v="42"/>
    <s v="Baltimore"/>
    <x v="2"/>
    <n v="0.30000000000000004"/>
    <n v="2750"/>
    <n v="825.00000000000011"/>
    <n v="330.00000000000006"/>
    <n v="0.4"/>
  </r>
  <r>
    <x v="0"/>
    <n v="1185732"/>
    <x v="258"/>
    <x v="0"/>
    <x v="42"/>
    <s v="Baltimore"/>
    <x v="3"/>
    <n v="0.35"/>
    <n v="1250"/>
    <n v="437.5"/>
    <n v="175"/>
    <n v="0.4"/>
  </r>
  <r>
    <x v="0"/>
    <n v="1185732"/>
    <x v="258"/>
    <x v="0"/>
    <x v="42"/>
    <s v="Baltimore"/>
    <x v="4"/>
    <n v="0.5"/>
    <n v="1750"/>
    <n v="875"/>
    <n v="262.5"/>
    <n v="0.3"/>
  </r>
  <r>
    <x v="0"/>
    <n v="1185732"/>
    <x v="258"/>
    <x v="0"/>
    <x v="42"/>
    <s v="Baltimore"/>
    <x v="5"/>
    <n v="0.4"/>
    <n v="2750"/>
    <n v="1100"/>
    <n v="440"/>
    <n v="0.4"/>
  </r>
  <r>
    <x v="0"/>
    <n v="1185732"/>
    <x v="259"/>
    <x v="0"/>
    <x v="42"/>
    <s v="Baltimore"/>
    <x v="0"/>
    <n v="0.4"/>
    <n v="5250"/>
    <n v="2100"/>
    <n v="735"/>
    <n v="0.35"/>
  </r>
  <r>
    <x v="0"/>
    <n v="1185732"/>
    <x v="259"/>
    <x v="0"/>
    <x v="42"/>
    <s v="Baltimore"/>
    <x v="1"/>
    <n v="0.4"/>
    <n v="2250"/>
    <n v="900"/>
    <n v="315"/>
    <n v="0.35"/>
  </r>
  <r>
    <x v="0"/>
    <n v="1185732"/>
    <x v="259"/>
    <x v="0"/>
    <x v="42"/>
    <s v="Baltimore"/>
    <x v="2"/>
    <n v="0.30000000000000004"/>
    <n v="2250"/>
    <n v="675.00000000000011"/>
    <n v="270.00000000000006"/>
    <n v="0.4"/>
  </r>
  <r>
    <x v="0"/>
    <n v="1185732"/>
    <x v="259"/>
    <x v="0"/>
    <x v="42"/>
    <s v="Baltimore"/>
    <x v="3"/>
    <n v="0.35"/>
    <n v="1500"/>
    <n v="525"/>
    <n v="210"/>
    <n v="0.4"/>
  </r>
  <r>
    <x v="0"/>
    <n v="1185732"/>
    <x v="259"/>
    <x v="0"/>
    <x v="42"/>
    <s v="Baltimore"/>
    <x v="4"/>
    <n v="0.5"/>
    <n v="1500"/>
    <n v="750"/>
    <n v="225"/>
    <n v="0.3"/>
  </r>
  <r>
    <x v="0"/>
    <n v="1185732"/>
    <x v="259"/>
    <x v="0"/>
    <x v="42"/>
    <s v="Baltimore"/>
    <x v="5"/>
    <n v="0.4"/>
    <n v="3000"/>
    <n v="1200"/>
    <n v="480"/>
    <n v="0.4"/>
  </r>
  <r>
    <x v="0"/>
    <n v="1185732"/>
    <x v="236"/>
    <x v="0"/>
    <x v="42"/>
    <s v="Baltimore"/>
    <x v="0"/>
    <n v="0.54999999999999993"/>
    <n v="5700"/>
    <n v="3134.9999999999995"/>
    <n v="1097.2499999999998"/>
    <n v="0.35"/>
  </r>
  <r>
    <x v="0"/>
    <n v="1185732"/>
    <x v="236"/>
    <x v="0"/>
    <x v="42"/>
    <s v="Baltimore"/>
    <x v="1"/>
    <n v="0.5"/>
    <n v="2750"/>
    <n v="1375"/>
    <n v="481.24999999999994"/>
    <n v="0.35"/>
  </r>
  <r>
    <x v="0"/>
    <n v="1185732"/>
    <x v="236"/>
    <x v="0"/>
    <x v="42"/>
    <s v="Baltimore"/>
    <x v="2"/>
    <n v="0.45"/>
    <n v="3000"/>
    <n v="1350"/>
    <n v="540"/>
    <n v="0.4"/>
  </r>
  <r>
    <x v="0"/>
    <n v="1185732"/>
    <x v="236"/>
    <x v="0"/>
    <x v="42"/>
    <s v="Baltimore"/>
    <x v="3"/>
    <n v="0.45"/>
    <n v="2500"/>
    <n v="1125"/>
    <n v="450"/>
    <n v="0.4"/>
  </r>
  <r>
    <x v="0"/>
    <n v="1185732"/>
    <x v="236"/>
    <x v="0"/>
    <x v="42"/>
    <s v="Baltimore"/>
    <x v="4"/>
    <n v="0.54999999999999993"/>
    <n v="2750"/>
    <n v="1512.4999999999998"/>
    <n v="453.74999999999994"/>
    <n v="0.3"/>
  </r>
  <r>
    <x v="0"/>
    <n v="1185732"/>
    <x v="236"/>
    <x v="0"/>
    <x v="42"/>
    <s v="Baltimore"/>
    <x v="5"/>
    <n v="0.6"/>
    <n v="4000"/>
    <n v="2400"/>
    <n v="960"/>
    <n v="0.4"/>
  </r>
  <r>
    <x v="0"/>
    <n v="1185732"/>
    <x v="41"/>
    <x v="0"/>
    <x v="42"/>
    <s v="Baltimore"/>
    <x v="0"/>
    <n v="0.54999999999999993"/>
    <n v="6500"/>
    <n v="3574.9999999999995"/>
    <n v="1251.2499999999998"/>
    <n v="0.35"/>
  </r>
  <r>
    <x v="0"/>
    <n v="1185732"/>
    <x v="41"/>
    <x v="0"/>
    <x v="42"/>
    <s v="Baltimore"/>
    <x v="1"/>
    <n v="0.5"/>
    <n v="4000"/>
    <n v="2000"/>
    <n v="700"/>
    <n v="0.35"/>
  </r>
  <r>
    <x v="0"/>
    <n v="1185732"/>
    <x v="41"/>
    <x v="0"/>
    <x v="42"/>
    <s v="Baltimore"/>
    <x v="2"/>
    <n v="0.45"/>
    <n v="3250"/>
    <n v="1462.5"/>
    <n v="585"/>
    <n v="0.4"/>
  </r>
  <r>
    <x v="0"/>
    <n v="1185732"/>
    <x v="41"/>
    <x v="0"/>
    <x v="42"/>
    <s v="Baltimore"/>
    <x v="3"/>
    <n v="0.45"/>
    <n v="3000"/>
    <n v="1350"/>
    <n v="540"/>
    <n v="0.4"/>
  </r>
  <r>
    <x v="0"/>
    <n v="1185732"/>
    <x v="41"/>
    <x v="0"/>
    <x v="42"/>
    <s v="Baltimore"/>
    <x v="4"/>
    <n v="0.54999999999999993"/>
    <n v="3000"/>
    <n v="1649.9999999999998"/>
    <n v="494.99999999999989"/>
    <n v="0.3"/>
  </r>
  <r>
    <x v="0"/>
    <n v="1185732"/>
    <x v="41"/>
    <x v="0"/>
    <x v="42"/>
    <s v="Baltimore"/>
    <x v="5"/>
    <n v="0.6"/>
    <n v="4500"/>
    <n v="2700"/>
    <n v="1080"/>
    <n v="0.4"/>
  </r>
  <r>
    <x v="0"/>
    <n v="1185732"/>
    <x v="260"/>
    <x v="0"/>
    <x v="42"/>
    <s v="Baltimore"/>
    <x v="0"/>
    <n v="0.54999999999999993"/>
    <n v="6750"/>
    <n v="3712.4999999999995"/>
    <n v="1299.3749999999998"/>
    <n v="0.35"/>
  </r>
  <r>
    <x v="0"/>
    <n v="1185732"/>
    <x v="260"/>
    <x v="0"/>
    <x v="42"/>
    <s v="Baltimore"/>
    <x v="1"/>
    <n v="0.5"/>
    <n v="4250"/>
    <n v="2125"/>
    <n v="743.75"/>
    <n v="0.35"/>
  </r>
  <r>
    <x v="0"/>
    <n v="1185732"/>
    <x v="260"/>
    <x v="0"/>
    <x v="42"/>
    <s v="Baltimore"/>
    <x v="2"/>
    <n v="0.45"/>
    <n v="3500"/>
    <n v="1575"/>
    <n v="630"/>
    <n v="0.4"/>
  </r>
  <r>
    <x v="0"/>
    <n v="1185732"/>
    <x v="260"/>
    <x v="0"/>
    <x v="42"/>
    <s v="Baltimore"/>
    <x v="3"/>
    <n v="0.45"/>
    <n v="3000"/>
    <n v="1350"/>
    <n v="540"/>
    <n v="0.4"/>
  </r>
  <r>
    <x v="0"/>
    <n v="1185732"/>
    <x v="260"/>
    <x v="0"/>
    <x v="42"/>
    <s v="Baltimore"/>
    <x v="4"/>
    <n v="0.54999999999999993"/>
    <n v="3250"/>
    <n v="1787.4999999999998"/>
    <n v="536.24999999999989"/>
    <n v="0.3"/>
  </r>
  <r>
    <x v="0"/>
    <n v="1185732"/>
    <x v="260"/>
    <x v="0"/>
    <x v="42"/>
    <s v="Baltimore"/>
    <x v="5"/>
    <n v="0.6"/>
    <n v="5000"/>
    <n v="3000"/>
    <n v="1200"/>
    <n v="0.4"/>
  </r>
  <r>
    <x v="0"/>
    <n v="1185732"/>
    <x v="261"/>
    <x v="0"/>
    <x v="42"/>
    <s v="Baltimore"/>
    <x v="0"/>
    <n v="0.54999999999999993"/>
    <n v="6500"/>
    <n v="3574.9999999999995"/>
    <n v="1251.2499999999998"/>
    <n v="0.35"/>
  </r>
  <r>
    <x v="0"/>
    <n v="1185732"/>
    <x v="261"/>
    <x v="0"/>
    <x v="42"/>
    <s v="Baltimore"/>
    <x v="1"/>
    <n v="0.5"/>
    <n v="4250"/>
    <n v="2125"/>
    <n v="743.75"/>
    <n v="0.35"/>
  </r>
  <r>
    <x v="0"/>
    <n v="1185732"/>
    <x v="261"/>
    <x v="0"/>
    <x v="42"/>
    <s v="Baltimore"/>
    <x v="2"/>
    <n v="0.45"/>
    <n v="3500"/>
    <n v="1575"/>
    <n v="630"/>
    <n v="0.4"/>
  </r>
  <r>
    <x v="0"/>
    <n v="1185732"/>
    <x v="261"/>
    <x v="0"/>
    <x v="42"/>
    <s v="Baltimore"/>
    <x v="3"/>
    <n v="0.45"/>
    <n v="2500"/>
    <n v="1125"/>
    <n v="450"/>
    <n v="0.4"/>
  </r>
  <r>
    <x v="0"/>
    <n v="1185732"/>
    <x v="261"/>
    <x v="0"/>
    <x v="42"/>
    <s v="Baltimore"/>
    <x v="4"/>
    <n v="0.54999999999999993"/>
    <n v="2250"/>
    <n v="1237.4999999999998"/>
    <n v="371.24999999999994"/>
    <n v="0.3"/>
  </r>
  <r>
    <x v="0"/>
    <n v="1185732"/>
    <x v="261"/>
    <x v="0"/>
    <x v="42"/>
    <s v="Baltimore"/>
    <x v="5"/>
    <n v="0.6"/>
    <n v="4000"/>
    <n v="2400"/>
    <n v="960"/>
    <n v="0.4"/>
  </r>
  <r>
    <x v="0"/>
    <n v="1185732"/>
    <x v="239"/>
    <x v="0"/>
    <x v="42"/>
    <s v="Baltimore"/>
    <x v="0"/>
    <n v="0.54999999999999993"/>
    <n v="5250"/>
    <n v="2887.4999999999995"/>
    <n v="1010.6249999999998"/>
    <n v="0.35"/>
  </r>
  <r>
    <x v="0"/>
    <n v="1185732"/>
    <x v="239"/>
    <x v="0"/>
    <x v="42"/>
    <s v="Baltimore"/>
    <x v="1"/>
    <n v="0.5"/>
    <n v="3250"/>
    <n v="1625"/>
    <n v="568.75"/>
    <n v="0.35"/>
  </r>
  <r>
    <x v="0"/>
    <n v="1185732"/>
    <x v="239"/>
    <x v="0"/>
    <x v="42"/>
    <s v="Baltimore"/>
    <x v="2"/>
    <n v="0.45"/>
    <n v="2250"/>
    <n v="1012.5"/>
    <n v="405"/>
    <n v="0.4"/>
  </r>
  <r>
    <x v="0"/>
    <n v="1185732"/>
    <x v="239"/>
    <x v="0"/>
    <x v="42"/>
    <s v="Baltimore"/>
    <x v="3"/>
    <n v="0.45"/>
    <n v="2000"/>
    <n v="900"/>
    <n v="360"/>
    <n v="0.4"/>
  </r>
  <r>
    <x v="0"/>
    <n v="1185732"/>
    <x v="239"/>
    <x v="0"/>
    <x v="42"/>
    <s v="Baltimore"/>
    <x v="4"/>
    <n v="0.54999999999999993"/>
    <n v="2000"/>
    <n v="1099.9999999999998"/>
    <n v="329.99999999999994"/>
    <n v="0.3"/>
  </r>
  <r>
    <x v="0"/>
    <n v="1185732"/>
    <x v="239"/>
    <x v="0"/>
    <x v="42"/>
    <s v="Baltimore"/>
    <x v="5"/>
    <n v="0.6"/>
    <n v="3000"/>
    <n v="1800"/>
    <n v="720"/>
    <n v="0.4"/>
  </r>
  <r>
    <x v="0"/>
    <n v="1185732"/>
    <x v="45"/>
    <x v="0"/>
    <x v="42"/>
    <s v="Baltimore"/>
    <x v="0"/>
    <n v="0.6"/>
    <n v="4750"/>
    <n v="2850"/>
    <n v="997.49999999999989"/>
    <n v="0.35"/>
  </r>
  <r>
    <x v="0"/>
    <n v="1185732"/>
    <x v="45"/>
    <x v="0"/>
    <x v="42"/>
    <s v="Baltimore"/>
    <x v="1"/>
    <n v="0.55000000000000004"/>
    <n v="3000"/>
    <n v="1650.0000000000002"/>
    <n v="577.5"/>
    <n v="0.35"/>
  </r>
  <r>
    <x v="0"/>
    <n v="1185732"/>
    <x v="45"/>
    <x v="0"/>
    <x v="42"/>
    <s v="Baltimore"/>
    <x v="2"/>
    <n v="0.55000000000000004"/>
    <n v="2000"/>
    <n v="1100"/>
    <n v="440"/>
    <n v="0.4"/>
  </r>
  <r>
    <x v="0"/>
    <n v="1185732"/>
    <x v="45"/>
    <x v="0"/>
    <x v="42"/>
    <s v="Baltimore"/>
    <x v="3"/>
    <n v="0.55000000000000004"/>
    <n v="1750"/>
    <n v="962.50000000000011"/>
    <n v="385.00000000000006"/>
    <n v="0.4"/>
  </r>
  <r>
    <x v="0"/>
    <n v="1185732"/>
    <x v="45"/>
    <x v="0"/>
    <x v="42"/>
    <s v="Baltimore"/>
    <x v="4"/>
    <n v="0.65"/>
    <n v="1750"/>
    <n v="1137.5"/>
    <n v="341.25"/>
    <n v="0.3"/>
  </r>
  <r>
    <x v="0"/>
    <n v="1185732"/>
    <x v="45"/>
    <x v="0"/>
    <x v="42"/>
    <s v="Baltimore"/>
    <x v="5"/>
    <n v="0.7"/>
    <n v="3000"/>
    <n v="2100"/>
    <n v="840"/>
    <n v="0.4"/>
  </r>
  <r>
    <x v="0"/>
    <n v="1185732"/>
    <x v="262"/>
    <x v="0"/>
    <x v="42"/>
    <s v="Baltimore"/>
    <x v="0"/>
    <n v="0.65"/>
    <n v="4500"/>
    <n v="2925"/>
    <n v="1023.7499999999999"/>
    <n v="0.35"/>
  </r>
  <r>
    <x v="0"/>
    <n v="1185732"/>
    <x v="262"/>
    <x v="0"/>
    <x v="42"/>
    <s v="Baltimore"/>
    <x v="1"/>
    <n v="0.55000000000000004"/>
    <n v="3250"/>
    <n v="1787.5000000000002"/>
    <n v="625.625"/>
    <n v="0.35"/>
  </r>
  <r>
    <x v="0"/>
    <n v="1185732"/>
    <x v="262"/>
    <x v="0"/>
    <x v="42"/>
    <s v="Baltimore"/>
    <x v="2"/>
    <n v="0.55000000000000004"/>
    <n v="3200"/>
    <n v="1760.0000000000002"/>
    <n v="704.00000000000011"/>
    <n v="0.4"/>
  </r>
  <r>
    <x v="0"/>
    <n v="1185732"/>
    <x v="262"/>
    <x v="0"/>
    <x v="42"/>
    <s v="Baltimore"/>
    <x v="3"/>
    <n v="0.55000000000000004"/>
    <n v="3000"/>
    <n v="1650.0000000000002"/>
    <n v="660.00000000000011"/>
    <n v="0.4"/>
  </r>
  <r>
    <x v="0"/>
    <n v="1185732"/>
    <x v="262"/>
    <x v="0"/>
    <x v="42"/>
    <s v="Baltimore"/>
    <x v="4"/>
    <n v="0.65"/>
    <n v="2750"/>
    <n v="1787.5"/>
    <n v="536.25"/>
    <n v="0.3"/>
  </r>
  <r>
    <x v="0"/>
    <n v="1185732"/>
    <x v="262"/>
    <x v="0"/>
    <x v="42"/>
    <s v="Baltimore"/>
    <x v="5"/>
    <n v="0.7"/>
    <n v="3750"/>
    <n v="2625"/>
    <n v="1050"/>
    <n v="0.4"/>
  </r>
  <r>
    <x v="0"/>
    <n v="1185732"/>
    <x v="263"/>
    <x v="0"/>
    <x v="42"/>
    <s v="Baltimore"/>
    <x v="0"/>
    <n v="0.65"/>
    <n v="6000"/>
    <n v="3900"/>
    <n v="1365"/>
    <n v="0.35"/>
  </r>
  <r>
    <x v="0"/>
    <n v="1185732"/>
    <x v="263"/>
    <x v="0"/>
    <x v="42"/>
    <s v="Baltimore"/>
    <x v="1"/>
    <n v="0.55000000000000004"/>
    <n v="4000"/>
    <n v="2200"/>
    <n v="770"/>
    <n v="0.35"/>
  </r>
  <r>
    <x v="0"/>
    <n v="1185732"/>
    <x v="263"/>
    <x v="0"/>
    <x v="42"/>
    <s v="Baltimore"/>
    <x v="2"/>
    <n v="0.55000000000000004"/>
    <n v="3750"/>
    <n v="2062.5"/>
    <n v="825"/>
    <n v="0.4"/>
  </r>
  <r>
    <x v="0"/>
    <n v="1185732"/>
    <x v="263"/>
    <x v="0"/>
    <x v="42"/>
    <s v="Baltimore"/>
    <x v="3"/>
    <n v="0.55000000000000004"/>
    <n v="3250"/>
    <n v="1787.5000000000002"/>
    <n v="715.00000000000011"/>
    <n v="0.4"/>
  </r>
  <r>
    <x v="0"/>
    <n v="1185732"/>
    <x v="263"/>
    <x v="0"/>
    <x v="42"/>
    <s v="Baltimore"/>
    <x v="4"/>
    <n v="0.65"/>
    <n v="3250"/>
    <n v="2112.5"/>
    <n v="633.75"/>
    <n v="0.3"/>
  </r>
  <r>
    <x v="0"/>
    <n v="1185732"/>
    <x v="263"/>
    <x v="0"/>
    <x v="42"/>
    <s v="Baltimore"/>
    <x v="5"/>
    <n v="0.7"/>
    <n v="4250"/>
    <n v="2975"/>
    <n v="1190"/>
    <n v="0.4"/>
  </r>
  <r>
    <x v="0"/>
    <n v="1185732"/>
    <x v="136"/>
    <x v="0"/>
    <x v="43"/>
    <s v="Wilmington"/>
    <x v="0"/>
    <n v="0.35000000000000003"/>
    <n v="4750"/>
    <n v="1662.5000000000002"/>
    <n v="581.875"/>
    <n v="0.35"/>
  </r>
  <r>
    <x v="0"/>
    <n v="1185732"/>
    <x v="136"/>
    <x v="0"/>
    <x v="43"/>
    <s v="Wilmington"/>
    <x v="1"/>
    <n v="0.35000000000000003"/>
    <n v="2750"/>
    <n v="962.50000000000011"/>
    <n v="336.875"/>
    <n v="0.35"/>
  </r>
  <r>
    <x v="0"/>
    <n v="1185732"/>
    <x v="136"/>
    <x v="0"/>
    <x v="43"/>
    <s v="Wilmington"/>
    <x v="2"/>
    <n v="0.25000000000000006"/>
    <n v="2750"/>
    <n v="687.50000000000011"/>
    <n v="275.00000000000006"/>
    <n v="0.4"/>
  </r>
  <r>
    <x v="0"/>
    <n v="1185732"/>
    <x v="136"/>
    <x v="0"/>
    <x v="43"/>
    <s v="Wilmington"/>
    <x v="3"/>
    <n v="0.3"/>
    <n v="1250"/>
    <n v="375"/>
    <n v="150"/>
    <n v="0.4"/>
  </r>
  <r>
    <x v="0"/>
    <n v="1185732"/>
    <x v="136"/>
    <x v="0"/>
    <x v="43"/>
    <s v="Wilmington"/>
    <x v="4"/>
    <n v="0.45"/>
    <n v="1750"/>
    <n v="787.5"/>
    <n v="236.25"/>
    <n v="0.3"/>
  </r>
  <r>
    <x v="0"/>
    <n v="1185732"/>
    <x v="136"/>
    <x v="0"/>
    <x v="43"/>
    <s v="Wilmington"/>
    <x v="5"/>
    <n v="0.35000000000000003"/>
    <n v="2750"/>
    <n v="962.50000000000011"/>
    <n v="385.00000000000006"/>
    <n v="0.4"/>
  </r>
  <r>
    <x v="0"/>
    <n v="1185732"/>
    <x v="264"/>
    <x v="0"/>
    <x v="43"/>
    <s v="Wilmington"/>
    <x v="0"/>
    <n v="0.35000000000000003"/>
    <n v="5250"/>
    <n v="1837.5000000000002"/>
    <n v="643.125"/>
    <n v="0.35"/>
  </r>
  <r>
    <x v="0"/>
    <n v="1185732"/>
    <x v="264"/>
    <x v="0"/>
    <x v="43"/>
    <s v="Wilmington"/>
    <x v="1"/>
    <n v="0.35000000000000003"/>
    <n v="1750"/>
    <n v="612.50000000000011"/>
    <n v="214.37500000000003"/>
    <n v="0.35"/>
  </r>
  <r>
    <x v="0"/>
    <n v="1185732"/>
    <x v="264"/>
    <x v="0"/>
    <x v="43"/>
    <s v="Wilmington"/>
    <x v="2"/>
    <n v="0.25000000000000006"/>
    <n v="2250"/>
    <n v="562.50000000000011"/>
    <n v="225.00000000000006"/>
    <n v="0.4"/>
  </r>
  <r>
    <x v="0"/>
    <n v="1185732"/>
    <x v="264"/>
    <x v="0"/>
    <x v="43"/>
    <s v="Wilmington"/>
    <x v="3"/>
    <n v="0.3"/>
    <n v="1000"/>
    <n v="300"/>
    <n v="120"/>
    <n v="0.4"/>
  </r>
  <r>
    <x v="0"/>
    <n v="1185732"/>
    <x v="264"/>
    <x v="0"/>
    <x v="43"/>
    <s v="Wilmington"/>
    <x v="4"/>
    <n v="0.45"/>
    <n v="1750"/>
    <n v="787.5"/>
    <n v="236.25"/>
    <n v="0.3"/>
  </r>
  <r>
    <x v="0"/>
    <n v="1185732"/>
    <x v="264"/>
    <x v="0"/>
    <x v="43"/>
    <s v="Wilmington"/>
    <x v="5"/>
    <n v="0.35000000000000003"/>
    <n v="2750"/>
    <n v="962.50000000000011"/>
    <n v="385.00000000000006"/>
    <n v="0.4"/>
  </r>
  <r>
    <x v="0"/>
    <n v="1185732"/>
    <x v="173"/>
    <x v="0"/>
    <x v="43"/>
    <s v="Wilmington"/>
    <x v="0"/>
    <n v="0.35000000000000003"/>
    <n v="4950"/>
    <n v="1732.5000000000002"/>
    <n v="606.375"/>
    <n v="0.35"/>
  </r>
  <r>
    <x v="0"/>
    <n v="1185732"/>
    <x v="173"/>
    <x v="0"/>
    <x v="43"/>
    <s v="Wilmington"/>
    <x v="1"/>
    <n v="0.35000000000000003"/>
    <n v="2000"/>
    <n v="700.00000000000011"/>
    <n v="245.00000000000003"/>
    <n v="0.35"/>
  </r>
  <r>
    <x v="0"/>
    <n v="1185732"/>
    <x v="173"/>
    <x v="0"/>
    <x v="43"/>
    <s v="Wilmington"/>
    <x v="2"/>
    <n v="0.25000000000000006"/>
    <n v="2250"/>
    <n v="562.50000000000011"/>
    <n v="225.00000000000006"/>
    <n v="0.4"/>
  </r>
  <r>
    <x v="0"/>
    <n v="1185732"/>
    <x v="173"/>
    <x v="0"/>
    <x v="43"/>
    <s v="Wilmington"/>
    <x v="3"/>
    <n v="0.3"/>
    <n v="750"/>
    <n v="225"/>
    <n v="90"/>
    <n v="0.4"/>
  </r>
  <r>
    <x v="0"/>
    <n v="1185732"/>
    <x v="173"/>
    <x v="0"/>
    <x v="43"/>
    <s v="Wilmington"/>
    <x v="4"/>
    <n v="0.45"/>
    <n v="1250"/>
    <n v="562.5"/>
    <n v="168.75"/>
    <n v="0.3"/>
  </r>
  <r>
    <x v="0"/>
    <n v="1185732"/>
    <x v="173"/>
    <x v="0"/>
    <x v="43"/>
    <s v="Wilmington"/>
    <x v="5"/>
    <n v="0.35000000000000003"/>
    <n v="2250"/>
    <n v="787.50000000000011"/>
    <n v="315.00000000000006"/>
    <n v="0.4"/>
  </r>
  <r>
    <x v="0"/>
    <n v="1185732"/>
    <x v="265"/>
    <x v="0"/>
    <x v="43"/>
    <s v="Wilmington"/>
    <x v="0"/>
    <n v="0.35000000000000003"/>
    <n v="4750"/>
    <n v="1662.5000000000002"/>
    <n v="581.875"/>
    <n v="0.35"/>
  </r>
  <r>
    <x v="0"/>
    <n v="1185732"/>
    <x v="265"/>
    <x v="0"/>
    <x v="43"/>
    <s v="Wilmington"/>
    <x v="1"/>
    <n v="0.35000000000000003"/>
    <n v="1750"/>
    <n v="612.50000000000011"/>
    <n v="214.37500000000003"/>
    <n v="0.35"/>
  </r>
  <r>
    <x v="0"/>
    <n v="1185732"/>
    <x v="265"/>
    <x v="0"/>
    <x v="43"/>
    <s v="Wilmington"/>
    <x v="2"/>
    <n v="0.25000000000000006"/>
    <n v="1750"/>
    <n v="437.50000000000011"/>
    <n v="175.00000000000006"/>
    <n v="0.4"/>
  </r>
  <r>
    <x v="0"/>
    <n v="1185732"/>
    <x v="265"/>
    <x v="0"/>
    <x v="43"/>
    <s v="Wilmington"/>
    <x v="3"/>
    <n v="0.3"/>
    <n v="1000"/>
    <n v="300"/>
    <n v="120"/>
    <n v="0.4"/>
  </r>
  <r>
    <x v="0"/>
    <n v="1185732"/>
    <x v="265"/>
    <x v="0"/>
    <x v="43"/>
    <s v="Wilmington"/>
    <x v="4"/>
    <n v="0.45"/>
    <n v="1000"/>
    <n v="450"/>
    <n v="135"/>
    <n v="0.3"/>
  </r>
  <r>
    <x v="0"/>
    <n v="1185732"/>
    <x v="265"/>
    <x v="0"/>
    <x v="43"/>
    <s v="Wilmington"/>
    <x v="5"/>
    <n v="0.35000000000000003"/>
    <n v="2500"/>
    <n v="875.00000000000011"/>
    <n v="350.00000000000006"/>
    <n v="0.4"/>
  </r>
  <r>
    <x v="0"/>
    <n v="1185732"/>
    <x v="61"/>
    <x v="0"/>
    <x v="43"/>
    <s v="Wilmington"/>
    <x v="0"/>
    <n v="0.49999999999999994"/>
    <n v="5200"/>
    <n v="2599.9999999999995"/>
    <n v="909.99999999999977"/>
    <n v="0.35"/>
  </r>
  <r>
    <x v="0"/>
    <n v="1185732"/>
    <x v="61"/>
    <x v="0"/>
    <x v="43"/>
    <s v="Wilmington"/>
    <x v="1"/>
    <n v="0.45"/>
    <n v="2250"/>
    <n v="1012.5"/>
    <n v="354.375"/>
    <n v="0.35"/>
  </r>
  <r>
    <x v="0"/>
    <n v="1185732"/>
    <x v="61"/>
    <x v="0"/>
    <x v="43"/>
    <s v="Wilmington"/>
    <x v="2"/>
    <n v="0.4"/>
    <n v="2500"/>
    <n v="1000"/>
    <n v="400"/>
    <n v="0.4"/>
  </r>
  <r>
    <x v="0"/>
    <n v="1185732"/>
    <x v="61"/>
    <x v="0"/>
    <x v="43"/>
    <s v="Wilmington"/>
    <x v="3"/>
    <n v="0.4"/>
    <n v="2000"/>
    <n v="800"/>
    <n v="320"/>
    <n v="0.4"/>
  </r>
  <r>
    <x v="0"/>
    <n v="1185732"/>
    <x v="61"/>
    <x v="0"/>
    <x v="43"/>
    <s v="Wilmington"/>
    <x v="4"/>
    <n v="0.49999999999999994"/>
    <n v="2250"/>
    <n v="1124.9999999999998"/>
    <n v="337.49999999999994"/>
    <n v="0.3"/>
  </r>
  <r>
    <x v="0"/>
    <n v="1185732"/>
    <x v="61"/>
    <x v="0"/>
    <x v="43"/>
    <s v="Wilmington"/>
    <x v="5"/>
    <n v="0.54999999999999993"/>
    <n v="3500"/>
    <n v="1924.9999999999998"/>
    <n v="770"/>
    <n v="0.4"/>
  </r>
  <r>
    <x v="0"/>
    <n v="1185732"/>
    <x v="266"/>
    <x v="0"/>
    <x v="43"/>
    <s v="Wilmington"/>
    <x v="0"/>
    <n v="0.49999999999999994"/>
    <n v="6000"/>
    <n v="2999.9999999999995"/>
    <n v="1049.9999999999998"/>
    <n v="0.35"/>
  </r>
  <r>
    <x v="0"/>
    <n v="1185732"/>
    <x v="266"/>
    <x v="0"/>
    <x v="43"/>
    <s v="Wilmington"/>
    <x v="1"/>
    <n v="0.45"/>
    <n v="3500"/>
    <n v="1575"/>
    <n v="551.25"/>
    <n v="0.35"/>
  </r>
  <r>
    <x v="0"/>
    <n v="1185732"/>
    <x v="266"/>
    <x v="0"/>
    <x v="43"/>
    <s v="Wilmington"/>
    <x v="2"/>
    <n v="0.4"/>
    <n v="2750"/>
    <n v="1100"/>
    <n v="440"/>
    <n v="0.4"/>
  </r>
  <r>
    <x v="0"/>
    <n v="1185732"/>
    <x v="266"/>
    <x v="0"/>
    <x v="43"/>
    <s v="Wilmington"/>
    <x v="3"/>
    <n v="0.4"/>
    <n v="2500"/>
    <n v="1000"/>
    <n v="400"/>
    <n v="0.4"/>
  </r>
  <r>
    <x v="0"/>
    <n v="1185732"/>
    <x v="266"/>
    <x v="0"/>
    <x v="43"/>
    <s v="Wilmington"/>
    <x v="4"/>
    <n v="0.49999999999999994"/>
    <n v="2500"/>
    <n v="1249.9999999999998"/>
    <n v="374.99999999999994"/>
    <n v="0.3"/>
  </r>
  <r>
    <x v="0"/>
    <n v="1185732"/>
    <x v="266"/>
    <x v="0"/>
    <x v="43"/>
    <s v="Wilmington"/>
    <x v="5"/>
    <n v="0.54999999999999993"/>
    <n v="4000"/>
    <n v="2199.9999999999995"/>
    <n v="879.99999999999989"/>
    <n v="0.4"/>
  </r>
  <r>
    <x v="0"/>
    <n v="1185732"/>
    <x v="176"/>
    <x v="0"/>
    <x v="43"/>
    <s v="Wilmington"/>
    <x v="0"/>
    <n v="0.49999999999999994"/>
    <n v="6250"/>
    <n v="3124.9999999999995"/>
    <n v="1093.7499999999998"/>
    <n v="0.35"/>
  </r>
  <r>
    <x v="0"/>
    <n v="1185732"/>
    <x v="176"/>
    <x v="0"/>
    <x v="43"/>
    <s v="Wilmington"/>
    <x v="1"/>
    <n v="0.45"/>
    <n v="3750"/>
    <n v="1687.5"/>
    <n v="590.625"/>
    <n v="0.35"/>
  </r>
  <r>
    <x v="0"/>
    <n v="1185732"/>
    <x v="176"/>
    <x v="0"/>
    <x v="43"/>
    <s v="Wilmington"/>
    <x v="2"/>
    <n v="0.4"/>
    <n v="3000"/>
    <n v="1200"/>
    <n v="480"/>
    <n v="0.4"/>
  </r>
  <r>
    <x v="0"/>
    <n v="1185732"/>
    <x v="176"/>
    <x v="0"/>
    <x v="43"/>
    <s v="Wilmington"/>
    <x v="3"/>
    <n v="0.4"/>
    <n v="2500"/>
    <n v="1000"/>
    <n v="400"/>
    <n v="0.4"/>
  </r>
  <r>
    <x v="0"/>
    <n v="1185732"/>
    <x v="176"/>
    <x v="0"/>
    <x v="43"/>
    <s v="Wilmington"/>
    <x v="4"/>
    <n v="0.49999999999999994"/>
    <n v="2750"/>
    <n v="1374.9999999999998"/>
    <n v="412.49999999999994"/>
    <n v="0.3"/>
  </r>
  <r>
    <x v="0"/>
    <n v="1185732"/>
    <x v="176"/>
    <x v="0"/>
    <x v="43"/>
    <s v="Wilmington"/>
    <x v="5"/>
    <n v="0.54999999999999993"/>
    <n v="4500"/>
    <n v="2474.9999999999995"/>
    <n v="989.99999999999989"/>
    <n v="0.4"/>
  </r>
  <r>
    <x v="0"/>
    <n v="1185732"/>
    <x v="117"/>
    <x v="0"/>
    <x v="43"/>
    <s v="Wilmington"/>
    <x v="0"/>
    <n v="0.49999999999999994"/>
    <n v="6000"/>
    <n v="2999.9999999999995"/>
    <n v="1049.9999999999998"/>
    <n v="0.35"/>
  </r>
  <r>
    <x v="0"/>
    <n v="1185732"/>
    <x v="117"/>
    <x v="0"/>
    <x v="43"/>
    <s v="Wilmington"/>
    <x v="1"/>
    <n v="0.45"/>
    <n v="3750"/>
    <n v="1687.5"/>
    <n v="590.625"/>
    <n v="0.35"/>
  </r>
  <r>
    <x v="0"/>
    <n v="1185732"/>
    <x v="117"/>
    <x v="0"/>
    <x v="43"/>
    <s v="Wilmington"/>
    <x v="2"/>
    <n v="0.4"/>
    <n v="3000"/>
    <n v="1200"/>
    <n v="480"/>
    <n v="0.4"/>
  </r>
  <r>
    <x v="0"/>
    <n v="1185732"/>
    <x v="117"/>
    <x v="0"/>
    <x v="43"/>
    <s v="Wilmington"/>
    <x v="3"/>
    <n v="0.4"/>
    <n v="2000"/>
    <n v="800"/>
    <n v="320"/>
    <n v="0.4"/>
  </r>
  <r>
    <x v="0"/>
    <n v="1185732"/>
    <x v="117"/>
    <x v="0"/>
    <x v="43"/>
    <s v="Wilmington"/>
    <x v="4"/>
    <n v="0.49999999999999994"/>
    <n v="1750"/>
    <n v="874.99999999999989"/>
    <n v="262.49999999999994"/>
    <n v="0.3"/>
  </r>
  <r>
    <x v="0"/>
    <n v="1185732"/>
    <x v="117"/>
    <x v="0"/>
    <x v="43"/>
    <s v="Wilmington"/>
    <x v="5"/>
    <n v="0.54999999999999993"/>
    <n v="3500"/>
    <n v="1924.9999999999998"/>
    <n v="770"/>
    <n v="0.4"/>
  </r>
  <r>
    <x v="0"/>
    <n v="1185732"/>
    <x v="63"/>
    <x v="0"/>
    <x v="43"/>
    <s v="Wilmington"/>
    <x v="0"/>
    <n v="0.49999999999999994"/>
    <n v="4750"/>
    <n v="2374.9999999999995"/>
    <n v="831.24999999999977"/>
    <n v="0.35"/>
  </r>
  <r>
    <x v="0"/>
    <n v="1185732"/>
    <x v="63"/>
    <x v="0"/>
    <x v="43"/>
    <s v="Wilmington"/>
    <x v="1"/>
    <n v="0.45"/>
    <n v="2750"/>
    <n v="1237.5"/>
    <n v="433.125"/>
    <n v="0.35"/>
  </r>
  <r>
    <x v="0"/>
    <n v="1185732"/>
    <x v="63"/>
    <x v="0"/>
    <x v="43"/>
    <s v="Wilmington"/>
    <x v="2"/>
    <n v="0.4"/>
    <n v="1750"/>
    <n v="700"/>
    <n v="280"/>
    <n v="0.4"/>
  </r>
  <r>
    <x v="0"/>
    <n v="1185732"/>
    <x v="63"/>
    <x v="0"/>
    <x v="43"/>
    <s v="Wilmington"/>
    <x v="3"/>
    <n v="0.4"/>
    <n v="1500"/>
    <n v="600"/>
    <n v="240"/>
    <n v="0.4"/>
  </r>
  <r>
    <x v="0"/>
    <n v="1185732"/>
    <x v="63"/>
    <x v="0"/>
    <x v="43"/>
    <s v="Wilmington"/>
    <x v="4"/>
    <n v="0.49999999999999994"/>
    <n v="1500"/>
    <n v="749.99999999999989"/>
    <n v="224.99999999999997"/>
    <n v="0.3"/>
  </r>
  <r>
    <x v="0"/>
    <n v="1185732"/>
    <x v="63"/>
    <x v="0"/>
    <x v="43"/>
    <s v="Wilmington"/>
    <x v="5"/>
    <n v="0.54999999999999993"/>
    <n v="2500"/>
    <n v="1374.9999999999998"/>
    <n v="549.99999999999989"/>
    <n v="0.4"/>
  </r>
  <r>
    <x v="0"/>
    <n v="1185732"/>
    <x v="267"/>
    <x v="0"/>
    <x v="43"/>
    <s v="Wilmington"/>
    <x v="0"/>
    <n v="0.54999999999999993"/>
    <n v="4250"/>
    <n v="2337.4999999999995"/>
    <n v="818.12499999999977"/>
    <n v="0.35"/>
  </r>
  <r>
    <x v="0"/>
    <n v="1185732"/>
    <x v="267"/>
    <x v="0"/>
    <x v="43"/>
    <s v="Wilmington"/>
    <x v="1"/>
    <n v="0.5"/>
    <n v="2500"/>
    <n v="1250"/>
    <n v="437.5"/>
    <n v="0.35"/>
  </r>
  <r>
    <x v="0"/>
    <n v="1185732"/>
    <x v="267"/>
    <x v="0"/>
    <x v="43"/>
    <s v="Wilmington"/>
    <x v="2"/>
    <n v="0.5"/>
    <n v="1500"/>
    <n v="750"/>
    <n v="300"/>
    <n v="0.4"/>
  </r>
  <r>
    <x v="0"/>
    <n v="1185732"/>
    <x v="267"/>
    <x v="0"/>
    <x v="43"/>
    <s v="Wilmington"/>
    <x v="3"/>
    <n v="0.5"/>
    <n v="1250"/>
    <n v="625"/>
    <n v="250"/>
    <n v="0.4"/>
  </r>
  <r>
    <x v="0"/>
    <n v="1185732"/>
    <x v="267"/>
    <x v="0"/>
    <x v="43"/>
    <s v="Wilmington"/>
    <x v="4"/>
    <n v="0.6"/>
    <n v="1250"/>
    <n v="750"/>
    <n v="225"/>
    <n v="0.3"/>
  </r>
  <r>
    <x v="0"/>
    <n v="1185732"/>
    <x v="267"/>
    <x v="0"/>
    <x v="43"/>
    <s v="Wilmington"/>
    <x v="5"/>
    <n v="0.64999999999999991"/>
    <n v="2500"/>
    <n v="1624.9999999999998"/>
    <n v="650"/>
    <n v="0.4"/>
  </r>
  <r>
    <x v="0"/>
    <n v="1185732"/>
    <x v="268"/>
    <x v="0"/>
    <x v="43"/>
    <s v="Wilmington"/>
    <x v="0"/>
    <n v="0.6"/>
    <n v="4000"/>
    <n v="2400"/>
    <n v="840"/>
    <n v="0.35"/>
  </r>
  <r>
    <x v="0"/>
    <n v="1185732"/>
    <x v="268"/>
    <x v="0"/>
    <x v="43"/>
    <s v="Wilmington"/>
    <x v="1"/>
    <n v="0.5"/>
    <n v="2750"/>
    <n v="1375"/>
    <n v="481.24999999999994"/>
    <n v="0.35"/>
  </r>
  <r>
    <x v="0"/>
    <n v="1185732"/>
    <x v="268"/>
    <x v="0"/>
    <x v="43"/>
    <s v="Wilmington"/>
    <x v="2"/>
    <n v="0.5"/>
    <n v="2700"/>
    <n v="1350"/>
    <n v="540"/>
    <n v="0.4"/>
  </r>
  <r>
    <x v="0"/>
    <n v="1185732"/>
    <x v="268"/>
    <x v="0"/>
    <x v="43"/>
    <s v="Wilmington"/>
    <x v="3"/>
    <n v="0.5"/>
    <n v="2500"/>
    <n v="1250"/>
    <n v="500"/>
    <n v="0.4"/>
  </r>
  <r>
    <x v="0"/>
    <n v="1185732"/>
    <x v="268"/>
    <x v="0"/>
    <x v="43"/>
    <s v="Wilmington"/>
    <x v="4"/>
    <n v="0.6"/>
    <n v="2250"/>
    <n v="1350"/>
    <n v="405"/>
    <n v="0.3"/>
  </r>
  <r>
    <x v="0"/>
    <n v="1185732"/>
    <x v="268"/>
    <x v="0"/>
    <x v="43"/>
    <s v="Wilmington"/>
    <x v="5"/>
    <n v="0.64999999999999991"/>
    <n v="3250"/>
    <n v="2112.4999999999995"/>
    <n v="844.99999999999989"/>
    <n v="0.4"/>
  </r>
  <r>
    <x v="0"/>
    <n v="1185732"/>
    <x v="269"/>
    <x v="0"/>
    <x v="43"/>
    <s v="Wilmington"/>
    <x v="0"/>
    <n v="0.6"/>
    <n v="5500"/>
    <n v="3300"/>
    <n v="1155"/>
    <n v="0.35"/>
  </r>
  <r>
    <x v="0"/>
    <n v="1185732"/>
    <x v="269"/>
    <x v="0"/>
    <x v="43"/>
    <s v="Wilmington"/>
    <x v="1"/>
    <n v="0.5"/>
    <n v="3500"/>
    <n v="1750"/>
    <n v="612.5"/>
    <n v="0.35"/>
  </r>
  <r>
    <x v="0"/>
    <n v="1185732"/>
    <x v="269"/>
    <x v="0"/>
    <x v="43"/>
    <s v="Wilmington"/>
    <x v="2"/>
    <n v="0.5"/>
    <n v="3250"/>
    <n v="1625"/>
    <n v="650"/>
    <n v="0.4"/>
  </r>
  <r>
    <x v="0"/>
    <n v="1185732"/>
    <x v="269"/>
    <x v="0"/>
    <x v="43"/>
    <s v="Wilmington"/>
    <x v="3"/>
    <n v="0.5"/>
    <n v="2750"/>
    <n v="1375"/>
    <n v="550"/>
    <n v="0.4"/>
  </r>
  <r>
    <x v="0"/>
    <n v="1185732"/>
    <x v="269"/>
    <x v="0"/>
    <x v="43"/>
    <s v="Wilmington"/>
    <x v="4"/>
    <n v="0.6"/>
    <n v="2750"/>
    <n v="1650"/>
    <n v="495"/>
    <n v="0.3"/>
  </r>
  <r>
    <x v="0"/>
    <n v="1185732"/>
    <x v="269"/>
    <x v="0"/>
    <x v="43"/>
    <s v="Wilmington"/>
    <x v="5"/>
    <n v="0.64999999999999991"/>
    <n v="3750"/>
    <n v="2437.4999999999995"/>
    <n v="974.99999999999989"/>
    <n v="0.4"/>
  </r>
  <r>
    <x v="0"/>
    <n v="1185732"/>
    <x v="48"/>
    <x v="0"/>
    <x v="44"/>
    <s v="Newark"/>
    <x v="0"/>
    <n v="0.4"/>
    <n v="5000"/>
    <n v="2000"/>
    <n v="800"/>
    <n v="0.4"/>
  </r>
  <r>
    <x v="0"/>
    <n v="1185732"/>
    <x v="48"/>
    <x v="0"/>
    <x v="44"/>
    <s v="Newark"/>
    <x v="1"/>
    <n v="0.4"/>
    <n v="3000"/>
    <n v="1200"/>
    <n v="480"/>
    <n v="0.4"/>
  </r>
  <r>
    <x v="0"/>
    <n v="1185732"/>
    <x v="48"/>
    <x v="0"/>
    <x v="44"/>
    <s v="Newark"/>
    <x v="2"/>
    <n v="0.30000000000000004"/>
    <n v="3000"/>
    <n v="900.00000000000011"/>
    <n v="270"/>
    <n v="0.3"/>
  </r>
  <r>
    <x v="0"/>
    <n v="1185732"/>
    <x v="48"/>
    <x v="0"/>
    <x v="44"/>
    <s v="Newark"/>
    <x v="3"/>
    <n v="0.35"/>
    <n v="1500"/>
    <n v="525"/>
    <n v="157.5"/>
    <n v="0.3"/>
  </r>
  <r>
    <x v="0"/>
    <n v="1185732"/>
    <x v="48"/>
    <x v="0"/>
    <x v="44"/>
    <s v="Newark"/>
    <x v="4"/>
    <n v="0.5"/>
    <n v="2000"/>
    <n v="1000"/>
    <n v="300"/>
    <n v="0.3"/>
  </r>
  <r>
    <x v="0"/>
    <n v="1185732"/>
    <x v="48"/>
    <x v="0"/>
    <x v="44"/>
    <s v="Newark"/>
    <x v="5"/>
    <n v="0.4"/>
    <n v="3000"/>
    <n v="1200"/>
    <n v="420"/>
    <n v="0.35"/>
  </r>
  <r>
    <x v="0"/>
    <n v="1185732"/>
    <x v="49"/>
    <x v="0"/>
    <x v="44"/>
    <s v="Newark"/>
    <x v="0"/>
    <n v="0.4"/>
    <n v="5500"/>
    <n v="2200"/>
    <n v="880"/>
    <n v="0.4"/>
  </r>
  <r>
    <x v="0"/>
    <n v="1185732"/>
    <x v="49"/>
    <x v="0"/>
    <x v="44"/>
    <s v="Newark"/>
    <x v="1"/>
    <n v="0.4"/>
    <n v="2000"/>
    <n v="800"/>
    <n v="320"/>
    <n v="0.4"/>
  </r>
  <r>
    <x v="0"/>
    <n v="1185732"/>
    <x v="49"/>
    <x v="0"/>
    <x v="44"/>
    <s v="Newark"/>
    <x v="2"/>
    <n v="0.30000000000000004"/>
    <n v="2500"/>
    <n v="750.00000000000011"/>
    <n v="225.00000000000003"/>
    <n v="0.3"/>
  </r>
  <r>
    <x v="0"/>
    <n v="1185732"/>
    <x v="49"/>
    <x v="0"/>
    <x v="44"/>
    <s v="Newark"/>
    <x v="3"/>
    <n v="0.35"/>
    <n v="1250"/>
    <n v="437.5"/>
    <n v="131.25"/>
    <n v="0.3"/>
  </r>
  <r>
    <x v="0"/>
    <n v="1185732"/>
    <x v="49"/>
    <x v="0"/>
    <x v="44"/>
    <s v="Newark"/>
    <x v="4"/>
    <n v="0.5"/>
    <n v="2000"/>
    <n v="1000"/>
    <n v="300"/>
    <n v="0.3"/>
  </r>
  <r>
    <x v="0"/>
    <n v="1185732"/>
    <x v="49"/>
    <x v="0"/>
    <x v="44"/>
    <s v="Newark"/>
    <x v="5"/>
    <n v="0.4"/>
    <n v="3000"/>
    <n v="1200"/>
    <n v="420"/>
    <n v="0.35"/>
  </r>
  <r>
    <x v="0"/>
    <n v="1185732"/>
    <x v="14"/>
    <x v="0"/>
    <x v="44"/>
    <s v="Newark"/>
    <x v="0"/>
    <n v="0.4"/>
    <n v="5200"/>
    <n v="2080"/>
    <n v="832"/>
    <n v="0.4"/>
  </r>
  <r>
    <x v="0"/>
    <n v="1185732"/>
    <x v="14"/>
    <x v="0"/>
    <x v="44"/>
    <s v="Newark"/>
    <x v="1"/>
    <n v="0.4"/>
    <n v="2250"/>
    <n v="900"/>
    <n v="360"/>
    <n v="0.4"/>
  </r>
  <r>
    <x v="0"/>
    <n v="1185732"/>
    <x v="14"/>
    <x v="0"/>
    <x v="44"/>
    <s v="Newark"/>
    <x v="2"/>
    <n v="0.30000000000000004"/>
    <n v="2500"/>
    <n v="750.00000000000011"/>
    <n v="225.00000000000003"/>
    <n v="0.3"/>
  </r>
  <r>
    <x v="0"/>
    <n v="1185732"/>
    <x v="14"/>
    <x v="0"/>
    <x v="44"/>
    <s v="Newark"/>
    <x v="3"/>
    <n v="0.35"/>
    <n v="1000"/>
    <n v="350"/>
    <n v="105"/>
    <n v="0.3"/>
  </r>
  <r>
    <x v="0"/>
    <n v="1185732"/>
    <x v="14"/>
    <x v="0"/>
    <x v="44"/>
    <s v="Newark"/>
    <x v="4"/>
    <n v="0.5"/>
    <n v="1500"/>
    <n v="750"/>
    <n v="225"/>
    <n v="0.3"/>
  </r>
  <r>
    <x v="0"/>
    <n v="1185732"/>
    <x v="14"/>
    <x v="0"/>
    <x v="44"/>
    <s v="Newark"/>
    <x v="5"/>
    <n v="0.4"/>
    <n v="2500"/>
    <n v="1000"/>
    <n v="350"/>
    <n v="0.35"/>
  </r>
  <r>
    <x v="0"/>
    <n v="1185732"/>
    <x v="50"/>
    <x v="0"/>
    <x v="44"/>
    <s v="Newark"/>
    <x v="0"/>
    <n v="0.4"/>
    <n v="5000"/>
    <n v="2000"/>
    <n v="800"/>
    <n v="0.4"/>
  </r>
  <r>
    <x v="0"/>
    <n v="1185732"/>
    <x v="50"/>
    <x v="0"/>
    <x v="44"/>
    <s v="Newark"/>
    <x v="1"/>
    <n v="0.4"/>
    <n v="2000"/>
    <n v="800"/>
    <n v="320"/>
    <n v="0.4"/>
  </r>
  <r>
    <x v="0"/>
    <n v="1185732"/>
    <x v="50"/>
    <x v="0"/>
    <x v="44"/>
    <s v="Newark"/>
    <x v="2"/>
    <n v="0.30000000000000004"/>
    <n v="2000"/>
    <n v="600.00000000000011"/>
    <n v="180.00000000000003"/>
    <n v="0.3"/>
  </r>
  <r>
    <x v="0"/>
    <n v="1185732"/>
    <x v="50"/>
    <x v="0"/>
    <x v="44"/>
    <s v="Newark"/>
    <x v="3"/>
    <n v="0.35"/>
    <n v="1250"/>
    <n v="437.5"/>
    <n v="131.25"/>
    <n v="0.3"/>
  </r>
  <r>
    <x v="0"/>
    <n v="1185732"/>
    <x v="50"/>
    <x v="0"/>
    <x v="44"/>
    <s v="Newark"/>
    <x v="4"/>
    <n v="0.5"/>
    <n v="1250"/>
    <n v="625"/>
    <n v="187.5"/>
    <n v="0.3"/>
  </r>
  <r>
    <x v="0"/>
    <n v="1185732"/>
    <x v="50"/>
    <x v="0"/>
    <x v="44"/>
    <s v="Newark"/>
    <x v="5"/>
    <n v="0.4"/>
    <n v="2750"/>
    <n v="1100"/>
    <n v="385"/>
    <n v="0.35"/>
  </r>
  <r>
    <x v="0"/>
    <n v="1185732"/>
    <x v="51"/>
    <x v="0"/>
    <x v="44"/>
    <s v="Newark"/>
    <x v="0"/>
    <n v="0.54999999999999993"/>
    <n v="5450"/>
    <n v="2997.4999999999995"/>
    <n v="1198.9999999999998"/>
    <n v="0.4"/>
  </r>
  <r>
    <x v="0"/>
    <n v="1185732"/>
    <x v="51"/>
    <x v="0"/>
    <x v="44"/>
    <s v="Newark"/>
    <x v="1"/>
    <n v="0.5"/>
    <n v="2500"/>
    <n v="1250"/>
    <n v="500"/>
    <n v="0.4"/>
  </r>
  <r>
    <x v="0"/>
    <n v="1185732"/>
    <x v="51"/>
    <x v="0"/>
    <x v="44"/>
    <s v="Newark"/>
    <x v="2"/>
    <n v="0.45"/>
    <n v="2750"/>
    <n v="1237.5"/>
    <n v="371.25"/>
    <n v="0.3"/>
  </r>
  <r>
    <x v="0"/>
    <n v="1185732"/>
    <x v="51"/>
    <x v="0"/>
    <x v="44"/>
    <s v="Newark"/>
    <x v="3"/>
    <n v="0.45"/>
    <n v="2250"/>
    <n v="1012.5"/>
    <n v="303.75"/>
    <n v="0.3"/>
  </r>
  <r>
    <x v="0"/>
    <n v="1185732"/>
    <x v="51"/>
    <x v="0"/>
    <x v="44"/>
    <s v="Newark"/>
    <x v="4"/>
    <n v="0.54999999999999993"/>
    <n v="2500"/>
    <n v="1374.9999999999998"/>
    <n v="412.49999999999994"/>
    <n v="0.3"/>
  </r>
  <r>
    <x v="0"/>
    <n v="1185732"/>
    <x v="51"/>
    <x v="0"/>
    <x v="44"/>
    <s v="Newark"/>
    <x v="5"/>
    <n v="0.6"/>
    <n v="3750"/>
    <n v="2250"/>
    <n v="787.5"/>
    <n v="0.35"/>
  </r>
  <r>
    <x v="0"/>
    <n v="1185732"/>
    <x v="52"/>
    <x v="0"/>
    <x v="44"/>
    <s v="Newark"/>
    <x v="0"/>
    <n v="0.54999999999999993"/>
    <n v="6250"/>
    <n v="3437.4999999999995"/>
    <n v="1375"/>
    <n v="0.4"/>
  </r>
  <r>
    <x v="0"/>
    <n v="1185732"/>
    <x v="52"/>
    <x v="0"/>
    <x v="44"/>
    <s v="Newark"/>
    <x v="1"/>
    <n v="0.5"/>
    <n v="3750"/>
    <n v="1875"/>
    <n v="750"/>
    <n v="0.4"/>
  </r>
  <r>
    <x v="0"/>
    <n v="1185732"/>
    <x v="52"/>
    <x v="0"/>
    <x v="44"/>
    <s v="Newark"/>
    <x v="2"/>
    <n v="0.45"/>
    <n v="3000"/>
    <n v="1350"/>
    <n v="405"/>
    <n v="0.3"/>
  </r>
  <r>
    <x v="0"/>
    <n v="1185732"/>
    <x v="52"/>
    <x v="0"/>
    <x v="44"/>
    <s v="Newark"/>
    <x v="3"/>
    <n v="0.45"/>
    <n v="2750"/>
    <n v="1237.5"/>
    <n v="371.25"/>
    <n v="0.3"/>
  </r>
  <r>
    <x v="0"/>
    <n v="1185732"/>
    <x v="52"/>
    <x v="0"/>
    <x v="44"/>
    <s v="Newark"/>
    <x v="4"/>
    <n v="0.54999999999999993"/>
    <n v="2750"/>
    <n v="1512.4999999999998"/>
    <n v="453.74999999999994"/>
    <n v="0.3"/>
  </r>
  <r>
    <x v="0"/>
    <n v="1185732"/>
    <x v="52"/>
    <x v="0"/>
    <x v="44"/>
    <s v="Newark"/>
    <x v="5"/>
    <n v="0.6"/>
    <n v="4250"/>
    <n v="2550"/>
    <n v="892.5"/>
    <n v="0.35"/>
  </r>
  <r>
    <x v="0"/>
    <n v="1185732"/>
    <x v="18"/>
    <x v="0"/>
    <x v="44"/>
    <s v="Newark"/>
    <x v="0"/>
    <n v="0.54999999999999993"/>
    <n v="6500"/>
    <n v="3574.9999999999995"/>
    <n v="1430"/>
    <n v="0.4"/>
  </r>
  <r>
    <x v="0"/>
    <n v="1185732"/>
    <x v="18"/>
    <x v="0"/>
    <x v="44"/>
    <s v="Newark"/>
    <x v="1"/>
    <n v="0.5"/>
    <n v="4000"/>
    <n v="2000"/>
    <n v="800"/>
    <n v="0.4"/>
  </r>
  <r>
    <x v="0"/>
    <n v="1185732"/>
    <x v="18"/>
    <x v="0"/>
    <x v="44"/>
    <s v="Newark"/>
    <x v="2"/>
    <n v="0.45"/>
    <n v="3250"/>
    <n v="1462.5"/>
    <n v="438.75"/>
    <n v="0.3"/>
  </r>
  <r>
    <x v="0"/>
    <n v="1185732"/>
    <x v="18"/>
    <x v="0"/>
    <x v="44"/>
    <s v="Newark"/>
    <x v="3"/>
    <n v="0.45"/>
    <n v="2750"/>
    <n v="1237.5"/>
    <n v="371.25"/>
    <n v="0.3"/>
  </r>
  <r>
    <x v="0"/>
    <n v="1185732"/>
    <x v="18"/>
    <x v="0"/>
    <x v="44"/>
    <s v="Newark"/>
    <x v="4"/>
    <n v="0.54999999999999993"/>
    <n v="3000"/>
    <n v="1649.9999999999998"/>
    <n v="494.99999999999989"/>
    <n v="0.3"/>
  </r>
  <r>
    <x v="0"/>
    <n v="1185732"/>
    <x v="18"/>
    <x v="0"/>
    <x v="44"/>
    <s v="Newark"/>
    <x v="5"/>
    <n v="0.6"/>
    <n v="4750"/>
    <n v="2850"/>
    <n v="997.49999999999989"/>
    <n v="0.35"/>
  </r>
  <r>
    <x v="0"/>
    <n v="1185732"/>
    <x v="53"/>
    <x v="0"/>
    <x v="44"/>
    <s v="Newark"/>
    <x v="0"/>
    <n v="0.54999999999999993"/>
    <n v="6250"/>
    <n v="3437.4999999999995"/>
    <n v="1375"/>
    <n v="0.4"/>
  </r>
  <r>
    <x v="0"/>
    <n v="1185732"/>
    <x v="53"/>
    <x v="0"/>
    <x v="44"/>
    <s v="Newark"/>
    <x v="1"/>
    <n v="0.5"/>
    <n v="4000"/>
    <n v="2000"/>
    <n v="800"/>
    <n v="0.4"/>
  </r>
  <r>
    <x v="0"/>
    <n v="1185732"/>
    <x v="53"/>
    <x v="0"/>
    <x v="44"/>
    <s v="Newark"/>
    <x v="2"/>
    <n v="0.45"/>
    <n v="3250"/>
    <n v="1462.5"/>
    <n v="438.75"/>
    <n v="0.3"/>
  </r>
  <r>
    <x v="0"/>
    <n v="1185732"/>
    <x v="53"/>
    <x v="0"/>
    <x v="44"/>
    <s v="Newark"/>
    <x v="3"/>
    <n v="0.45"/>
    <n v="2250"/>
    <n v="1012.5"/>
    <n v="303.75"/>
    <n v="0.3"/>
  </r>
  <r>
    <x v="0"/>
    <n v="1185732"/>
    <x v="53"/>
    <x v="0"/>
    <x v="44"/>
    <s v="Newark"/>
    <x v="4"/>
    <n v="0.54999999999999993"/>
    <n v="2000"/>
    <n v="1099.9999999999998"/>
    <n v="329.99999999999994"/>
    <n v="0.3"/>
  </r>
  <r>
    <x v="0"/>
    <n v="1185732"/>
    <x v="53"/>
    <x v="0"/>
    <x v="44"/>
    <s v="Newark"/>
    <x v="5"/>
    <n v="0.6"/>
    <n v="3750"/>
    <n v="2250"/>
    <n v="787.5"/>
    <n v="0.35"/>
  </r>
  <r>
    <x v="0"/>
    <n v="1185732"/>
    <x v="54"/>
    <x v="0"/>
    <x v="44"/>
    <s v="Newark"/>
    <x v="0"/>
    <n v="0.54999999999999993"/>
    <n v="5000"/>
    <n v="2749.9999999999995"/>
    <n v="1099.9999999999998"/>
    <n v="0.4"/>
  </r>
  <r>
    <x v="0"/>
    <n v="1185732"/>
    <x v="54"/>
    <x v="0"/>
    <x v="44"/>
    <s v="Newark"/>
    <x v="1"/>
    <n v="0.5"/>
    <n v="3000"/>
    <n v="1500"/>
    <n v="600"/>
    <n v="0.4"/>
  </r>
  <r>
    <x v="0"/>
    <n v="1185732"/>
    <x v="54"/>
    <x v="0"/>
    <x v="44"/>
    <s v="Newark"/>
    <x v="2"/>
    <n v="0.45"/>
    <n v="2000"/>
    <n v="900"/>
    <n v="270"/>
    <n v="0.3"/>
  </r>
  <r>
    <x v="0"/>
    <n v="1185732"/>
    <x v="54"/>
    <x v="0"/>
    <x v="44"/>
    <s v="Newark"/>
    <x v="3"/>
    <n v="0.45"/>
    <n v="1750"/>
    <n v="787.5"/>
    <n v="236.25"/>
    <n v="0.3"/>
  </r>
  <r>
    <x v="0"/>
    <n v="1185732"/>
    <x v="54"/>
    <x v="0"/>
    <x v="44"/>
    <s v="Newark"/>
    <x v="4"/>
    <n v="0.54999999999999993"/>
    <n v="1750"/>
    <n v="962.49999999999989"/>
    <n v="288.74999999999994"/>
    <n v="0.3"/>
  </r>
  <r>
    <x v="0"/>
    <n v="1185732"/>
    <x v="54"/>
    <x v="0"/>
    <x v="44"/>
    <s v="Newark"/>
    <x v="5"/>
    <n v="0.6"/>
    <n v="2750"/>
    <n v="1650"/>
    <n v="577.5"/>
    <n v="0.35"/>
  </r>
  <r>
    <x v="0"/>
    <n v="1185732"/>
    <x v="55"/>
    <x v="0"/>
    <x v="44"/>
    <s v="Newark"/>
    <x v="0"/>
    <n v="0.6"/>
    <n v="4500"/>
    <n v="2700"/>
    <n v="1080"/>
    <n v="0.4"/>
  </r>
  <r>
    <x v="0"/>
    <n v="1185732"/>
    <x v="55"/>
    <x v="0"/>
    <x v="44"/>
    <s v="Newark"/>
    <x v="1"/>
    <n v="0.55000000000000004"/>
    <n v="2750"/>
    <n v="1512.5000000000002"/>
    <n v="605.00000000000011"/>
    <n v="0.4"/>
  </r>
  <r>
    <x v="0"/>
    <n v="1185732"/>
    <x v="55"/>
    <x v="0"/>
    <x v="44"/>
    <s v="Newark"/>
    <x v="2"/>
    <n v="0.55000000000000004"/>
    <n v="1750"/>
    <n v="962.50000000000011"/>
    <n v="288.75"/>
    <n v="0.3"/>
  </r>
  <r>
    <x v="0"/>
    <n v="1185732"/>
    <x v="55"/>
    <x v="0"/>
    <x v="44"/>
    <s v="Newark"/>
    <x v="3"/>
    <n v="0.55000000000000004"/>
    <n v="1500"/>
    <n v="825.00000000000011"/>
    <n v="247.50000000000003"/>
    <n v="0.3"/>
  </r>
  <r>
    <x v="0"/>
    <n v="1185732"/>
    <x v="55"/>
    <x v="0"/>
    <x v="44"/>
    <s v="Newark"/>
    <x v="4"/>
    <n v="0.65"/>
    <n v="1500"/>
    <n v="975"/>
    <n v="292.5"/>
    <n v="0.3"/>
  </r>
  <r>
    <x v="0"/>
    <n v="1185732"/>
    <x v="55"/>
    <x v="0"/>
    <x v="44"/>
    <s v="Newark"/>
    <x v="5"/>
    <n v="0.7"/>
    <n v="2750"/>
    <n v="1924.9999999999998"/>
    <n v="673.74999999999989"/>
    <n v="0.35"/>
  </r>
  <r>
    <x v="0"/>
    <n v="1185732"/>
    <x v="56"/>
    <x v="0"/>
    <x v="44"/>
    <s v="Newark"/>
    <x v="0"/>
    <n v="0.65"/>
    <n v="4250"/>
    <n v="2762.5"/>
    <n v="1105"/>
    <n v="0.4"/>
  </r>
  <r>
    <x v="0"/>
    <n v="1185732"/>
    <x v="56"/>
    <x v="0"/>
    <x v="44"/>
    <s v="Newark"/>
    <x v="1"/>
    <n v="0.55000000000000004"/>
    <n v="3000"/>
    <n v="1650.0000000000002"/>
    <n v="660.00000000000011"/>
    <n v="0.4"/>
  </r>
  <r>
    <x v="0"/>
    <n v="1185732"/>
    <x v="56"/>
    <x v="0"/>
    <x v="44"/>
    <s v="Newark"/>
    <x v="2"/>
    <n v="0.55000000000000004"/>
    <n v="2950"/>
    <n v="1622.5000000000002"/>
    <n v="486.75000000000006"/>
    <n v="0.3"/>
  </r>
  <r>
    <x v="0"/>
    <n v="1185732"/>
    <x v="56"/>
    <x v="0"/>
    <x v="44"/>
    <s v="Newark"/>
    <x v="3"/>
    <n v="0.55000000000000004"/>
    <n v="2750"/>
    <n v="1512.5000000000002"/>
    <n v="453.75000000000006"/>
    <n v="0.3"/>
  </r>
  <r>
    <x v="0"/>
    <n v="1185732"/>
    <x v="56"/>
    <x v="0"/>
    <x v="44"/>
    <s v="Newark"/>
    <x v="4"/>
    <n v="0.65"/>
    <n v="2500"/>
    <n v="1625"/>
    <n v="487.5"/>
    <n v="0.3"/>
  </r>
  <r>
    <x v="0"/>
    <n v="1185732"/>
    <x v="56"/>
    <x v="0"/>
    <x v="44"/>
    <s v="Newark"/>
    <x v="5"/>
    <n v="0.7"/>
    <n v="3500"/>
    <n v="2450"/>
    <n v="857.5"/>
    <n v="0.35"/>
  </r>
  <r>
    <x v="0"/>
    <n v="1185732"/>
    <x v="57"/>
    <x v="0"/>
    <x v="44"/>
    <s v="Newark"/>
    <x v="0"/>
    <n v="0.65"/>
    <n v="5750"/>
    <n v="3737.5"/>
    <n v="1495"/>
    <n v="0.4"/>
  </r>
  <r>
    <x v="0"/>
    <n v="1185732"/>
    <x v="57"/>
    <x v="0"/>
    <x v="44"/>
    <s v="Newark"/>
    <x v="1"/>
    <n v="0.55000000000000004"/>
    <n v="3750"/>
    <n v="2062.5"/>
    <n v="825"/>
    <n v="0.4"/>
  </r>
  <r>
    <x v="0"/>
    <n v="1185732"/>
    <x v="57"/>
    <x v="0"/>
    <x v="44"/>
    <s v="Newark"/>
    <x v="2"/>
    <n v="0.55000000000000004"/>
    <n v="3500"/>
    <n v="1925.0000000000002"/>
    <n v="577.5"/>
    <n v="0.3"/>
  </r>
  <r>
    <x v="0"/>
    <n v="1185732"/>
    <x v="57"/>
    <x v="0"/>
    <x v="44"/>
    <s v="Newark"/>
    <x v="3"/>
    <n v="0.55000000000000004"/>
    <n v="3000"/>
    <n v="1650.0000000000002"/>
    <n v="495.00000000000006"/>
    <n v="0.3"/>
  </r>
  <r>
    <x v="0"/>
    <n v="1185732"/>
    <x v="57"/>
    <x v="0"/>
    <x v="44"/>
    <s v="Newark"/>
    <x v="4"/>
    <n v="0.65"/>
    <n v="3000"/>
    <n v="1950"/>
    <n v="585"/>
    <n v="0.3"/>
  </r>
  <r>
    <x v="0"/>
    <n v="1185732"/>
    <x v="57"/>
    <x v="0"/>
    <x v="44"/>
    <s v="Newark"/>
    <x v="5"/>
    <n v="0.7"/>
    <n v="4000"/>
    <n v="2800"/>
    <n v="979.99999999999989"/>
    <n v="0.35"/>
  </r>
  <r>
    <x v="0"/>
    <n v="1185732"/>
    <x v="136"/>
    <x v="0"/>
    <x v="45"/>
    <s v="Hartford"/>
    <x v="0"/>
    <n v="0.35000000000000003"/>
    <n v="4250"/>
    <n v="1487.5000000000002"/>
    <n v="520.625"/>
    <n v="0.35"/>
  </r>
  <r>
    <x v="0"/>
    <n v="1185732"/>
    <x v="136"/>
    <x v="0"/>
    <x v="45"/>
    <s v="Hartford"/>
    <x v="1"/>
    <n v="0.35000000000000003"/>
    <n v="2250"/>
    <n v="787.50000000000011"/>
    <n v="275.625"/>
    <n v="0.35"/>
  </r>
  <r>
    <x v="0"/>
    <n v="1185732"/>
    <x v="136"/>
    <x v="0"/>
    <x v="45"/>
    <s v="Hartford"/>
    <x v="2"/>
    <n v="0.25000000000000006"/>
    <n v="2250"/>
    <n v="562.50000000000011"/>
    <n v="225.00000000000006"/>
    <n v="0.4"/>
  </r>
  <r>
    <x v="0"/>
    <n v="1185732"/>
    <x v="136"/>
    <x v="0"/>
    <x v="45"/>
    <s v="Hartford"/>
    <x v="3"/>
    <n v="0.3"/>
    <n v="750"/>
    <n v="225"/>
    <n v="90"/>
    <n v="0.4"/>
  </r>
  <r>
    <x v="0"/>
    <n v="1185732"/>
    <x v="136"/>
    <x v="0"/>
    <x v="45"/>
    <s v="Hartford"/>
    <x v="4"/>
    <n v="0.45"/>
    <n v="1250"/>
    <n v="562.5"/>
    <n v="168.75"/>
    <n v="0.3"/>
  </r>
  <r>
    <x v="0"/>
    <n v="1185732"/>
    <x v="136"/>
    <x v="0"/>
    <x v="45"/>
    <s v="Hartford"/>
    <x v="5"/>
    <n v="0.35000000000000003"/>
    <n v="2250"/>
    <n v="787.50000000000011"/>
    <n v="315.00000000000006"/>
    <n v="0.4"/>
  </r>
  <r>
    <x v="0"/>
    <n v="1185732"/>
    <x v="264"/>
    <x v="0"/>
    <x v="45"/>
    <s v="Hartford"/>
    <x v="0"/>
    <n v="0.35000000000000003"/>
    <n v="4750"/>
    <n v="1662.5000000000002"/>
    <n v="581.875"/>
    <n v="0.35"/>
  </r>
  <r>
    <x v="0"/>
    <n v="1185732"/>
    <x v="264"/>
    <x v="0"/>
    <x v="45"/>
    <s v="Hartford"/>
    <x v="1"/>
    <n v="0.35000000000000003"/>
    <n v="1250"/>
    <n v="437.50000000000006"/>
    <n v="153.125"/>
    <n v="0.35"/>
  </r>
  <r>
    <x v="0"/>
    <n v="1185732"/>
    <x v="264"/>
    <x v="0"/>
    <x v="45"/>
    <s v="Hartford"/>
    <x v="2"/>
    <n v="0.25000000000000006"/>
    <n v="1750"/>
    <n v="437.50000000000011"/>
    <n v="175.00000000000006"/>
    <n v="0.4"/>
  </r>
  <r>
    <x v="0"/>
    <n v="1185732"/>
    <x v="264"/>
    <x v="0"/>
    <x v="45"/>
    <s v="Hartford"/>
    <x v="3"/>
    <n v="0.3"/>
    <n v="500"/>
    <n v="150"/>
    <n v="60"/>
    <n v="0.4"/>
  </r>
  <r>
    <x v="0"/>
    <n v="1185732"/>
    <x v="264"/>
    <x v="0"/>
    <x v="45"/>
    <s v="Hartford"/>
    <x v="4"/>
    <n v="0.45"/>
    <n v="1250"/>
    <n v="562.5"/>
    <n v="168.75"/>
    <n v="0.3"/>
  </r>
  <r>
    <x v="0"/>
    <n v="1185732"/>
    <x v="264"/>
    <x v="0"/>
    <x v="45"/>
    <s v="Hartford"/>
    <x v="5"/>
    <n v="0.35000000000000003"/>
    <n v="2250"/>
    <n v="787.50000000000011"/>
    <n v="315.00000000000006"/>
    <n v="0.4"/>
  </r>
  <r>
    <x v="0"/>
    <n v="1185732"/>
    <x v="173"/>
    <x v="0"/>
    <x v="45"/>
    <s v="Hartford"/>
    <x v="0"/>
    <n v="0.35000000000000003"/>
    <n v="4450"/>
    <n v="1557.5000000000002"/>
    <n v="545.125"/>
    <n v="0.35"/>
  </r>
  <r>
    <x v="0"/>
    <n v="1185732"/>
    <x v="173"/>
    <x v="0"/>
    <x v="45"/>
    <s v="Hartford"/>
    <x v="1"/>
    <n v="0.35000000000000003"/>
    <n v="1500"/>
    <n v="525"/>
    <n v="183.75"/>
    <n v="0.35"/>
  </r>
  <r>
    <x v="0"/>
    <n v="1185732"/>
    <x v="173"/>
    <x v="0"/>
    <x v="45"/>
    <s v="Hartford"/>
    <x v="2"/>
    <n v="0.25000000000000006"/>
    <n v="1750"/>
    <n v="437.50000000000011"/>
    <n v="175.00000000000006"/>
    <n v="0.4"/>
  </r>
  <r>
    <x v="0"/>
    <n v="1185732"/>
    <x v="173"/>
    <x v="0"/>
    <x v="45"/>
    <s v="Hartford"/>
    <x v="3"/>
    <n v="0.3"/>
    <n v="250"/>
    <n v="75"/>
    <n v="30"/>
    <n v="0.4"/>
  </r>
  <r>
    <x v="0"/>
    <n v="1185732"/>
    <x v="173"/>
    <x v="0"/>
    <x v="45"/>
    <s v="Hartford"/>
    <x v="4"/>
    <n v="0.45"/>
    <n v="750"/>
    <n v="337.5"/>
    <n v="101.25"/>
    <n v="0.3"/>
  </r>
  <r>
    <x v="0"/>
    <n v="1185732"/>
    <x v="173"/>
    <x v="0"/>
    <x v="45"/>
    <s v="Hartford"/>
    <x v="5"/>
    <n v="0.35000000000000003"/>
    <n v="1750"/>
    <n v="612.50000000000011"/>
    <n v="245.00000000000006"/>
    <n v="0.4"/>
  </r>
  <r>
    <x v="0"/>
    <n v="1185732"/>
    <x v="265"/>
    <x v="0"/>
    <x v="45"/>
    <s v="Hartford"/>
    <x v="0"/>
    <n v="0.35000000000000003"/>
    <n v="4250"/>
    <n v="1487.5000000000002"/>
    <n v="520.625"/>
    <n v="0.35"/>
  </r>
  <r>
    <x v="0"/>
    <n v="1185732"/>
    <x v="265"/>
    <x v="0"/>
    <x v="45"/>
    <s v="Hartford"/>
    <x v="1"/>
    <n v="0.35000000000000003"/>
    <n v="1250"/>
    <n v="437.50000000000006"/>
    <n v="153.125"/>
    <n v="0.35"/>
  </r>
  <r>
    <x v="0"/>
    <n v="1185732"/>
    <x v="265"/>
    <x v="0"/>
    <x v="45"/>
    <s v="Hartford"/>
    <x v="2"/>
    <n v="0.25000000000000006"/>
    <n v="1250"/>
    <n v="312.50000000000006"/>
    <n v="125.00000000000003"/>
    <n v="0.4"/>
  </r>
  <r>
    <x v="0"/>
    <n v="1185732"/>
    <x v="265"/>
    <x v="0"/>
    <x v="45"/>
    <s v="Hartford"/>
    <x v="3"/>
    <n v="0.3"/>
    <n v="500"/>
    <n v="150"/>
    <n v="60"/>
    <n v="0.4"/>
  </r>
  <r>
    <x v="0"/>
    <n v="1185732"/>
    <x v="265"/>
    <x v="0"/>
    <x v="45"/>
    <s v="Hartford"/>
    <x v="4"/>
    <n v="0.45"/>
    <n v="500"/>
    <n v="225"/>
    <n v="67.5"/>
    <n v="0.3"/>
  </r>
  <r>
    <x v="0"/>
    <n v="1185732"/>
    <x v="265"/>
    <x v="0"/>
    <x v="45"/>
    <s v="Hartford"/>
    <x v="5"/>
    <n v="0.35000000000000003"/>
    <n v="2000"/>
    <n v="700.00000000000011"/>
    <n v="280.00000000000006"/>
    <n v="0.4"/>
  </r>
  <r>
    <x v="0"/>
    <n v="1185732"/>
    <x v="61"/>
    <x v="0"/>
    <x v="45"/>
    <s v="Hartford"/>
    <x v="0"/>
    <n v="0.49999999999999994"/>
    <n v="4700"/>
    <n v="2349.9999999999995"/>
    <n v="822.49999999999977"/>
    <n v="0.35"/>
  </r>
  <r>
    <x v="0"/>
    <n v="1185732"/>
    <x v="61"/>
    <x v="0"/>
    <x v="45"/>
    <s v="Hartford"/>
    <x v="1"/>
    <n v="0.45"/>
    <n v="1750"/>
    <n v="787.5"/>
    <n v="275.625"/>
    <n v="0.35"/>
  </r>
  <r>
    <x v="0"/>
    <n v="1185732"/>
    <x v="61"/>
    <x v="0"/>
    <x v="45"/>
    <s v="Hartford"/>
    <x v="2"/>
    <n v="0.4"/>
    <n v="2000"/>
    <n v="800"/>
    <n v="320"/>
    <n v="0.4"/>
  </r>
  <r>
    <x v="0"/>
    <n v="1185732"/>
    <x v="61"/>
    <x v="0"/>
    <x v="45"/>
    <s v="Hartford"/>
    <x v="3"/>
    <n v="0.4"/>
    <n v="1500"/>
    <n v="600"/>
    <n v="240"/>
    <n v="0.4"/>
  </r>
  <r>
    <x v="0"/>
    <n v="1185732"/>
    <x v="61"/>
    <x v="0"/>
    <x v="45"/>
    <s v="Hartford"/>
    <x v="4"/>
    <n v="0.49999999999999994"/>
    <n v="1750"/>
    <n v="874.99999999999989"/>
    <n v="262.49999999999994"/>
    <n v="0.3"/>
  </r>
  <r>
    <x v="0"/>
    <n v="1185732"/>
    <x v="61"/>
    <x v="0"/>
    <x v="45"/>
    <s v="Hartford"/>
    <x v="5"/>
    <n v="0.54999999999999993"/>
    <n v="3000"/>
    <n v="1649.9999999999998"/>
    <n v="660"/>
    <n v="0.4"/>
  </r>
  <r>
    <x v="0"/>
    <n v="1185732"/>
    <x v="266"/>
    <x v="0"/>
    <x v="45"/>
    <s v="Hartford"/>
    <x v="0"/>
    <n v="0.49999999999999994"/>
    <n v="5500"/>
    <n v="2749.9999999999995"/>
    <n v="962.49999999999977"/>
    <n v="0.35"/>
  </r>
  <r>
    <x v="0"/>
    <n v="1185732"/>
    <x v="266"/>
    <x v="0"/>
    <x v="45"/>
    <s v="Hartford"/>
    <x v="1"/>
    <n v="0.45"/>
    <n v="3000"/>
    <n v="1350"/>
    <n v="472.49999999999994"/>
    <n v="0.35"/>
  </r>
  <r>
    <x v="0"/>
    <n v="1185732"/>
    <x v="266"/>
    <x v="0"/>
    <x v="45"/>
    <s v="Hartford"/>
    <x v="2"/>
    <n v="0.4"/>
    <n v="2250"/>
    <n v="900"/>
    <n v="360"/>
    <n v="0.4"/>
  </r>
  <r>
    <x v="0"/>
    <n v="1185732"/>
    <x v="266"/>
    <x v="0"/>
    <x v="45"/>
    <s v="Hartford"/>
    <x v="3"/>
    <n v="0.4"/>
    <n v="2000"/>
    <n v="800"/>
    <n v="320"/>
    <n v="0.4"/>
  </r>
  <r>
    <x v="0"/>
    <n v="1185732"/>
    <x v="266"/>
    <x v="0"/>
    <x v="45"/>
    <s v="Hartford"/>
    <x v="4"/>
    <n v="0.49999999999999994"/>
    <n v="2000"/>
    <n v="999.99999999999989"/>
    <n v="299.99999999999994"/>
    <n v="0.3"/>
  </r>
  <r>
    <x v="0"/>
    <n v="1185732"/>
    <x v="266"/>
    <x v="0"/>
    <x v="45"/>
    <s v="Hartford"/>
    <x v="5"/>
    <n v="0.54999999999999993"/>
    <n v="3500"/>
    <n v="1924.9999999999998"/>
    <n v="770"/>
    <n v="0.4"/>
  </r>
  <r>
    <x v="0"/>
    <n v="1185732"/>
    <x v="176"/>
    <x v="0"/>
    <x v="45"/>
    <s v="Hartford"/>
    <x v="0"/>
    <n v="0.49999999999999994"/>
    <n v="5750"/>
    <n v="2874.9999999999995"/>
    <n v="1006.2499999999998"/>
    <n v="0.35"/>
  </r>
  <r>
    <x v="0"/>
    <n v="1185732"/>
    <x v="176"/>
    <x v="0"/>
    <x v="45"/>
    <s v="Hartford"/>
    <x v="1"/>
    <n v="0.45"/>
    <n v="3250"/>
    <n v="1462.5"/>
    <n v="511.87499999999994"/>
    <n v="0.35"/>
  </r>
  <r>
    <x v="0"/>
    <n v="1185732"/>
    <x v="176"/>
    <x v="0"/>
    <x v="45"/>
    <s v="Hartford"/>
    <x v="2"/>
    <n v="0.4"/>
    <n v="2500"/>
    <n v="1000"/>
    <n v="400"/>
    <n v="0.4"/>
  </r>
  <r>
    <x v="0"/>
    <n v="1185732"/>
    <x v="176"/>
    <x v="0"/>
    <x v="45"/>
    <s v="Hartford"/>
    <x v="3"/>
    <n v="0.4"/>
    <n v="2000"/>
    <n v="800"/>
    <n v="320"/>
    <n v="0.4"/>
  </r>
  <r>
    <x v="0"/>
    <n v="1185732"/>
    <x v="176"/>
    <x v="0"/>
    <x v="45"/>
    <s v="Hartford"/>
    <x v="4"/>
    <n v="0.49999999999999994"/>
    <n v="2250"/>
    <n v="1124.9999999999998"/>
    <n v="337.49999999999994"/>
    <n v="0.3"/>
  </r>
  <r>
    <x v="0"/>
    <n v="1185732"/>
    <x v="176"/>
    <x v="0"/>
    <x v="45"/>
    <s v="Hartford"/>
    <x v="5"/>
    <n v="0.54999999999999993"/>
    <n v="4000"/>
    <n v="2199.9999999999995"/>
    <n v="879.99999999999989"/>
    <n v="0.4"/>
  </r>
  <r>
    <x v="0"/>
    <n v="1185732"/>
    <x v="117"/>
    <x v="0"/>
    <x v="45"/>
    <s v="Hartford"/>
    <x v="0"/>
    <n v="0.49999999999999994"/>
    <n v="5500"/>
    <n v="2749.9999999999995"/>
    <n v="962.49999999999977"/>
    <n v="0.35"/>
  </r>
  <r>
    <x v="0"/>
    <n v="1185732"/>
    <x v="117"/>
    <x v="0"/>
    <x v="45"/>
    <s v="Hartford"/>
    <x v="1"/>
    <n v="0.45"/>
    <n v="3250"/>
    <n v="1462.5"/>
    <n v="511.87499999999994"/>
    <n v="0.35"/>
  </r>
  <r>
    <x v="0"/>
    <n v="1185732"/>
    <x v="117"/>
    <x v="0"/>
    <x v="45"/>
    <s v="Hartford"/>
    <x v="2"/>
    <n v="0.4"/>
    <n v="2500"/>
    <n v="1000"/>
    <n v="400"/>
    <n v="0.4"/>
  </r>
  <r>
    <x v="0"/>
    <n v="1185732"/>
    <x v="117"/>
    <x v="0"/>
    <x v="45"/>
    <s v="Hartford"/>
    <x v="3"/>
    <n v="0.4"/>
    <n v="1500"/>
    <n v="600"/>
    <n v="240"/>
    <n v="0.4"/>
  </r>
  <r>
    <x v="0"/>
    <n v="1185732"/>
    <x v="117"/>
    <x v="0"/>
    <x v="45"/>
    <s v="Hartford"/>
    <x v="4"/>
    <n v="0.49999999999999994"/>
    <n v="1250"/>
    <n v="624.99999999999989"/>
    <n v="187.49999999999997"/>
    <n v="0.3"/>
  </r>
  <r>
    <x v="0"/>
    <n v="1185732"/>
    <x v="117"/>
    <x v="0"/>
    <x v="45"/>
    <s v="Hartford"/>
    <x v="5"/>
    <n v="0.54999999999999993"/>
    <n v="3000"/>
    <n v="1649.9999999999998"/>
    <n v="660"/>
    <n v="0.4"/>
  </r>
  <r>
    <x v="0"/>
    <n v="1185732"/>
    <x v="63"/>
    <x v="0"/>
    <x v="45"/>
    <s v="Hartford"/>
    <x v="0"/>
    <n v="0.49999999999999994"/>
    <n v="4250"/>
    <n v="2124.9999999999995"/>
    <n v="743.74999999999977"/>
    <n v="0.35"/>
  </r>
  <r>
    <x v="0"/>
    <n v="1185732"/>
    <x v="63"/>
    <x v="0"/>
    <x v="45"/>
    <s v="Hartford"/>
    <x v="1"/>
    <n v="0.45"/>
    <n v="2250"/>
    <n v="1012.5"/>
    <n v="354.375"/>
    <n v="0.35"/>
  </r>
  <r>
    <x v="0"/>
    <n v="1185732"/>
    <x v="63"/>
    <x v="0"/>
    <x v="45"/>
    <s v="Hartford"/>
    <x v="2"/>
    <n v="0.4"/>
    <n v="1250"/>
    <n v="500"/>
    <n v="200"/>
    <n v="0.4"/>
  </r>
  <r>
    <x v="0"/>
    <n v="1185732"/>
    <x v="63"/>
    <x v="0"/>
    <x v="45"/>
    <s v="Hartford"/>
    <x v="3"/>
    <n v="0.4"/>
    <n v="1000"/>
    <n v="400"/>
    <n v="160"/>
    <n v="0.4"/>
  </r>
  <r>
    <x v="0"/>
    <n v="1185732"/>
    <x v="63"/>
    <x v="0"/>
    <x v="45"/>
    <s v="Hartford"/>
    <x v="4"/>
    <n v="0.49999999999999994"/>
    <n v="1000"/>
    <n v="499.99999999999994"/>
    <n v="149.99999999999997"/>
    <n v="0.3"/>
  </r>
  <r>
    <x v="0"/>
    <n v="1185732"/>
    <x v="63"/>
    <x v="0"/>
    <x v="45"/>
    <s v="Hartford"/>
    <x v="5"/>
    <n v="0.54999999999999993"/>
    <n v="2000"/>
    <n v="1099.9999999999998"/>
    <n v="439.99999999999994"/>
    <n v="0.4"/>
  </r>
  <r>
    <x v="0"/>
    <n v="1185732"/>
    <x v="267"/>
    <x v="0"/>
    <x v="45"/>
    <s v="Hartford"/>
    <x v="0"/>
    <n v="0.54999999999999993"/>
    <n v="3750"/>
    <n v="2062.4999999999995"/>
    <n v="721.87499999999977"/>
    <n v="0.35"/>
  </r>
  <r>
    <x v="0"/>
    <n v="1185732"/>
    <x v="267"/>
    <x v="0"/>
    <x v="45"/>
    <s v="Hartford"/>
    <x v="1"/>
    <n v="0.5"/>
    <n v="2000"/>
    <n v="1000"/>
    <n v="350"/>
    <n v="0.35"/>
  </r>
  <r>
    <x v="0"/>
    <n v="1185732"/>
    <x v="267"/>
    <x v="0"/>
    <x v="45"/>
    <s v="Hartford"/>
    <x v="2"/>
    <n v="0.5"/>
    <n v="1000"/>
    <n v="500"/>
    <n v="200"/>
    <n v="0.4"/>
  </r>
  <r>
    <x v="0"/>
    <n v="1185732"/>
    <x v="267"/>
    <x v="0"/>
    <x v="45"/>
    <s v="Hartford"/>
    <x v="3"/>
    <n v="0.5"/>
    <n v="750"/>
    <n v="375"/>
    <n v="150"/>
    <n v="0.4"/>
  </r>
  <r>
    <x v="0"/>
    <n v="1185732"/>
    <x v="267"/>
    <x v="0"/>
    <x v="45"/>
    <s v="Hartford"/>
    <x v="4"/>
    <n v="0.6"/>
    <n v="750"/>
    <n v="450"/>
    <n v="135"/>
    <n v="0.3"/>
  </r>
  <r>
    <x v="0"/>
    <n v="1185732"/>
    <x v="267"/>
    <x v="0"/>
    <x v="45"/>
    <s v="Hartford"/>
    <x v="5"/>
    <n v="0.64999999999999991"/>
    <n v="2000"/>
    <n v="1299.9999999999998"/>
    <n v="519.99999999999989"/>
    <n v="0.4"/>
  </r>
  <r>
    <x v="0"/>
    <n v="1185732"/>
    <x v="268"/>
    <x v="0"/>
    <x v="45"/>
    <s v="Hartford"/>
    <x v="0"/>
    <n v="0.6"/>
    <n v="3500"/>
    <n v="2100"/>
    <n v="735"/>
    <n v="0.35"/>
  </r>
  <r>
    <x v="0"/>
    <n v="1185732"/>
    <x v="268"/>
    <x v="0"/>
    <x v="45"/>
    <s v="Hartford"/>
    <x v="1"/>
    <n v="0.5"/>
    <n v="2250"/>
    <n v="1125"/>
    <n v="393.75"/>
    <n v="0.35"/>
  </r>
  <r>
    <x v="0"/>
    <n v="1185732"/>
    <x v="268"/>
    <x v="0"/>
    <x v="45"/>
    <s v="Hartford"/>
    <x v="2"/>
    <n v="0.5"/>
    <n v="2200"/>
    <n v="1100"/>
    <n v="440"/>
    <n v="0.4"/>
  </r>
  <r>
    <x v="0"/>
    <n v="1185732"/>
    <x v="268"/>
    <x v="0"/>
    <x v="45"/>
    <s v="Hartford"/>
    <x v="3"/>
    <n v="0.5"/>
    <n v="2000"/>
    <n v="1000"/>
    <n v="400"/>
    <n v="0.4"/>
  </r>
  <r>
    <x v="0"/>
    <n v="1185732"/>
    <x v="268"/>
    <x v="0"/>
    <x v="45"/>
    <s v="Hartford"/>
    <x v="4"/>
    <n v="0.6"/>
    <n v="1750"/>
    <n v="1050"/>
    <n v="315"/>
    <n v="0.3"/>
  </r>
  <r>
    <x v="0"/>
    <n v="1185732"/>
    <x v="268"/>
    <x v="0"/>
    <x v="45"/>
    <s v="Hartford"/>
    <x v="5"/>
    <n v="0.64999999999999991"/>
    <n v="2750"/>
    <n v="1787.4999999999998"/>
    <n v="715"/>
    <n v="0.4"/>
  </r>
  <r>
    <x v="0"/>
    <n v="1185732"/>
    <x v="269"/>
    <x v="0"/>
    <x v="45"/>
    <s v="Hartford"/>
    <x v="0"/>
    <n v="0.6"/>
    <n v="5000"/>
    <n v="3000"/>
    <n v="1050"/>
    <n v="0.35"/>
  </r>
  <r>
    <x v="0"/>
    <n v="1185732"/>
    <x v="269"/>
    <x v="0"/>
    <x v="45"/>
    <s v="Hartford"/>
    <x v="1"/>
    <n v="0.5"/>
    <n v="3000"/>
    <n v="1500"/>
    <n v="525"/>
    <n v="0.35"/>
  </r>
  <r>
    <x v="0"/>
    <n v="1185732"/>
    <x v="269"/>
    <x v="0"/>
    <x v="45"/>
    <s v="Hartford"/>
    <x v="2"/>
    <n v="0.5"/>
    <n v="2750"/>
    <n v="1375"/>
    <n v="550"/>
    <n v="0.4"/>
  </r>
  <r>
    <x v="0"/>
    <n v="1185732"/>
    <x v="269"/>
    <x v="0"/>
    <x v="45"/>
    <s v="Hartford"/>
    <x v="3"/>
    <n v="0.5"/>
    <n v="2250"/>
    <n v="1125"/>
    <n v="450"/>
    <n v="0.4"/>
  </r>
  <r>
    <x v="0"/>
    <n v="1185732"/>
    <x v="269"/>
    <x v="0"/>
    <x v="45"/>
    <s v="Hartford"/>
    <x v="4"/>
    <n v="0.6"/>
    <n v="2250"/>
    <n v="1350"/>
    <n v="405"/>
    <n v="0.3"/>
  </r>
  <r>
    <x v="0"/>
    <n v="1185732"/>
    <x v="269"/>
    <x v="0"/>
    <x v="45"/>
    <s v="Hartford"/>
    <x v="5"/>
    <n v="0.64999999999999991"/>
    <n v="3250"/>
    <n v="2112.4999999999995"/>
    <n v="844.99999999999989"/>
    <n v="0.4"/>
  </r>
  <r>
    <x v="0"/>
    <n v="1185732"/>
    <x v="102"/>
    <x v="0"/>
    <x v="46"/>
    <s v="Providence"/>
    <x v="0"/>
    <n v="0.4"/>
    <n v="4500"/>
    <n v="1800"/>
    <n v="540"/>
    <n v="0.3"/>
  </r>
  <r>
    <x v="0"/>
    <n v="1185732"/>
    <x v="102"/>
    <x v="0"/>
    <x v="46"/>
    <s v="Providence"/>
    <x v="1"/>
    <n v="0.4"/>
    <n v="2500"/>
    <n v="1000"/>
    <n v="300"/>
    <n v="0.3"/>
  </r>
  <r>
    <x v="0"/>
    <n v="1185732"/>
    <x v="102"/>
    <x v="0"/>
    <x v="46"/>
    <s v="Providence"/>
    <x v="2"/>
    <n v="0.30000000000000004"/>
    <n v="2500"/>
    <n v="750.00000000000011"/>
    <n v="187.50000000000003"/>
    <n v="0.25"/>
  </r>
  <r>
    <x v="0"/>
    <n v="1185732"/>
    <x v="102"/>
    <x v="0"/>
    <x v="46"/>
    <s v="Providence"/>
    <x v="3"/>
    <n v="0.35"/>
    <n v="1000"/>
    <n v="350"/>
    <n v="87.5"/>
    <n v="0.25"/>
  </r>
  <r>
    <x v="0"/>
    <n v="1185732"/>
    <x v="102"/>
    <x v="0"/>
    <x v="46"/>
    <s v="Providence"/>
    <x v="4"/>
    <n v="0.5"/>
    <n v="1500"/>
    <n v="750"/>
    <n v="187.5"/>
    <n v="0.25"/>
  </r>
  <r>
    <x v="0"/>
    <n v="1185732"/>
    <x v="102"/>
    <x v="0"/>
    <x v="46"/>
    <s v="Providence"/>
    <x v="5"/>
    <n v="0.4"/>
    <n v="2500"/>
    <n v="1000"/>
    <n v="300"/>
    <n v="0.3"/>
  </r>
  <r>
    <x v="0"/>
    <n v="1185732"/>
    <x v="37"/>
    <x v="0"/>
    <x v="46"/>
    <s v="Providence"/>
    <x v="0"/>
    <n v="0.4"/>
    <n v="5000"/>
    <n v="2000"/>
    <n v="600"/>
    <n v="0.3"/>
  </r>
  <r>
    <x v="0"/>
    <n v="1185732"/>
    <x v="37"/>
    <x v="0"/>
    <x v="46"/>
    <s v="Providence"/>
    <x v="1"/>
    <n v="0.4"/>
    <n v="1500"/>
    <n v="600"/>
    <n v="180"/>
    <n v="0.3"/>
  </r>
  <r>
    <x v="0"/>
    <n v="1185732"/>
    <x v="37"/>
    <x v="0"/>
    <x v="46"/>
    <s v="Providence"/>
    <x v="2"/>
    <n v="0.30000000000000004"/>
    <n v="2000"/>
    <n v="600.00000000000011"/>
    <n v="150.00000000000003"/>
    <n v="0.25"/>
  </r>
  <r>
    <x v="0"/>
    <n v="1185732"/>
    <x v="37"/>
    <x v="0"/>
    <x v="46"/>
    <s v="Providence"/>
    <x v="3"/>
    <n v="0.35"/>
    <n v="2500"/>
    <n v="875"/>
    <n v="218.75"/>
    <n v="0.25"/>
  </r>
  <r>
    <x v="0"/>
    <n v="1185732"/>
    <x v="37"/>
    <x v="0"/>
    <x v="46"/>
    <s v="Providence"/>
    <x v="4"/>
    <n v="0.5"/>
    <n v="1500"/>
    <n v="750"/>
    <n v="187.5"/>
    <n v="0.25"/>
  </r>
  <r>
    <x v="0"/>
    <n v="1185732"/>
    <x v="37"/>
    <x v="0"/>
    <x v="46"/>
    <s v="Providence"/>
    <x v="5"/>
    <n v="0.4"/>
    <n v="2500"/>
    <n v="1000"/>
    <n v="300"/>
    <n v="0.3"/>
  </r>
  <r>
    <x v="0"/>
    <n v="1185732"/>
    <x v="258"/>
    <x v="0"/>
    <x v="46"/>
    <s v="Providence"/>
    <x v="0"/>
    <n v="0.4"/>
    <n v="4700"/>
    <n v="1880"/>
    <n v="564"/>
    <n v="0.3"/>
  </r>
  <r>
    <x v="0"/>
    <n v="1185732"/>
    <x v="258"/>
    <x v="0"/>
    <x v="46"/>
    <s v="Providence"/>
    <x v="1"/>
    <n v="0.4"/>
    <n v="1750"/>
    <n v="700"/>
    <n v="210"/>
    <n v="0.3"/>
  </r>
  <r>
    <x v="0"/>
    <n v="1185732"/>
    <x v="258"/>
    <x v="0"/>
    <x v="46"/>
    <s v="Providence"/>
    <x v="2"/>
    <n v="0.30000000000000004"/>
    <n v="2000"/>
    <n v="600.00000000000011"/>
    <n v="150.00000000000003"/>
    <n v="0.25"/>
  </r>
  <r>
    <x v="0"/>
    <n v="1185732"/>
    <x v="258"/>
    <x v="0"/>
    <x v="46"/>
    <s v="Providence"/>
    <x v="3"/>
    <n v="0.35"/>
    <n v="3000"/>
    <n v="1050"/>
    <n v="262.5"/>
    <n v="0.25"/>
  </r>
  <r>
    <x v="0"/>
    <n v="1185732"/>
    <x v="258"/>
    <x v="0"/>
    <x v="46"/>
    <s v="Providence"/>
    <x v="4"/>
    <n v="0.5"/>
    <n v="1000"/>
    <n v="500"/>
    <n v="125"/>
    <n v="0.25"/>
  </r>
  <r>
    <x v="0"/>
    <n v="1185732"/>
    <x v="258"/>
    <x v="0"/>
    <x v="46"/>
    <s v="Providence"/>
    <x v="5"/>
    <n v="0.4"/>
    <n v="2000"/>
    <n v="800"/>
    <n v="240"/>
    <n v="0.3"/>
  </r>
  <r>
    <x v="0"/>
    <n v="1185732"/>
    <x v="259"/>
    <x v="0"/>
    <x v="46"/>
    <s v="Providence"/>
    <x v="0"/>
    <n v="0.4"/>
    <n v="4500"/>
    <n v="1800"/>
    <n v="540"/>
    <n v="0.3"/>
  </r>
  <r>
    <x v="0"/>
    <n v="1185732"/>
    <x v="259"/>
    <x v="0"/>
    <x v="46"/>
    <s v="Providence"/>
    <x v="1"/>
    <n v="0.4"/>
    <n v="1500"/>
    <n v="600"/>
    <n v="180"/>
    <n v="0.3"/>
  </r>
  <r>
    <x v="0"/>
    <n v="1185732"/>
    <x v="259"/>
    <x v="0"/>
    <x v="46"/>
    <s v="Providence"/>
    <x v="2"/>
    <n v="0.30000000000000004"/>
    <n v="1500"/>
    <n v="450.00000000000006"/>
    <n v="112.50000000000001"/>
    <n v="0.25"/>
  </r>
  <r>
    <x v="0"/>
    <n v="1185732"/>
    <x v="259"/>
    <x v="0"/>
    <x v="46"/>
    <s v="Providence"/>
    <x v="3"/>
    <n v="0.35"/>
    <n v="1250"/>
    <n v="437.5"/>
    <n v="109.375"/>
    <n v="0.25"/>
  </r>
  <r>
    <x v="0"/>
    <n v="1185732"/>
    <x v="259"/>
    <x v="0"/>
    <x v="46"/>
    <s v="Providence"/>
    <x v="4"/>
    <n v="0.5"/>
    <n v="1250"/>
    <n v="625"/>
    <n v="156.25"/>
    <n v="0.25"/>
  </r>
  <r>
    <x v="0"/>
    <n v="1185732"/>
    <x v="259"/>
    <x v="0"/>
    <x v="46"/>
    <s v="Providence"/>
    <x v="5"/>
    <n v="0.4"/>
    <n v="2750"/>
    <n v="1100"/>
    <n v="330"/>
    <n v="0.3"/>
  </r>
  <r>
    <x v="0"/>
    <n v="1185732"/>
    <x v="236"/>
    <x v="0"/>
    <x v="46"/>
    <s v="Providence"/>
    <x v="0"/>
    <n v="0.54999999999999993"/>
    <n v="4950"/>
    <n v="2722.4999999999995"/>
    <n v="816.74999999999989"/>
    <n v="0.3"/>
  </r>
  <r>
    <x v="0"/>
    <n v="1185732"/>
    <x v="236"/>
    <x v="0"/>
    <x v="46"/>
    <s v="Providence"/>
    <x v="1"/>
    <n v="0.5"/>
    <n v="2000"/>
    <n v="1000"/>
    <n v="300"/>
    <n v="0.3"/>
  </r>
  <r>
    <x v="0"/>
    <n v="1185732"/>
    <x v="236"/>
    <x v="0"/>
    <x v="46"/>
    <s v="Providence"/>
    <x v="2"/>
    <n v="0.45"/>
    <n v="2250"/>
    <n v="1012.5"/>
    <n v="253.125"/>
    <n v="0.25"/>
  </r>
  <r>
    <x v="0"/>
    <n v="1185732"/>
    <x v="236"/>
    <x v="0"/>
    <x v="46"/>
    <s v="Providence"/>
    <x v="3"/>
    <n v="0.45"/>
    <n v="1750"/>
    <n v="787.5"/>
    <n v="196.875"/>
    <n v="0.25"/>
  </r>
  <r>
    <x v="0"/>
    <n v="1185732"/>
    <x v="236"/>
    <x v="0"/>
    <x v="46"/>
    <s v="Providence"/>
    <x v="4"/>
    <n v="0.54999999999999993"/>
    <n v="2000"/>
    <n v="1099.9999999999998"/>
    <n v="274.99999999999994"/>
    <n v="0.25"/>
  </r>
  <r>
    <x v="0"/>
    <n v="1185732"/>
    <x v="236"/>
    <x v="0"/>
    <x v="46"/>
    <s v="Providence"/>
    <x v="5"/>
    <n v="0.6"/>
    <n v="3250"/>
    <n v="1950"/>
    <n v="585"/>
    <n v="0.3"/>
  </r>
  <r>
    <x v="0"/>
    <n v="1185732"/>
    <x v="41"/>
    <x v="0"/>
    <x v="46"/>
    <s v="Providence"/>
    <x v="0"/>
    <n v="0.54999999999999993"/>
    <n v="5750"/>
    <n v="3162.4999999999995"/>
    <n v="948.74999999999977"/>
    <n v="0.3"/>
  </r>
  <r>
    <x v="0"/>
    <n v="1185732"/>
    <x v="41"/>
    <x v="0"/>
    <x v="46"/>
    <s v="Providence"/>
    <x v="1"/>
    <n v="0.5"/>
    <n v="3250"/>
    <n v="1625"/>
    <n v="487.5"/>
    <n v="0.3"/>
  </r>
  <r>
    <x v="0"/>
    <n v="1185732"/>
    <x v="41"/>
    <x v="0"/>
    <x v="46"/>
    <s v="Providence"/>
    <x v="2"/>
    <n v="0.45"/>
    <n v="2500"/>
    <n v="1125"/>
    <n v="281.25"/>
    <n v="0.25"/>
  </r>
  <r>
    <x v="0"/>
    <n v="1185732"/>
    <x v="41"/>
    <x v="0"/>
    <x v="46"/>
    <s v="Providence"/>
    <x v="3"/>
    <n v="0.45"/>
    <n v="2250"/>
    <n v="1012.5"/>
    <n v="253.125"/>
    <n v="0.25"/>
  </r>
  <r>
    <x v="0"/>
    <n v="1185732"/>
    <x v="41"/>
    <x v="0"/>
    <x v="46"/>
    <s v="Providence"/>
    <x v="4"/>
    <n v="0.54999999999999993"/>
    <n v="2250"/>
    <n v="1237.4999999999998"/>
    <n v="309.37499999999994"/>
    <n v="0.25"/>
  </r>
  <r>
    <x v="0"/>
    <n v="1185732"/>
    <x v="41"/>
    <x v="0"/>
    <x v="46"/>
    <s v="Providence"/>
    <x v="5"/>
    <n v="0.6"/>
    <n v="3750"/>
    <n v="2250"/>
    <n v="675"/>
    <n v="0.3"/>
  </r>
  <r>
    <x v="0"/>
    <n v="1185732"/>
    <x v="260"/>
    <x v="0"/>
    <x v="46"/>
    <s v="Providence"/>
    <x v="0"/>
    <n v="0.54999999999999993"/>
    <n v="6000"/>
    <n v="3299.9999999999995"/>
    <n v="989.99999999999977"/>
    <n v="0.3"/>
  </r>
  <r>
    <x v="0"/>
    <n v="1185732"/>
    <x v="260"/>
    <x v="0"/>
    <x v="46"/>
    <s v="Providence"/>
    <x v="1"/>
    <n v="0.5"/>
    <n v="3500"/>
    <n v="1750"/>
    <n v="525"/>
    <n v="0.3"/>
  </r>
  <r>
    <x v="0"/>
    <n v="1185732"/>
    <x v="260"/>
    <x v="0"/>
    <x v="46"/>
    <s v="Providence"/>
    <x v="2"/>
    <n v="0.45"/>
    <n v="2750"/>
    <n v="1237.5"/>
    <n v="309.375"/>
    <n v="0.25"/>
  </r>
  <r>
    <x v="0"/>
    <n v="1185732"/>
    <x v="260"/>
    <x v="0"/>
    <x v="46"/>
    <s v="Providence"/>
    <x v="3"/>
    <n v="0.45"/>
    <n v="2250"/>
    <n v="1012.5"/>
    <n v="253.125"/>
    <n v="0.25"/>
  </r>
  <r>
    <x v="0"/>
    <n v="1185732"/>
    <x v="260"/>
    <x v="0"/>
    <x v="46"/>
    <s v="Providence"/>
    <x v="4"/>
    <n v="0.54999999999999993"/>
    <n v="2500"/>
    <n v="1374.9999999999998"/>
    <n v="343.74999999999994"/>
    <n v="0.25"/>
  </r>
  <r>
    <x v="0"/>
    <n v="1185732"/>
    <x v="260"/>
    <x v="0"/>
    <x v="46"/>
    <s v="Providence"/>
    <x v="5"/>
    <n v="0.6"/>
    <n v="4250"/>
    <n v="2550"/>
    <n v="765"/>
    <n v="0.3"/>
  </r>
  <r>
    <x v="0"/>
    <n v="1185732"/>
    <x v="261"/>
    <x v="0"/>
    <x v="46"/>
    <s v="Providence"/>
    <x v="0"/>
    <n v="0.54999999999999993"/>
    <n v="5750"/>
    <n v="3162.4999999999995"/>
    <n v="948.74999999999977"/>
    <n v="0.3"/>
  </r>
  <r>
    <x v="0"/>
    <n v="1185732"/>
    <x v="261"/>
    <x v="0"/>
    <x v="46"/>
    <s v="Providence"/>
    <x v="1"/>
    <n v="0.5"/>
    <n v="3500"/>
    <n v="1750"/>
    <n v="525"/>
    <n v="0.3"/>
  </r>
  <r>
    <x v="0"/>
    <n v="1185732"/>
    <x v="261"/>
    <x v="0"/>
    <x v="46"/>
    <s v="Providence"/>
    <x v="2"/>
    <n v="0.45"/>
    <n v="2750"/>
    <n v="1237.5"/>
    <n v="309.375"/>
    <n v="0.25"/>
  </r>
  <r>
    <x v="0"/>
    <n v="1185732"/>
    <x v="261"/>
    <x v="0"/>
    <x v="46"/>
    <s v="Providence"/>
    <x v="3"/>
    <n v="0.45"/>
    <n v="1750"/>
    <n v="787.5"/>
    <n v="196.875"/>
    <n v="0.25"/>
  </r>
  <r>
    <x v="0"/>
    <n v="1185732"/>
    <x v="261"/>
    <x v="0"/>
    <x v="46"/>
    <s v="Providence"/>
    <x v="4"/>
    <n v="0.54999999999999993"/>
    <n v="1500"/>
    <n v="824.99999999999989"/>
    <n v="206.24999999999997"/>
    <n v="0.25"/>
  </r>
  <r>
    <x v="0"/>
    <n v="1185732"/>
    <x v="261"/>
    <x v="0"/>
    <x v="46"/>
    <s v="Providence"/>
    <x v="5"/>
    <n v="0.6"/>
    <n v="3250"/>
    <n v="1950"/>
    <n v="585"/>
    <n v="0.3"/>
  </r>
  <r>
    <x v="0"/>
    <n v="1185732"/>
    <x v="239"/>
    <x v="0"/>
    <x v="46"/>
    <s v="Providence"/>
    <x v="0"/>
    <n v="0.54999999999999993"/>
    <n v="4500"/>
    <n v="2474.9999999999995"/>
    <n v="742.49999999999989"/>
    <n v="0.3"/>
  </r>
  <r>
    <x v="0"/>
    <n v="1185732"/>
    <x v="239"/>
    <x v="0"/>
    <x v="46"/>
    <s v="Providence"/>
    <x v="1"/>
    <n v="0.5"/>
    <n v="2500"/>
    <n v="1250"/>
    <n v="375"/>
    <n v="0.3"/>
  </r>
  <r>
    <x v="0"/>
    <n v="1185732"/>
    <x v="239"/>
    <x v="0"/>
    <x v="46"/>
    <s v="Providence"/>
    <x v="2"/>
    <n v="0.45"/>
    <n v="1500"/>
    <n v="675"/>
    <n v="168.75"/>
    <n v="0.25"/>
  </r>
  <r>
    <x v="0"/>
    <n v="1185732"/>
    <x v="239"/>
    <x v="0"/>
    <x v="46"/>
    <s v="Providence"/>
    <x v="3"/>
    <n v="0.45"/>
    <n v="1250"/>
    <n v="562.5"/>
    <n v="140.625"/>
    <n v="0.25"/>
  </r>
  <r>
    <x v="0"/>
    <n v="1185732"/>
    <x v="239"/>
    <x v="0"/>
    <x v="46"/>
    <s v="Providence"/>
    <x v="4"/>
    <n v="0.54999999999999993"/>
    <n v="1250"/>
    <n v="687.49999999999989"/>
    <n v="171.87499999999997"/>
    <n v="0.25"/>
  </r>
  <r>
    <x v="0"/>
    <n v="1185732"/>
    <x v="239"/>
    <x v="0"/>
    <x v="46"/>
    <s v="Providence"/>
    <x v="5"/>
    <n v="0.6"/>
    <n v="2250"/>
    <n v="1350"/>
    <n v="405"/>
    <n v="0.3"/>
  </r>
  <r>
    <x v="0"/>
    <n v="1185732"/>
    <x v="45"/>
    <x v="0"/>
    <x v="46"/>
    <s v="Providence"/>
    <x v="0"/>
    <n v="0.6"/>
    <n v="4000"/>
    <n v="2400"/>
    <n v="720"/>
    <n v="0.3"/>
  </r>
  <r>
    <x v="0"/>
    <n v="1185732"/>
    <x v="45"/>
    <x v="0"/>
    <x v="46"/>
    <s v="Providence"/>
    <x v="1"/>
    <n v="0.55000000000000004"/>
    <n v="2250"/>
    <n v="1237.5"/>
    <n v="371.25"/>
    <n v="0.3"/>
  </r>
  <r>
    <x v="0"/>
    <n v="1185732"/>
    <x v="45"/>
    <x v="0"/>
    <x v="46"/>
    <s v="Providence"/>
    <x v="2"/>
    <n v="0.55000000000000004"/>
    <n v="1250"/>
    <n v="687.5"/>
    <n v="171.875"/>
    <n v="0.25"/>
  </r>
  <r>
    <x v="0"/>
    <n v="1185732"/>
    <x v="45"/>
    <x v="0"/>
    <x v="46"/>
    <s v="Providence"/>
    <x v="3"/>
    <n v="0.55000000000000004"/>
    <n v="1000"/>
    <n v="550"/>
    <n v="137.5"/>
    <n v="0.25"/>
  </r>
  <r>
    <x v="0"/>
    <n v="1185732"/>
    <x v="45"/>
    <x v="0"/>
    <x v="46"/>
    <s v="Providence"/>
    <x v="4"/>
    <n v="0.65"/>
    <n v="1000"/>
    <n v="650"/>
    <n v="162.5"/>
    <n v="0.25"/>
  </r>
  <r>
    <x v="0"/>
    <n v="1185732"/>
    <x v="45"/>
    <x v="0"/>
    <x v="46"/>
    <s v="Providence"/>
    <x v="5"/>
    <n v="0.7"/>
    <n v="2250"/>
    <n v="1575"/>
    <n v="472.5"/>
    <n v="0.3"/>
  </r>
  <r>
    <x v="0"/>
    <n v="1185732"/>
    <x v="262"/>
    <x v="0"/>
    <x v="46"/>
    <s v="Providence"/>
    <x v="0"/>
    <n v="0.65"/>
    <n v="3750"/>
    <n v="2437.5"/>
    <n v="731.25"/>
    <n v="0.3"/>
  </r>
  <r>
    <x v="0"/>
    <n v="1185732"/>
    <x v="262"/>
    <x v="0"/>
    <x v="46"/>
    <s v="Providence"/>
    <x v="1"/>
    <n v="0.55000000000000004"/>
    <n v="3000"/>
    <n v="1650.0000000000002"/>
    <n v="495.00000000000006"/>
    <n v="0.3"/>
  </r>
  <r>
    <x v="0"/>
    <n v="1185732"/>
    <x v="262"/>
    <x v="0"/>
    <x v="46"/>
    <s v="Providence"/>
    <x v="2"/>
    <n v="0.55000000000000004"/>
    <n v="2950"/>
    <n v="1622.5000000000002"/>
    <n v="405.62500000000006"/>
    <n v="0.25"/>
  </r>
  <r>
    <x v="0"/>
    <n v="1185732"/>
    <x v="262"/>
    <x v="0"/>
    <x v="46"/>
    <s v="Providence"/>
    <x v="3"/>
    <n v="0.55000000000000004"/>
    <n v="2750"/>
    <n v="1512.5000000000002"/>
    <n v="378.12500000000006"/>
    <n v="0.25"/>
  </r>
  <r>
    <x v="0"/>
    <n v="1185732"/>
    <x v="262"/>
    <x v="0"/>
    <x v="46"/>
    <s v="Providence"/>
    <x v="4"/>
    <n v="0.65"/>
    <n v="2500"/>
    <n v="1625"/>
    <n v="406.25"/>
    <n v="0.25"/>
  </r>
  <r>
    <x v="0"/>
    <n v="1185732"/>
    <x v="262"/>
    <x v="0"/>
    <x v="46"/>
    <s v="Providence"/>
    <x v="5"/>
    <n v="0.7"/>
    <n v="3500"/>
    <n v="2450"/>
    <n v="735"/>
    <n v="0.3"/>
  </r>
  <r>
    <x v="0"/>
    <n v="1185732"/>
    <x v="263"/>
    <x v="0"/>
    <x v="46"/>
    <s v="Providence"/>
    <x v="0"/>
    <n v="0.65"/>
    <n v="5750"/>
    <n v="3737.5"/>
    <n v="1121.25"/>
    <n v="0.3"/>
  </r>
  <r>
    <x v="0"/>
    <n v="1185732"/>
    <x v="263"/>
    <x v="0"/>
    <x v="46"/>
    <s v="Providence"/>
    <x v="1"/>
    <n v="0.55000000000000004"/>
    <n v="3750"/>
    <n v="2062.5"/>
    <n v="618.75"/>
    <n v="0.3"/>
  </r>
  <r>
    <x v="0"/>
    <n v="1185732"/>
    <x v="263"/>
    <x v="0"/>
    <x v="46"/>
    <s v="Providence"/>
    <x v="2"/>
    <n v="0.55000000000000004"/>
    <n v="3500"/>
    <n v="1925.0000000000002"/>
    <n v="481.25000000000006"/>
    <n v="0.25"/>
  </r>
  <r>
    <x v="0"/>
    <n v="1185732"/>
    <x v="263"/>
    <x v="0"/>
    <x v="46"/>
    <s v="Providence"/>
    <x v="3"/>
    <n v="0.55000000000000004"/>
    <n v="3000"/>
    <n v="1650.0000000000002"/>
    <n v="412.50000000000006"/>
    <n v="0.25"/>
  </r>
  <r>
    <x v="0"/>
    <n v="1185732"/>
    <x v="263"/>
    <x v="0"/>
    <x v="46"/>
    <s v="Providence"/>
    <x v="4"/>
    <n v="0.65"/>
    <n v="3000"/>
    <n v="1950"/>
    <n v="487.5"/>
    <n v="0.25"/>
  </r>
  <r>
    <x v="0"/>
    <n v="1185732"/>
    <x v="263"/>
    <x v="0"/>
    <x v="46"/>
    <s v="Providence"/>
    <x v="5"/>
    <n v="0.7"/>
    <n v="4000"/>
    <n v="2800"/>
    <n v="840"/>
    <n v="0.3"/>
  </r>
  <r>
    <x v="0"/>
    <n v="1185732"/>
    <x v="0"/>
    <x v="0"/>
    <x v="47"/>
    <s v="Boston"/>
    <x v="0"/>
    <n v="0.45"/>
    <n v="5250"/>
    <n v="2362.5"/>
    <n v="1063.125"/>
    <n v="0.45"/>
  </r>
  <r>
    <x v="0"/>
    <n v="1185732"/>
    <x v="0"/>
    <x v="0"/>
    <x v="47"/>
    <s v="Boston"/>
    <x v="1"/>
    <n v="0.45"/>
    <n v="3250"/>
    <n v="1462.5"/>
    <n v="658.125"/>
    <n v="0.45"/>
  </r>
  <r>
    <x v="0"/>
    <n v="1185732"/>
    <x v="0"/>
    <x v="0"/>
    <x v="47"/>
    <s v="Boston"/>
    <x v="2"/>
    <n v="0.35000000000000003"/>
    <n v="3250"/>
    <n v="1137.5"/>
    <n v="398.125"/>
    <n v="0.35"/>
  </r>
  <r>
    <x v="0"/>
    <n v="1185732"/>
    <x v="0"/>
    <x v="0"/>
    <x v="47"/>
    <s v="Boston"/>
    <x v="3"/>
    <n v="0.39999999999999997"/>
    <n v="1750"/>
    <n v="699.99999999999989"/>
    <n v="244.99999999999994"/>
    <n v="0.35"/>
  </r>
  <r>
    <x v="0"/>
    <n v="1185732"/>
    <x v="0"/>
    <x v="0"/>
    <x v="47"/>
    <s v="Boston"/>
    <x v="4"/>
    <n v="0.55000000000000004"/>
    <n v="2250"/>
    <n v="1237.5"/>
    <n v="433.125"/>
    <n v="0.35"/>
  </r>
  <r>
    <x v="0"/>
    <n v="1185732"/>
    <x v="0"/>
    <x v="0"/>
    <x v="47"/>
    <s v="Boston"/>
    <x v="5"/>
    <n v="0.45"/>
    <n v="3250"/>
    <n v="1462.5"/>
    <n v="585"/>
    <n v="0.39999999999999997"/>
  </r>
  <r>
    <x v="0"/>
    <n v="1185732"/>
    <x v="1"/>
    <x v="0"/>
    <x v="47"/>
    <s v="Boston"/>
    <x v="0"/>
    <n v="0.45"/>
    <n v="5750"/>
    <n v="2587.5"/>
    <n v="1164.375"/>
    <n v="0.45"/>
  </r>
  <r>
    <x v="0"/>
    <n v="1185732"/>
    <x v="1"/>
    <x v="0"/>
    <x v="47"/>
    <s v="Boston"/>
    <x v="1"/>
    <n v="0.45"/>
    <n v="2250"/>
    <n v="1012.5"/>
    <n v="455.625"/>
    <n v="0.45"/>
  </r>
  <r>
    <x v="0"/>
    <n v="1185732"/>
    <x v="1"/>
    <x v="0"/>
    <x v="47"/>
    <s v="Boston"/>
    <x v="2"/>
    <n v="0.35000000000000003"/>
    <n v="2750"/>
    <n v="962.50000000000011"/>
    <n v="336.875"/>
    <n v="0.35"/>
  </r>
  <r>
    <x v="0"/>
    <n v="1185732"/>
    <x v="1"/>
    <x v="0"/>
    <x v="47"/>
    <s v="Boston"/>
    <x v="3"/>
    <n v="0.39999999999999997"/>
    <n v="1500"/>
    <n v="600"/>
    <n v="210"/>
    <n v="0.35"/>
  </r>
  <r>
    <x v="0"/>
    <n v="1185732"/>
    <x v="1"/>
    <x v="0"/>
    <x v="47"/>
    <s v="Boston"/>
    <x v="4"/>
    <n v="0.55000000000000004"/>
    <n v="2250"/>
    <n v="1237.5"/>
    <n v="433.125"/>
    <n v="0.35"/>
  </r>
  <r>
    <x v="0"/>
    <n v="1185732"/>
    <x v="1"/>
    <x v="0"/>
    <x v="47"/>
    <s v="Boston"/>
    <x v="5"/>
    <n v="0.45"/>
    <n v="3250"/>
    <n v="1462.5"/>
    <n v="585"/>
    <n v="0.39999999999999997"/>
  </r>
  <r>
    <x v="0"/>
    <n v="1185732"/>
    <x v="2"/>
    <x v="0"/>
    <x v="47"/>
    <s v="Boston"/>
    <x v="0"/>
    <n v="0.45"/>
    <n v="5450"/>
    <n v="2452.5"/>
    <n v="1103.625"/>
    <n v="0.45"/>
  </r>
  <r>
    <x v="0"/>
    <n v="1185732"/>
    <x v="2"/>
    <x v="0"/>
    <x v="47"/>
    <s v="Boston"/>
    <x v="1"/>
    <n v="0.45"/>
    <n v="2500"/>
    <n v="1125"/>
    <n v="506.25"/>
    <n v="0.45"/>
  </r>
  <r>
    <x v="0"/>
    <n v="1185732"/>
    <x v="2"/>
    <x v="0"/>
    <x v="47"/>
    <s v="Boston"/>
    <x v="2"/>
    <n v="0.35000000000000003"/>
    <n v="2750"/>
    <n v="962.50000000000011"/>
    <n v="336.875"/>
    <n v="0.35"/>
  </r>
  <r>
    <x v="0"/>
    <n v="1185732"/>
    <x v="2"/>
    <x v="0"/>
    <x v="47"/>
    <s v="Boston"/>
    <x v="3"/>
    <n v="0.39999999999999997"/>
    <n v="1250"/>
    <n v="499.99999999999994"/>
    <n v="174.99999999999997"/>
    <n v="0.35"/>
  </r>
  <r>
    <x v="0"/>
    <n v="1185732"/>
    <x v="2"/>
    <x v="0"/>
    <x v="47"/>
    <s v="Boston"/>
    <x v="4"/>
    <n v="0.55000000000000004"/>
    <n v="1750"/>
    <n v="962.50000000000011"/>
    <n v="336.875"/>
    <n v="0.35"/>
  </r>
  <r>
    <x v="0"/>
    <n v="1185732"/>
    <x v="2"/>
    <x v="0"/>
    <x v="47"/>
    <s v="Boston"/>
    <x v="5"/>
    <n v="0.45"/>
    <n v="2750"/>
    <n v="1237.5"/>
    <n v="494.99999999999994"/>
    <n v="0.39999999999999997"/>
  </r>
  <r>
    <x v="0"/>
    <n v="1185732"/>
    <x v="3"/>
    <x v="0"/>
    <x v="47"/>
    <s v="Boston"/>
    <x v="0"/>
    <n v="0.45"/>
    <n v="5250"/>
    <n v="2362.5"/>
    <n v="1063.125"/>
    <n v="0.45"/>
  </r>
  <r>
    <x v="0"/>
    <n v="1185732"/>
    <x v="3"/>
    <x v="0"/>
    <x v="47"/>
    <s v="Boston"/>
    <x v="1"/>
    <n v="0.45"/>
    <n v="2250"/>
    <n v="1012.5"/>
    <n v="455.625"/>
    <n v="0.45"/>
  </r>
  <r>
    <x v="0"/>
    <n v="1185732"/>
    <x v="3"/>
    <x v="0"/>
    <x v="47"/>
    <s v="Boston"/>
    <x v="2"/>
    <n v="0.35000000000000003"/>
    <n v="2250"/>
    <n v="787.50000000000011"/>
    <n v="275.625"/>
    <n v="0.35"/>
  </r>
  <r>
    <x v="0"/>
    <n v="1185732"/>
    <x v="3"/>
    <x v="0"/>
    <x v="47"/>
    <s v="Boston"/>
    <x v="3"/>
    <n v="0.39999999999999997"/>
    <n v="1500"/>
    <n v="600"/>
    <n v="210"/>
    <n v="0.35"/>
  </r>
  <r>
    <x v="0"/>
    <n v="1185732"/>
    <x v="3"/>
    <x v="0"/>
    <x v="47"/>
    <s v="Boston"/>
    <x v="4"/>
    <n v="0.55000000000000004"/>
    <n v="1500"/>
    <n v="825.00000000000011"/>
    <n v="288.75"/>
    <n v="0.35"/>
  </r>
  <r>
    <x v="0"/>
    <n v="1185732"/>
    <x v="3"/>
    <x v="0"/>
    <x v="47"/>
    <s v="Boston"/>
    <x v="5"/>
    <n v="0.45"/>
    <n v="3000"/>
    <n v="1350"/>
    <n v="540"/>
    <n v="0.39999999999999997"/>
  </r>
  <r>
    <x v="0"/>
    <n v="1185732"/>
    <x v="4"/>
    <x v="0"/>
    <x v="47"/>
    <s v="Boston"/>
    <x v="0"/>
    <n v="0.6"/>
    <n v="5700"/>
    <n v="3420"/>
    <n v="1539"/>
    <n v="0.45"/>
  </r>
  <r>
    <x v="0"/>
    <n v="1185732"/>
    <x v="4"/>
    <x v="0"/>
    <x v="47"/>
    <s v="Boston"/>
    <x v="1"/>
    <n v="0.55000000000000004"/>
    <n v="2750"/>
    <n v="1512.5000000000002"/>
    <n v="680.62500000000011"/>
    <n v="0.45"/>
  </r>
  <r>
    <x v="0"/>
    <n v="1185732"/>
    <x v="4"/>
    <x v="0"/>
    <x v="47"/>
    <s v="Boston"/>
    <x v="2"/>
    <n v="0.5"/>
    <n v="3000"/>
    <n v="1500"/>
    <n v="525"/>
    <n v="0.35"/>
  </r>
  <r>
    <x v="0"/>
    <n v="1185732"/>
    <x v="4"/>
    <x v="0"/>
    <x v="47"/>
    <s v="Boston"/>
    <x v="3"/>
    <n v="0.5"/>
    <n v="2500"/>
    <n v="1250"/>
    <n v="437.5"/>
    <n v="0.35"/>
  </r>
  <r>
    <x v="0"/>
    <n v="1185732"/>
    <x v="4"/>
    <x v="0"/>
    <x v="47"/>
    <s v="Boston"/>
    <x v="4"/>
    <n v="0.6"/>
    <n v="2750"/>
    <n v="1650"/>
    <n v="577.5"/>
    <n v="0.35"/>
  </r>
  <r>
    <x v="0"/>
    <n v="1185732"/>
    <x v="4"/>
    <x v="0"/>
    <x v="47"/>
    <s v="Boston"/>
    <x v="5"/>
    <n v="0.65"/>
    <n v="4000"/>
    <n v="2600"/>
    <n v="1040"/>
    <n v="0.39999999999999997"/>
  </r>
  <r>
    <x v="0"/>
    <n v="1185732"/>
    <x v="5"/>
    <x v="0"/>
    <x v="47"/>
    <s v="Boston"/>
    <x v="0"/>
    <n v="0.6"/>
    <n v="6500"/>
    <n v="3900"/>
    <n v="1755"/>
    <n v="0.45"/>
  </r>
  <r>
    <x v="0"/>
    <n v="1185732"/>
    <x v="5"/>
    <x v="0"/>
    <x v="47"/>
    <s v="Boston"/>
    <x v="1"/>
    <n v="0.55000000000000004"/>
    <n v="4000"/>
    <n v="2200"/>
    <n v="990"/>
    <n v="0.45"/>
  </r>
  <r>
    <x v="0"/>
    <n v="1185732"/>
    <x v="5"/>
    <x v="0"/>
    <x v="47"/>
    <s v="Boston"/>
    <x v="2"/>
    <n v="0.5"/>
    <n v="3250"/>
    <n v="1625"/>
    <n v="568.75"/>
    <n v="0.35"/>
  </r>
  <r>
    <x v="0"/>
    <n v="1185732"/>
    <x v="5"/>
    <x v="0"/>
    <x v="47"/>
    <s v="Boston"/>
    <x v="3"/>
    <n v="0.5"/>
    <n v="3000"/>
    <n v="1500"/>
    <n v="525"/>
    <n v="0.35"/>
  </r>
  <r>
    <x v="0"/>
    <n v="1185732"/>
    <x v="5"/>
    <x v="0"/>
    <x v="47"/>
    <s v="Boston"/>
    <x v="4"/>
    <n v="0.6"/>
    <n v="3000"/>
    <n v="1800"/>
    <n v="630"/>
    <n v="0.35"/>
  </r>
  <r>
    <x v="0"/>
    <n v="1185732"/>
    <x v="5"/>
    <x v="0"/>
    <x v="47"/>
    <s v="Boston"/>
    <x v="5"/>
    <n v="0.65"/>
    <n v="4500"/>
    <n v="2925"/>
    <n v="1170"/>
    <n v="0.39999999999999997"/>
  </r>
  <r>
    <x v="0"/>
    <n v="1185732"/>
    <x v="6"/>
    <x v="0"/>
    <x v="47"/>
    <s v="Boston"/>
    <x v="0"/>
    <n v="0.6"/>
    <n v="6750"/>
    <n v="4050"/>
    <n v="1822.5"/>
    <n v="0.45"/>
  </r>
  <r>
    <x v="0"/>
    <n v="1185732"/>
    <x v="6"/>
    <x v="0"/>
    <x v="47"/>
    <s v="Boston"/>
    <x v="1"/>
    <n v="0.55000000000000004"/>
    <n v="4250"/>
    <n v="2337.5"/>
    <n v="1051.875"/>
    <n v="0.45"/>
  </r>
  <r>
    <x v="0"/>
    <n v="1185732"/>
    <x v="6"/>
    <x v="0"/>
    <x v="47"/>
    <s v="Boston"/>
    <x v="2"/>
    <n v="0.5"/>
    <n v="3500"/>
    <n v="1750"/>
    <n v="612.5"/>
    <n v="0.35"/>
  </r>
  <r>
    <x v="0"/>
    <n v="1185732"/>
    <x v="6"/>
    <x v="0"/>
    <x v="47"/>
    <s v="Boston"/>
    <x v="3"/>
    <n v="0.5"/>
    <n v="3000"/>
    <n v="1500"/>
    <n v="525"/>
    <n v="0.35"/>
  </r>
  <r>
    <x v="0"/>
    <n v="1185732"/>
    <x v="6"/>
    <x v="0"/>
    <x v="47"/>
    <s v="Boston"/>
    <x v="4"/>
    <n v="0.6"/>
    <n v="3250"/>
    <n v="1950"/>
    <n v="682.5"/>
    <n v="0.35"/>
  </r>
  <r>
    <x v="0"/>
    <n v="1185732"/>
    <x v="6"/>
    <x v="0"/>
    <x v="47"/>
    <s v="Boston"/>
    <x v="5"/>
    <n v="0.65"/>
    <n v="5000"/>
    <n v="3250"/>
    <n v="1300"/>
    <n v="0.39999999999999997"/>
  </r>
  <r>
    <x v="0"/>
    <n v="1185732"/>
    <x v="7"/>
    <x v="0"/>
    <x v="47"/>
    <s v="Boston"/>
    <x v="0"/>
    <n v="0.6"/>
    <n v="6500"/>
    <n v="3900"/>
    <n v="1755"/>
    <n v="0.45"/>
  </r>
  <r>
    <x v="0"/>
    <n v="1185732"/>
    <x v="7"/>
    <x v="0"/>
    <x v="47"/>
    <s v="Boston"/>
    <x v="1"/>
    <n v="0.55000000000000004"/>
    <n v="4250"/>
    <n v="2337.5"/>
    <n v="1051.875"/>
    <n v="0.45"/>
  </r>
  <r>
    <x v="0"/>
    <n v="1185732"/>
    <x v="7"/>
    <x v="0"/>
    <x v="47"/>
    <s v="Boston"/>
    <x v="2"/>
    <n v="0.5"/>
    <n v="3500"/>
    <n v="1750"/>
    <n v="612.5"/>
    <n v="0.35"/>
  </r>
  <r>
    <x v="0"/>
    <n v="1185732"/>
    <x v="7"/>
    <x v="0"/>
    <x v="47"/>
    <s v="Boston"/>
    <x v="3"/>
    <n v="0.5"/>
    <n v="2500"/>
    <n v="1250"/>
    <n v="437.5"/>
    <n v="0.35"/>
  </r>
  <r>
    <x v="0"/>
    <n v="1185732"/>
    <x v="7"/>
    <x v="0"/>
    <x v="47"/>
    <s v="Boston"/>
    <x v="4"/>
    <n v="0.6"/>
    <n v="2250"/>
    <n v="1350"/>
    <n v="472.49999999999994"/>
    <n v="0.35"/>
  </r>
  <r>
    <x v="0"/>
    <n v="1185732"/>
    <x v="7"/>
    <x v="0"/>
    <x v="47"/>
    <s v="Boston"/>
    <x v="5"/>
    <n v="0.65"/>
    <n v="4000"/>
    <n v="2600"/>
    <n v="1040"/>
    <n v="0.39999999999999997"/>
  </r>
  <r>
    <x v="0"/>
    <n v="1185732"/>
    <x v="8"/>
    <x v="0"/>
    <x v="47"/>
    <s v="Boston"/>
    <x v="0"/>
    <n v="0.6"/>
    <n v="5250"/>
    <n v="3150"/>
    <n v="1417.5"/>
    <n v="0.45"/>
  </r>
  <r>
    <x v="0"/>
    <n v="1185732"/>
    <x v="8"/>
    <x v="0"/>
    <x v="47"/>
    <s v="Boston"/>
    <x v="1"/>
    <n v="0.55000000000000004"/>
    <n v="3250"/>
    <n v="1787.5000000000002"/>
    <n v="804.37500000000011"/>
    <n v="0.45"/>
  </r>
  <r>
    <x v="0"/>
    <n v="1185732"/>
    <x v="8"/>
    <x v="0"/>
    <x v="47"/>
    <s v="Boston"/>
    <x v="2"/>
    <n v="0.5"/>
    <n v="2250"/>
    <n v="1125"/>
    <n v="393.75"/>
    <n v="0.35"/>
  </r>
  <r>
    <x v="0"/>
    <n v="1185732"/>
    <x v="8"/>
    <x v="0"/>
    <x v="47"/>
    <s v="Boston"/>
    <x v="3"/>
    <n v="0.5"/>
    <n v="2000"/>
    <n v="1000"/>
    <n v="350"/>
    <n v="0.35"/>
  </r>
  <r>
    <x v="0"/>
    <n v="1185732"/>
    <x v="8"/>
    <x v="0"/>
    <x v="47"/>
    <s v="Boston"/>
    <x v="4"/>
    <n v="0.6"/>
    <n v="2000"/>
    <n v="1200"/>
    <n v="420"/>
    <n v="0.35"/>
  </r>
  <r>
    <x v="0"/>
    <n v="1185732"/>
    <x v="8"/>
    <x v="0"/>
    <x v="47"/>
    <s v="Boston"/>
    <x v="5"/>
    <n v="0.65"/>
    <n v="3000"/>
    <n v="1950"/>
    <n v="779.99999999999989"/>
    <n v="0.39999999999999997"/>
  </r>
  <r>
    <x v="0"/>
    <n v="1185732"/>
    <x v="9"/>
    <x v="0"/>
    <x v="47"/>
    <s v="Boston"/>
    <x v="0"/>
    <n v="0.65"/>
    <n v="4750"/>
    <n v="3087.5"/>
    <n v="1389.375"/>
    <n v="0.45"/>
  </r>
  <r>
    <x v="0"/>
    <n v="1185732"/>
    <x v="9"/>
    <x v="0"/>
    <x v="47"/>
    <s v="Boston"/>
    <x v="1"/>
    <n v="0.60000000000000009"/>
    <n v="3000"/>
    <n v="1800.0000000000002"/>
    <n v="810.00000000000011"/>
    <n v="0.45"/>
  </r>
  <r>
    <x v="0"/>
    <n v="1185732"/>
    <x v="9"/>
    <x v="0"/>
    <x v="47"/>
    <s v="Boston"/>
    <x v="2"/>
    <n v="0.60000000000000009"/>
    <n v="2000"/>
    <n v="1200.0000000000002"/>
    <n v="420.00000000000006"/>
    <n v="0.35"/>
  </r>
  <r>
    <x v="0"/>
    <n v="1185732"/>
    <x v="9"/>
    <x v="0"/>
    <x v="47"/>
    <s v="Boston"/>
    <x v="3"/>
    <n v="0.60000000000000009"/>
    <n v="1750"/>
    <n v="1050.0000000000002"/>
    <n v="367.50000000000006"/>
    <n v="0.35"/>
  </r>
  <r>
    <x v="0"/>
    <n v="1185732"/>
    <x v="9"/>
    <x v="0"/>
    <x v="47"/>
    <s v="Boston"/>
    <x v="4"/>
    <n v="0.70000000000000007"/>
    <n v="1750"/>
    <n v="1225.0000000000002"/>
    <n v="428.75000000000006"/>
    <n v="0.35"/>
  </r>
  <r>
    <x v="0"/>
    <n v="1185732"/>
    <x v="9"/>
    <x v="0"/>
    <x v="47"/>
    <s v="Boston"/>
    <x v="5"/>
    <n v="0.75"/>
    <n v="3000"/>
    <n v="2250"/>
    <n v="899.99999999999989"/>
    <n v="0.39999999999999997"/>
  </r>
  <r>
    <x v="0"/>
    <n v="1185732"/>
    <x v="10"/>
    <x v="0"/>
    <x v="47"/>
    <s v="Boston"/>
    <x v="0"/>
    <n v="0.70000000000000007"/>
    <n v="4500"/>
    <n v="3150.0000000000005"/>
    <n v="1417.5000000000002"/>
    <n v="0.45"/>
  </r>
  <r>
    <x v="0"/>
    <n v="1185732"/>
    <x v="10"/>
    <x v="0"/>
    <x v="47"/>
    <s v="Boston"/>
    <x v="1"/>
    <n v="0.60000000000000009"/>
    <n v="3250"/>
    <n v="1950.0000000000002"/>
    <n v="877.50000000000011"/>
    <n v="0.45"/>
  </r>
  <r>
    <x v="0"/>
    <n v="1185732"/>
    <x v="10"/>
    <x v="0"/>
    <x v="47"/>
    <s v="Boston"/>
    <x v="2"/>
    <n v="0.60000000000000009"/>
    <n v="3200"/>
    <n v="1920.0000000000002"/>
    <n v="672"/>
    <n v="0.35"/>
  </r>
  <r>
    <x v="0"/>
    <n v="1185732"/>
    <x v="10"/>
    <x v="0"/>
    <x v="47"/>
    <s v="Boston"/>
    <x v="3"/>
    <n v="0.60000000000000009"/>
    <n v="3000"/>
    <n v="1800.0000000000002"/>
    <n v="630"/>
    <n v="0.35"/>
  </r>
  <r>
    <x v="0"/>
    <n v="1185732"/>
    <x v="10"/>
    <x v="0"/>
    <x v="47"/>
    <s v="Boston"/>
    <x v="4"/>
    <n v="0.70000000000000007"/>
    <n v="2750"/>
    <n v="1925.0000000000002"/>
    <n v="673.75"/>
    <n v="0.35"/>
  </r>
  <r>
    <x v="0"/>
    <n v="1185732"/>
    <x v="10"/>
    <x v="0"/>
    <x v="47"/>
    <s v="Boston"/>
    <x v="5"/>
    <n v="0.75"/>
    <n v="3750"/>
    <n v="2812.5"/>
    <n v="1125"/>
    <n v="0.39999999999999997"/>
  </r>
  <r>
    <x v="0"/>
    <n v="1185732"/>
    <x v="11"/>
    <x v="0"/>
    <x v="47"/>
    <s v="Boston"/>
    <x v="0"/>
    <n v="0.70000000000000007"/>
    <n v="6000"/>
    <n v="4200"/>
    <n v="1890"/>
    <n v="0.45"/>
  </r>
  <r>
    <x v="0"/>
    <n v="1185732"/>
    <x v="11"/>
    <x v="0"/>
    <x v="47"/>
    <s v="Boston"/>
    <x v="1"/>
    <n v="0.60000000000000009"/>
    <n v="4000"/>
    <n v="2400.0000000000005"/>
    <n v="1080.0000000000002"/>
    <n v="0.45"/>
  </r>
  <r>
    <x v="0"/>
    <n v="1185732"/>
    <x v="11"/>
    <x v="0"/>
    <x v="47"/>
    <s v="Boston"/>
    <x v="2"/>
    <n v="0.60000000000000009"/>
    <n v="3750"/>
    <n v="2250.0000000000005"/>
    <n v="787.50000000000011"/>
    <n v="0.35"/>
  </r>
  <r>
    <x v="0"/>
    <n v="1185732"/>
    <x v="11"/>
    <x v="0"/>
    <x v="47"/>
    <s v="Boston"/>
    <x v="3"/>
    <n v="0.60000000000000009"/>
    <n v="3250"/>
    <n v="1950.0000000000002"/>
    <n v="682.5"/>
    <n v="0.35"/>
  </r>
  <r>
    <x v="0"/>
    <n v="1185732"/>
    <x v="11"/>
    <x v="0"/>
    <x v="47"/>
    <s v="Boston"/>
    <x v="4"/>
    <n v="0.70000000000000007"/>
    <n v="3250"/>
    <n v="2275"/>
    <n v="796.25"/>
    <n v="0.35"/>
  </r>
  <r>
    <x v="0"/>
    <n v="1185732"/>
    <x v="11"/>
    <x v="0"/>
    <x v="47"/>
    <s v="Boston"/>
    <x v="5"/>
    <n v="0.75"/>
    <n v="4250"/>
    <n v="3187.5"/>
    <n v="1275"/>
    <n v="0.39999999999999997"/>
  </r>
  <r>
    <x v="0"/>
    <n v="1185732"/>
    <x v="124"/>
    <x v="0"/>
    <x v="48"/>
    <s v="Burlington"/>
    <x v="0"/>
    <n v="0.5"/>
    <n v="5250"/>
    <n v="2625"/>
    <n v="1050"/>
    <n v="0.4"/>
  </r>
  <r>
    <x v="0"/>
    <n v="1185732"/>
    <x v="124"/>
    <x v="0"/>
    <x v="48"/>
    <s v="Burlington"/>
    <x v="1"/>
    <n v="0.5"/>
    <n v="3250"/>
    <n v="1625"/>
    <n v="650"/>
    <n v="0.4"/>
  </r>
  <r>
    <x v="0"/>
    <n v="1185732"/>
    <x v="124"/>
    <x v="0"/>
    <x v="48"/>
    <s v="Burlington"/>
    <x v="2"/>
    <n v="0.4"/>
    <n v="3250"/>
    <n v="1300"/>
    <n v="390"/>
    <n v="0.3"/>
  </r>
  <r>
    <x v="0"/>
    <n v="1185732"/>
    <x v="124"/>
    <x v="0"/>
    <x v="48"/>
    <s v="Burlington"/>
    <x v="3"/>
    <n v="0.44999999999999996"/>
    <n v="1750"/>
    <n v="787.49999999999989"/>
    <n v="236.24999999999994"/>
    <n v="0.3"/>
  </r>
  <r>
    <x v="0"/>
    <n v="1185732"/>
    <x v="124"/>
    <x v="0"/>
    <x v="48"/>
    <s v="Burlington"/>
    <x v="4"/>
    <n v="0.60000000000000009"/>
    <n v="2250"/>
    <n v="1350.0000000000002"/>
    <n v="405.00000000000006"/>
    <n v="0.3"/>
  </r>
  <r>
    <x v="0"/>
    <n v="1185732"/>
    <x v="124"/>
    <x v="0"/>
    <x v="48"/>
    <s v="Burlington"/>
    <x v="5"/>
    <n v="0.5"/>
    <n v="3250"/>
    <n v="1625"/>
    <n v="568.75"/>
    <n v="0.35"/>
  </r>
  <r>
    <x v="0"/>
    <n v="1185732"/>
    <x v="125"/>
    <x v="0"/>
    <x v="48"/>
    <s v="Burlington"/>
    <x v="0"/>
    <n v="0.5"/>
    <n v="6000"/>
    <n v="3000"/>
    <n v="1200"/>
    <n v="0.4"/>
  </r>
  <r>
    <x v="0"/>
    <n v="1185732"/>
    <x v="125"/>
    <x v="0"/>
    <x v="48"/>
    <s v="Burlington"/>
    <x v="1"/>
    <n v="0.5"/>
    <n v="2500"/>
    <n v="1250"/>
    <n v="500"/>
    <n v="0.4"/>
  </r>
  <r>
    <x v="0"/>
    <n v="1185732"/>
    <x v="125"/>
    <x v="0"/>
    <x v="48"/>
    <s v="Burlington"/>
    <x v="2"/>
    <n v="0.4"/>
    <n v="3000"/>
    <n v="1200"/>
    <n v="360"/>
    <n v="0.3"/>
  </r>
  <r>
    <x v="0"/>
    <n v="1185732"/>
    <x v="125"/>
    <x v="0"/>
    <x v="48"/>
    <s v="Burlington"/>
    <x v="3"/>
    <n v="0.44999999999999996"/>
    <n v="2000"/>
    <n v="899.99999999999989"/>
    <n v="269.99999999999994"/>
    <n v="0.3"/>
  </r>
  <r>
    <x v="0"/>
    <n v="1185732"/>
    <x v="125"/>
    <x v="0"/>
    <x v="48"/>
    <s v="Burlington"/>
    <x v="4"/>
    <n v="0.60000000000000009"/>
    <n v="2750"/>
    <n v="1650.0000000000002"/>
    <n v="495.00000000000006"/>
    <n v="0.3"/>
  </r>
  <r>
    <x v="0"/>
    <n v="1185732"/>
    <x v="125"/>
    <x v="0"/>
    <x v="48"/>
    <s v="Burlington"/>
    <x v="5"/>
    <n v="0.5"/>
    <n v="3750"/>
    <n v="1875"/>
    <n v="656.25"/>
    <n v="0.35"/>
  </r>
  <r>
    <x v="0"/>
    <n v="1185732"/>
    <x v="126"/>
    <x v="0"/>
    <x v="48"/>
    <s v="Burlington"/>
    <x v="0"/>
    <n v="0.5"/>
    <n v="5700"/>
    <n v="2850"/>
    <n v="1140"/>
    <n v="0.4"/>
  </r>
  <r>
    <x v="0"/>
    <n v="1185732"/>
    <x v="126"/>
    <x v="0"/>
    <x v="48"/>
    <s v="Burlington"/>
    <x v="1"/>
    <n v="0.5"/>
    <n v="2750"/>
    <n v="1375"/>
    <n v="550"/>
    <n v="0.4"/>
  </r>
  <r>
    <x v="0"/>
    <n v="1185732"/>
    <x v="126"/>
    <x v="0"/>
    <x v="48"/>
    <s v="Burlington"/>
    <x v="2"/>
    <n v="0.4"/>
    <n v="3000"/>
    <n v="1200"/>
    <n v="360"/>
    <n v="0.3"/>
  </r>
  <r>
    <x v="0"/>
    <n v="1185732"/>
    <x v="126"/>
    <x v="0"/>
    <x v="48"/>
    <s v="Burlington"/>
    <x v="3"/>
    <n v="0.44999999999999996"/>
    <n v="1500"/>
    <n v="674.99999999999989"/>
    <n v="202.49999999999997"/>
    <n v="0.3"/>
  </r>
  <r>
    <x v="0"/>
    <n v="1185732"/>
    <x v="126"/>
    <x v="0"/>
    <x v="48"/>
    <s v="Burlington"/>
    <x v="4"/>
    <n v="0.60000000000000009"/>
    <n v="2000"/>
    <n v="1200.0000000000002"/>
    <n v="360.00000000000006"/>
    <n v="0.3"/>
  </r>
  <r>
    <x v="0"/>
    <n v="1185732"/>
    <x v="126"/>
    <x v="0"/>
    <x v="48"/>
    <s v="Burlington"/>
    <x v="5"/>
    <n v="0.5"/>
    <n v="3000"/>
    <n v="1500"/>
    <n v="525"/>
    <n v="0.35"/>
  </r>
  <r>
    <x v="0"/>
    <n v="1185732"/>
    <x v="127"/>
    <x v="0"/>
    <x v="48"/>
    <s v="Burlington"/>
    <x v="0"/>
    <n v="0.5"/>
    <n v="5500"/>
    <n v="2750"/>
    <n v="1100"/>
    <n v="0.4"/>
  </r>
  <r>
    <x v="0"/>
    <n v="1185732"/>
    <x v="127"/>
    <x v="0"/>
    <x v="48"/>
    <s v="Burlington"/>
    <x v="1"/>
    <n v="0.5"/>
    <n v="2500"/>
    <n v="1250"/>
    <n v="500"/>
    <n v="0.4"/>
  </r>
  <r>
    <x v="0"/>
    <n v="1185732"/>
    <x v="127"/>
    <x v="0"/>
    <x v="48"/>
    <s v="Burlington"/>
    <x v="2"/>
    <n v="0.4"/>
    <n v="2500"/>
    <n v="1000"/>
    <n v="300"/>
    <n v="0.3"/>
  </r>
  <r>
    <x v="0"/>
    <n v="1185732"/>
    <x v="127"/>
    <x v="0"/>
    <x v="48"/>
    <s v="Burlington"/>
    <x v="3"/>
    <n v="0.44999999999999996"/>
    <n v="1750"/>
    <n v="787.49999999999989"/>
    <n v="236.24999999999994"/>
    <n v="0.3"/>
  </r>
  <r>
    <x v="0"/>
    <n v="1185732"/>
    <x v="127"/>
    <x v="0"/>
    <x v="48"/>
    <s v="Burlington"/>
    <x v="4"/>
    <n v="0.60000000000000009"/>
    <n v="1750"/>
    <n v="1050.0000000000002"/>
    <n v="315.00000000000006"/>
    <n v="0.3"/>
  </r>
  <r>
    <x v="0"/>
    <n v="1185732"/>
    <x v="127"/>
    <x v="0"/>
    <x v="48"/>
    <s v="Burlington"/>
    <x v="5"/>
    <n v="0.5"/>
    <n v="3250"/>
    <n v="1625"/>
    <n v="568.75"/>
    <n v="0.35"/>
  </r>
  <r>
    <x v="0"/>
    <n v="1185732"/>
    <x v="128"/>
    <x v="0"/>
    <x v="48"/>
    <s v="Burlington"/>
    <x v="0"/>
    <n v="0.65"/>
    <n v="5950"/>
    <n v="3867.5"/>
    <n v="1547"/>
    <n v="0.4"/>
  </r>
  <r>
    <x v="0"/>
    <n v="1185732"/>
    <x v="128"/>
    <x v="0"/>
    <x v="48"/>
    <s v="Burlington"/>
    <x v="1"/>
    <n v="0.60000000000000009"/>
    <n v="3000"/>
    <n v="1800.0000000000002"/>
    <n v="720.00000000000011"/>
    <n v="0.4"/>
  </r>
  <r>
    <x v="0"/>
    <n v="1185732"/>
    <x v="128"/>
    <x v="0"/>
    <x v="48"/>
    <s v="Burlington"/>
    <x v="2"/>
    <n v="0.55000000000000004"/>
    <n v="3250"/>
    <n v="1787.5000000000002"/>
    <n v="536.25"/>
    <n v="0.3"/>
  </r>
  <r>
    <x v="0"/>
    <n v="1185732"/>
    <x v="128"/>
    <x v="0"/>
    <x v="48"/>
    <s v="Burlington"/>
    <x v="3"/>
    <n v="0.55000000000000004"/>
    <n v="2750"/>
    <n v="1512.5000000000002"/>
    <n v="453.75000000000006"/>
    <n v="0.3"/>
  </r>
  <r>
    <x v="0"/>
    <n v="1185732"/>
    <x v="128"/>
    <x v="0"/>
    <x v="48"/>
    <s v="Burlington"/>
    <x v="4"/>
    <n v="0.65"/>
    <n v="3000"/>
    <n v="1950"/>
    <n v="585"/>
    <n v="0.3"/>
  </r>
  <r>
    <x v="0"/>
    <n v="1185732"/>
    <x v="128"/>
    <x v="0"/>
    <x v="48"/>
    <s v="Burlington"/>
    <x v="5"/>
    <n v="0.70000000000000007"/>
    <n v="4250"/>
    <n v="2975.0000000000005"/>
    <n v="1041.25"/>
    <n v="0.35"/>
  </r>
  <r>
    <x v="0"/>
    <n v="1185732"/>
    <x v="129"/>
    <x v="0"/>
    <x v="48"/>
    <s v="Burlington"/>
    <x v="0"/>
    <n v="0.65"/>
    <n v="6750"/>
    <n v="4387.5"/>
    <n v="1755"/>
    <n v="0.4"/>
  </r>
  <r>
    <x v="0"/>
    <n v="1185732"/>
    <x v="129"/>
    <x v="0"/>
    <x v="48"/>
    <s v="Burlington"/>
    <x v="1"/>
    <n v="0.60000000000000009"/>
    <n v="4250"/>
    <n v="2550.0000000000005"/>
    <n v="1020.0000000000002"/>
    <n v="0.4"/>
  </r>
  <r>
    <x v="0"/>
    <n v="1185732"/>
    <x v="129"/>
    <x v="0"/>
    <x v="48"/>
    <s v="Burlington"/>
    <x v="2"/>
    <n v="0.55000000000000004"/>
    <n v="3500"/>
    <n v="1925.0000000000002"/>
    <n v="577.5"/>
    <n v="0.3"/>
  </r>
  <r>
    <x v="0"/>
    <n v="1185732"/>
    <x v="129"/>
    <x v="0"/>
    <x v="48"/>
    <s v="Burlington"/>
    <x v="3"/>
    <n v="0.55000000000000004"/>
    <n v="3250"/>
    <n v="1787.5000000000002"/>
    <n v="536.25"/>
    <n v="0.3"/>
  </r>
  <r>
    <x v="0"/>
    <n v="1185732"/>
    <x v="129"/>
    <x v="0"/>
    <x v="48"/>
    <s v="Burlington"/>
    <x v="4"/>
    <n v="0.65"/>
    <n v="3250"/>
    <n v="2112.5"/>
    <n v="633.75"/>
    <n v="0.3"/>
  </r>
  <r>
    <x v="0"/>
    <n v="1185732"/>
    <x v="129"/>
    <x v="0"/>
    <x v="48"/>
    <s v="Burlington"/>
    <x v="5"/>
    <n v="0.70000000000000007"/>
    <n v="4750"/>
    <n v="3325.0000000000005"/>
    <n v="1163.75"/>
    <n v="0.35"/>
  </r>
  <r>
    <x v="0"/>
    <n v="1185732"/>
    <x v="130"/>
    <x v="0"/>
    <x v="48"/>
    <s v="Burlington"/>
    <x v="0"/>
    <n v="0.65"/>
    <n v="7000"/>
    <n v="4550"/>
    <n v="1820"/>
    <n v="0.4"/>
  </r>
  <r>
    <x v="0"/>
    <n v="1185732"/>
    <x v="130"/>
    <x v="0"/>
    <x v="48"/>
    <s v="Burlington"/>
    <x v="1"/>
    <n v="0.60000000000000009"/>
    <n v="4500"/>
    <n v="2700.0000000000005"/>
    <n v="1080.0000000000002"/>
    <n v="0.4"/>
  </r>
  <r>
    <x v="0"/>
    <n v="1185732"/>
    <x v="130"/>
    <x v="0"/>
    <x v="48"/>
    <s v="Burlington"/>
    <x v="2"/>
    <n v="0.55000000000000004"/>
    <n v="3750"/>
    <n v="2062.5"/>
    <n v="618.75"/>
    <n v="0.3"/>
  </r>
  <r>
    <x v="0"/>
    <n v="1185732"/>
    <x v="130"/>
    <x v="0"/>
    <x v="48"/>
    <s v="Burlington"/>
    <x v="3"/>
    <n v="0.55000000000000004"/>
    <n v="3250"/>
    <n v="1787.5000000000002"/>
    <n v="536.25"/>
    <n v="0.3"/>
  </r>
  <r>
    <x v="0"/>
    <n v="1185732"/>
    <x v="130"/>
    <x v="0"/>
    <x v="48"/>
    <s v="Burlington"/>
    <x v="4"/>
    <n v="0.65"/>
    <n v="3500"/>
    <n v="2275"/>
    <n v="682.5"/>
    <n v="0.3"/>
  </r>
  <r>
    <x v="0"/>
    <n v="1185732"/>
    <x v="130"/>
    <x v="0"/>
    <x v="48"/>
    <s v="Burlington"/>
    <x v="5"/>
    <n v="0.70000000000000007"/>
    <n v="5250"/>
    <n v="3675.0000000000005"/>
    <n v="1286.25"/>
    <n v="0.35"/>
  </r>
  <r>
    <x v="0"/>
    <n v="1185732"/>
    <x v="131"/>
    <x v="0"/>
    <x v="48"/>
    <s v="Burlington"/>
    <x v="0"/>
    <n v="0.65"/>
    <n v="6750"/>
    <n v="4387.5"/>
    <n v="1755"/>
    <n v="0.4"/>
  </r>
  <r>
    <x v="0"/>
    <n v="1185732"/>
    <x v="131"/>
    <x v="0"/>
    <x v="48"/>
    <s v="Burlington"/>
    <x v="1"/>
    <n v="0.60000000000000009"/>
    <n v="4500"/>
    <n v="2700.0000000000005"/>
    <n v="1080.0000000000002"/>
    <n v="0.4"/>
  </r>
  <r>
    <x v="0"/>
    <n v="1185732"/>
    <x v="131"/>
    <x v="0"/>
    <x v="48"/>
    <s v="Burlington"/>
    <x v="2"/>
    <n v="0.55000000000000004"/>
    <n v="3750"/>
    <n v="2062.5"/>
    <n v="618.75"/>
    <n v="0.3"/>
  </r>
  <r>
    <x v="0"/>
    <n v="1185732"/>
    <x v="131"/>
    <x v="0"/>
    <x v="48"/>
    <s v="Burlington"/>
    <x v="3"/>
    <n v="0.55000000000000004"/>
    <n v="2750"/>
    <n v="1512.5000000000002"/>
    <n v="453.75000000000006"/>
    <n v="0.3"/>
  </r>
  <r>
    <x v="0"/>
    <n v="1185732"/>
    <x v="131"/>
    <x v="0"/>
    <x v="48"/>
    <s v="Burlington"/>
    <x v="4"/>
    <n v="0.65"/>
    <n v="2500"/>
    <n v="1625"/>
    <n v="487.5"/>
    <n v="0.3"/>
  </r>
  <r>
    <x v="0"/>
    <n v="1185732"/>
    <x v="131"/>
    <x v="0"/>
    <x v="48"/>
    <s v="Burlington"/>
    <x v="5"/>
    <n v="0.70000000000000007"/>
    <n v="4250"/>
    <n v="2975.0000000000005"/>
    <n v="1041.25"/>
    <n v="0.35"/>
  </r>
  <r>
    <x v="0"/>
    <n v="1185732"/>
    <x v="132"/>
    <x v="0"/>
    <x v="48"/>
    <s v="Burlington"/>
    <x v="0"/>
    <n v="0.65"/>
    <n v="5500"/>
    <n v="3575"/>
    <n v="1430"/>
    <n v="0.4"/>
  </r>
  <r>
    <x v="0"/>
    <n v="1185732"/>
    <x v="132"/>
    <x v="0"/>
    <x v="48"/>
    <s v="Burlington"/>
    <x v="1"/>
    <n v="0.60000000000000009"/>
    <n v="3500"/>
    <n v="2100.0000000000005"/>
    <n v="840.00000000000023"/>
    <n v="0.4"/>
  </r>
  <r>
    <x v="0"/>
    <n v="1185732"/>
    <x v="132"/>
    <x v="0"/>
    <x v="48"/>
    <s v="Burlington"/>
    <x v="2"/>
    <n v="0.55000000000000004"/>
    <n v="2500"/>
    <n v="1375"/>
    <n v="412.5"/>
    <n v="0.3"/>
  </r>
  <r>
    <x v="0"/>
    <n v="1185732"/>
    <x v="132"/>
    <x v="0"/>
    <x v="48"/>
    <s v="Burlington"/>
    <x v="3"/>
    <n v="0.55000000000000004"/>
    <n v="2250"/>
    <n v="1237.5"/>
    <n v="371.25"/>
    <n v="0.3"/>
  </r>
  <r>
    <x v="0"/>
    <n v="1185732"/>
    <x v="132"/>
    <x v="0"/>
    <x v="48"/>
    <s v="Burlington"/>
    <x v="4"/>
    <n v="0.65"/>
    <n v="2250"/>
    <n v="1462.5"/>
    <n v="438.75"/>
    <n v="0.3"/>
  </r>
  <r>
    <x v="0"/>
    <n v="1185732"/>
    <x v="132"/>
    <x v="0"/>
    <x v="48"/>
    <s v="Burlington"/>
    <x v="5"/>
    <n v="0.70000000000000007"/>
    <n v="3250"/>
    <n v="2275"/>
    <n v="796.25"/>
    <n v="0.35"/>
  </r>
  <r>
    <x v="0"/>
    <n v="1185732"/>
    <x v="133"/>
    <x v="0"/>
    <x v="48"/>
    <s v="Burlington"/>
    <x v="0"/>
    <n v="0.70000000000000007"/>
    <n v="4750"/>
    <n v="3325.0000000000005"/>
    <n v="1330.0000000000002"/>
    <n v="0.4"/>
  </r>
  <r>
    <x v="0"/>
    <n v="1185732"/>
    <x v="133"/>
    <x v="0"/>
    <x v="48"/>
    <s v="Burlington"/>
    <x v="1"/>
    <n v="0.65000000000000013"/>
    <n v="3000"/>
    <n v="1950.0000000000005"/>
    <n v="780.00000000000023"/>
    <n v="0.4"/>
  </r>
  <r>
    <x v="0"/>
    <n v="1185732"/>
    <x v="133"/>
    <x v="0"/>
    <x v="48"/>
    <s v="Burlington"/>
    <x v="2"/>
    <n v="0.65000000000000013"/>
    <n v="2000"/>
    <n v="1300.0000000000002"/>
    <n v="390.00000000000006"/>
    <n v="0.3"/>
  </r>
  <r>
    <x v="0"/>
    <n v="1185732"/>
    <x v="133"/>
    <x v="0"/>
    <x v="48"/>
    <s v="Burlington"/>
    <x v="3"/>
    <n v="0.65000000000000013"/>
    <n v="1750"/>
    <n v="1137.5000000000002"/>
    <n v="341.25000000000006"/>
    <n v="0.3"/>
  </r>
  <r>
    <x v="0"/>
    <n v="1185732"/>
    <x v="133"/>
    <x v="0"/>
    <x v="48"/>
    <s v="Burlington"/>
    <x v="4"/>
    <n v="0.75000000000000011"/>
    <n v="1750"/>
    <n v="1312.5000000000002"/>
    <n v="393.75000000000006"/>
    <n v="0.3"/>
  </r>
  <r>
    <x v="0"/>
    <n v="1185732"/>
    <x v="133"/>
    <x v="0"/>
    <x v="48"/>
    <s v="Burlington"/>
    <x v="5"/>
    <n v="0.8"/>
    <n v="3000"/>
    <n v="2400"/>
    <n v="840"/>
    <n v="0.35"/>
  </r>
  <r>
    <x v="0"/>
    <n v="1185732"/>
    <x v="134"/>
    <x v="0"/>
    <x v="48"/>
    <s v="Burlington"/>
    <x v="0"/>
    <n v="0.75000000000000011"/>
    <n v="4500"/>
    <n v="3375.0000000000005"/>
    <n v="1350.0000000000002"/>
    <n v="0.4"/>
  </r>
  <r>
    <x v="0"/>
    <n v="1185732"/>
    <x v="134"/>
    <x v="0"/>
    <x v="48"/>
    <s v="Burlington"/>
    <x v="1"/>
    <n v="0.65000000000000013"/>
    <n v="3250"/>
    <n v="2112.5000000000005"/>
    <n v="845.00000000000023"/>
    <n v="0.4"/>
  </r>
  <r>
    <x v="0"/>
    <n v="1185732"/>
    <x v="134"/>
    <x v="0"/>
    <x v="48"/>
    <s v="Burlington"/>
    <x v="2"/>
    <n v="0.65000000000000013"/>
    <n v="3450"/>
    <n v="2242.5000000000005"/>
    <n v="672.75000000000011"/>
    <n v="0.3"/>
  </r>
  <r>
    <x v="0"/>
    <n v="1185732"/>
    <x v="134"/>
    <x v="0"/>
    <x v="48"/>
    <s v="Burlington"/>
    <x v="3"/>
    <n v="0.65000000000000013"/>
    <n v="3250"/>
    <n v="2112.5000000000005"/>
    <n v="633.75000000000011"/>
    <n v="0.3"/>
  </r>
  <r>
    <x v="0"/>
    <n v="1185732"/>
    <x v="134"/>
    <x v="0"/>
    <x v="48"/>
    <s v="Burlington"/>
    <x v="4"/>
    <n v="0.75000000000000011"/>
    <n v="3000"/>
    <n v="2250.0000000000005"/>
    <n v="675.00000000000011"/>
    <n v="0.3"/>
  </r>
  <r>
    <x v="0"/>
    <n v="1185732"/>
    <x v="134"/>
    <x v="0"/>
    <x v="48"/>
    <s v="Burlington"/>
    <x v="5"/>
    <n v="0.8"/>
    <n v="4000"/>
    <n v="3200"/>
    <n v="1120"/>
    <n v="0.35"/>
  </r>
  <r>
    <x v="0"/>
    <n v="1185732"/>
    <x v="135"/>
    <x v="0"/>
    <x v="48"/>
    <s v="Burlington"/>
    <x v="0"/>
    <n v="0.75000000000000011"/>
    <n v="6250"/>
    <n v="4687.5000000000009"/>
    <n v="1875.0000000000005"/>
    <n v="0.4"/>
  </r>
  <r>
    <x v="0"/>
    <n v="1185732"/>
    <x v="135"/>
    <x v="0"/>
    <x v="48"/>
    <s v="Burlington"/>
    <x v="1"/>
    <n v="0.65000000000000013"/>
    <n v="4250"/>
    <n v="2762.5000000000005"/>
    <n v="1105.0000000000002"/>
    <n v="0.4"/>
  </r>
  <r>
    <x v="0"/>
    <n v="1185732"/>
    <x v="135"/>
    <x v="0"/>
    <x v="48"/>
    <s v="Burlington"/>
    <x v="2"/>
    <n v="0.65000000000000013"/>
    <n v="4000"/>
    <n v="2600.0000000000005"/>
    <n v="780.00000000000011"/>
    <n v="0.3"/>
  </r>
  <r>
    <x v="0"/>
    <n v="1185732"/>
    <x v="135"/>
    <x v="0"/>
    <x v="48"/>
    <s v="Burlington"/>
    <x v="3"/>
    <n v="0.65000000000000013"/>
    <n v="3500"/>
    <n v="2275.0000000000005"/>
    <n v="682.50000000000011"/>
    <n v="0.3"/>
  </r>
  <r>
    <x v="0"/>
    <n v="1185732"/>
    <x v="135"/>
    <x v="0"/>
    <x v="48"/>
    <s v="Burlington"/>
    <x v="4"/>
    <n v="0.75000000000000011"/>
    <n v="3500"/>
    <n v="2625.0000000000005"/>
    <n v="787.50000000000011"/>
    <n v="0.3"/>
  </r>
  <r>
    <x v="0"/>
    <n v="1185732"/>
    <x v="135"/>
    <x v="0"/>
    <x v="48"/>
    <s v="Burlington"/>
    <x v="5"/>
    <n v="0.8"/>
    <n v="4500"/>
    <n v="3600"/>
    <n v="1260"/>
    <n v="0.35"/>
  </r>
  <r>
    <x v="0"/>
    <n v="1185732"/>
    <x v="145"/>
    <x v="0"/>
    <x v="49"/>
    <s v="Manchester"/>
    <x v="0"/>
    <n v="0.55000000000000004"/>
    <n v="5000"/>
    <n v="2750"/>
    <n v="962.50000000000011"/>
    <n v="0.35000000000000003"/>
  </r>
  <r>
    <x v="0"/>
    <n v="1185732"/>
    <x v="145"/>
    <x v="0"/>
    <x v="49"/>
    <s v="Manchester"/>
    <x v="1"/>
    <n v="0.55000000000000004"/>
    <n v="3000"/>
    <n v="1650.0000000000002"/>
    <n v="577.50000000000011"/>
    <n v="0.35000000000000003"/>
  </r>
  <r>
    <x v="0"/>
    <n v="1185732"/>
    <x v="145"/>
    <x v="0"/>
    <x v="49"/>
    <s v="Manchester"/>
    <x v="2"/>
    <n v="0.45"/>
    <n v="3000"/>
    <n v="1350"/>
    <n v="337.5"/>
    <n v="0.25"/>
  </r>
  <r>
    <x v="0"/>
    <n v="1185732"/>
    <x v="145"/>
    <x v="0"/>
    <x v="49"/>
    <s v="Manchester"/>
    <x v="3"/>
    <n v="0.49999999999999994"/>
    <n v="1500"/>
    <n v="749.99999999999989"/>
    <n v="187.49999999999997"/>
    <n v="0.25"/>
  </r>
  <r>
    <x v="0"/>
    <n v="1185732"/>
    <x v="145"/>
    <x v="0"/>
    <x v="49"/>
    <s v="Manchester"/>
    <x v="4"/>
    <n v="0.65000000000000013"/>
    <n v="2000"/>
    <n v="1300.0000000000002"/>
    <n v="325.00000000000006"/>
    <n v="0.25"/>
  </r>
  <r>
    <x v="0"/>
    <n v="1185732"/>
    <x v="145"/>
    <x v="0"/>
    <x v="49"/>
    <s v="Manchester"/>
    <x v="5"/>
    <n v="0.55000000000000004"/>
    <n v="3000"/>
    <n v="1650.0000000000002"/>
    <n v="495.00000000000006"/>
    <n v="0.3"/>
  </r>
  <r>
    <x v="0"/>
    <n v="1185732"/>
    <x v="216"/>
    <x v="0"/>
    <x v="49"/>
    <s v="Manchester"/>
    <x v="0"/>
    <n v="0.55000000000000004"/>
    <n v="5750"/>
    <n v="3162.5000000000005"/>
    <n v="1106.8750000000002"/>
    <n v="0.35000000000000003"/>
  </r>
  <r>
    <x v="0"/>
    <n v="1185732"/>
    <x v="216"/>
    <x v="0"/>
    <x v="49"/>
    <s v="Manchester"/>
    <x v="1"/>
    <n v="0.55000000000000004"/>
    <n v="2250"/>
    <n v="1237.5"/>
    <n v="433.12500000000006"/>
    <n v="0.35000000000000003"/>
  </r>
  <r>
    <x v="0"/>
    <n v="1185732"/>
    <x v="216"/>
    <x v="0"/>
    <x v="49"/>
    <s v="Manchester"/>
    <x v="2"/>
    <n v="0.45"/>
    <n v="2750"/>
    <n v="1237.5"/>
    <n v="309.375"/>
    <n v="0.25"/>
  </r>
  <r>
    <x v="0"/>
    <n v="1185732"/>
    <x v="216"/>
    <x v="0"/>
    <x v="49"/>
    <s v="Manchester"/>
    <x v="3"/>
    <n v="0.49999999999999994"/>
    <n v="1750"/>
    <n v="874.99999999999989"/>
    <n v="218.74999999999997"/>
    <n v="0.25"/>
  </r>
  <r>
    <x v="0"/>
    <n v="1185732"/>
    <x v="216"/>
    <x v="0"/>
    <x v="49"/>
    <s v="Manchester"/>
    <x v="4"/>
    <n v="0.65000000000000013"/>
    <n v="2500"/>
    <n v="1625.0000000000002"/>
    <n v="406.25000000000006"/>
    <n v="0.25"/>
  </r>
  <r>
    <x v="0"/>
    <n v="1185732"/>
    <x v="216"/>
    <x v="0"/>
    <x v="49"/>
    <s v="Manchester"/>
    <x v="5"/>
    <n v="0.55000000000000004"/>
    <n v="3500"/>
    <n v="1925.0000000000002"/>
    <n v="577.5"/>
    <n v="0.3"/>
  </r>
  <r>
    <x v="0"/>
    <n v="1185732"/>
    <x v="250"/>
    <x v="0"/>
    <x v="49"/>
    <s v="Manchester"/>
    <x v="0"/>
    <n v="0.55000000000000004"/>
    <n v="5450"/>
    <n v="2997.5000000000005"/>
    <n v="1049.1250000000002"/>
    <n v="0.35000000000000003"/>
  </r>
  <r>
    <x v="0"/>
    <n v="1185732"/>
    <x v="250"/>
    <x v="0"/>
    <x v="49"/>
    <s v="Manchester"/>
    <x v="1"/>
    <n v="0.55000000000000004"/>
    <n v="2500"/>
    <n v="1375"/>
    <n v="481.25000000000006"/>
    <n v="0.35000000000000003"/>
  </r>
  <r>
    <x v="0"/>
    <n v="1185732"/>
    <x v="250"/>
    <x v="0"/>
    <x v="49"/>
    <s v="Manchester"/>
    <x v="2"/>
    <n v="0.45"/>
    <n v="2750"/>
    <n v="1237.5"/>
    <n v="309.375"/>
    <n v="0.25"/>
  </r>
  <r>
    <x v="0"/>
    <n v="1185732"/>
    <x v="250"/>
    <x v="0"/>
    <x v="49"/>
    <s v="Manchester"/>
    <x v="3"/>
    <n v="0.49999999999999994"/>
    <n v="1250"/>
    <n v="624.99999999999989"/>
    <n v="156.24999999999997"/>
    <n v="0.25"/>
  </r>
  <r>
    <x v="0"/>
    <n v="1185732"/>
    <x v="250"/>
    <x v="0"/>
    <x v="49"/>
    <s v="Manchester"/>
    <x v="4"/>
    <n v="0.65000000000000013"/>
    <n v="1750"/>
    <n v="1137.5000000000002"/>
    <n v="284.37500000000006"/>
    <n v="0.25"/>
  </r>
  <r>
    <x v="0"/>
    <n v="1185732"/>
    <x v="250"/>
    <x v="0"/>
    <x v="49"/>
    <s v="Manchester"/>
    <x v="5"/>
    <n v="0.55000000000000004"/>
    <n v="2750"/>
    <n v="1512.5000000000002"/>
    <n v="453.75000000000006"/>
    <n v="0.3"/>
  </r>
  <r>
    <x v="0"/>
    <n v="1185732"/>
    <x v="251"/>
    <x v="0"/>
    <x v="49"/>
    <s v="Manchester"/>
    <x v="0"/>
    <n v="0.55000000000000004"/>
    <n v="5250"/>
    <n v="2887.5000000000005"/>
    <n v="1010.6250000000002"/>
    <n v="0.35000000000000003"/>
  </r>
  <r>
    <x v="0"/>
    <n v="1185732"/>
    <x v="251"/>
    <x v="0"/>
    <x v="49"/>
    <s v="Manchester"/>
    <x v="1"/>
    <n v="0.55000000000000004"/>
    <n v="2250"/>
    <n v="1237.5"/>
    <n v="433.12500000000006"/>
    <n v="0.35000000000000003"/>
  </r>
  <r>
    <x v="0"/>
    <n v="1185732"/>
    <x v="251"/>
    <x v="0"/>
    <x v="49"/>
    <s v="Manchester"/>
    <x v="2"/>
    <n v="0.45"/>
    <n v="2250"/>
    <n v="1012.5"/>
    <n v="253.125"/>
    <n v="0.25"/>
  </r>
  <r>
    <x v="0"/>
    <n v="1185732"/>
    <x v="251"/>
    <x v="0"/>
    <x v="49"/>
    <s v="Manchester"/>
    <x v="3"/>
    <n v="0.49999999999999994"/>
    <n v="1500"/>
    <n v="749.99999999999989"/>
    <n v="187.49999999999997"/>
    <n v="0.25"/>
  </r>
  <r>
    <x v="0"/>
    <n v="1185732"/>
    <x v="251"/>
    <x v="0"/>
    <x v="49"/>
    <s v="Manchester"/>
    <x v="4"/>
    <n v="0.60000000000000009"/>
    <n v="1500"/>
    <n v="900.00000000000011"/>
    <n v="225.00000000000003"/>
    <n v="0.25"/>
  </r>
  <r>
    <x v="0"/>
    <n v="1185732"/>
    <x v="251"/>
    <x v="0"/>
    <x v="49"/>
    <s v="Manchester"/>
    <x v="5"/>
    <n v="0.5"/>
    <n v="3000"/>
    <n v="1500"/>
    <n v="450"/>
    <n v="0.3"/>
  </r>
  <r>
    <x v="0"/>
    <n v="1185732"/>
    <x v="252"/>
    <x v="0"/>
    <x v="49"/>
    <s v="Manchester"/>
    <x v="0"/>
    <n v="0.65"/>
    <n v="5700"/>
    <n v="3705"/>
    <n v="1296.7500000000002"/>
    <n v="0.35000000000000003"/>
  </r>
  <r>
    <x v="0"/>
    <n v="1185732"/>
    <x v="252"/>
    <x v="0"/>
    <x v="49"/>
    <s v="Manchester"/>
    <x v="1"/>
    <n v="0.60000000000000009"/>
    <n v="2750"/>
    <n v="1650.0000000000002"/>
    <n v="577.50000000000011"/>
    <n v="0.35000000000000003"/>
  </r>
  <r>
    <x v="0"/>
    <n v="1185732"/>
    <x v="252"/>
    <x v="0"/>
    <x v="49"/>
    <s v="Manchester"/>
    <x v="2"/>
    <n v="0.55000000000000004"/>
    <n v="3000"/>
    <n v="1650.0000000000002"/>
    <n v="412.50000000000006"/>
    <n v="0.25"/>
  </r>
  <r>
    <x v="0"/>
    <n v="1185732"/>
    <x v="252"/>
    <x v="0"/>
    <x v="49"/>
    <s v="Manchester"/>
    <x v="3"/>
    <n v="0.55000000000000004"/>
    <n v="2500"/>
    <n v="1375"/>
    <n v="343.75"/>
    <n v="0.25"/>
  </r>
  <r>
    <x v="0"/>
    <n v="1185732"/>
    <x v="252"/>
    <x v="0"/>
    <x v="49"/>
    <s v="Manchester"/>
    <x v="4"/>
    <n v="0.65"/>
    <n v="2750"/>
    <n v="1787.5"/>
    <n v="446.875"/>
    <n v="0.25"/>
  </r>
  <r>
    <x v="0"/>
    <n v="1185732"/>
    <x v="252"/>
    <x v="0"/>
    <x v="49"/>
    <s v="Manchester"/>
    <x v="5"/>
    <n v="0.70000000000000007"/>
    <n v="4000"/>
    <n v="2800.0000000000005"/>
    <n v="840.00000000000011"/>
    <n v="0.3"/>
  </r>
  <r>
    <x v="0"/>
    <n v="1185732"/>
    <x v="220"/>
    <x v="0"/>
    <x v="49"/>
    <s v="Manchester"/>
    <x v="0"/>
    <n v="0.65"/>
    <n v="6500"/>
    <n v="4225"/>
    <n v="1478.7500000000002"/>
    <n v="0.35000000000000003"/>
  </r>
  <r>
    <x v="0"/>
    <n v="1185732"/>
    <x v="220"/>
    <x v="0"/>
    <x v="49"/>
    <s v="Manchester"/>
    <x v="1"/>
    <n v="0.60000000000000009"/>
    <n v="4000"/>
    <n v="2400.0000000000005"/>
    <n v="840.00000000000023"/>
    <n v="0.35000000000000003"/>
  </r>
  <r>
    <x v="0"/>
    <n v="1185732"/>
    <x v="220"/>
    <x v="0"/>
    <x v="49"/>
    <s v="Manchester"/>
    <x v="2"/>
    <n v="0.55000000000000004"/>
    <n v="3250"/>
    <n v="1787.5000000000002"/>
    <n v="446.87500000000006"/>
    <n v="0.25"/>
  </r>
  <r>
    <x v="0"/>
    <n v="1185732"/>
    <x v="220"/>
    <x v="0"/>
    <x v="49"/>
    <s v="Manchester"/>
    <x v="3"/>
    <n v="0.55000000000000004"/>
    <n v="3000"/>
    <n v="1650.0000000000002"/>
    <n v="412.50000000000006"/>
    <n v="0.25"/>
  </r>
  <r>
    <x v="0"/>
    <n v="1185732"/>
    <x v="220"/>
    <x v="0"/>
    <x v="49"/>
    <s v="Manchester"/>
    <x v="4"/>
    <n v="0.65"/>
    <n v="3000"/>
    <n v="1950"/>
    <n v="487.5"/>
    <n v="0.25"/>
  </r>
  <r>
    <x v="0"/>
    <n v="1185732"/>
    <x v="220"/>
    <x v="0"/>
    <x v="49"/>
    <s v="Manchester"/>
    <x v="5"/>
    <n v="0.70000000000000007"/>
    <n v="4500"/>
    <n v="3150.0000000000005"/>
    <n v="945.00000000000011"/>
    <n v="0.3"/>
  </r>
  <r>
    <x v="0"/>
    <n v="1185732"/>
    <x v="253"/>
    <x v="0"/>
    <x v="49"/>
    <s v="Manchester"/>
    <x v="0"/>
    <n v="0.65"/>
    <n v="6750"/>
    <n v="4387.5"/>
    <n v="1535.6250000000002"/>
    <n v="0.35000000000000003"/>
  </r>
  <r>
    <x v="0"/>
    <n v="1185732"/>
    <x v="253"/>
    <x v="0"/>
    <x v="49"/>
    <s v="Manchester"/>
    <x v="1"/>
    <n v="0.60000000000000009"/>
    <n v="4250"/>
    <n v="2550.0000000000005"/>
    <n v="892.50000000000023"/>
    <n v="0.35000000000000003"/>
  </r>
  <r>
    <x v="0"/>
    <n v="1185732"/>
    <x v="253"/>
    <x v="0"/>
    <x v="49"/>
    <s v="Manchester"/>
    <x v="2"/>
    <n v="0.55000000000000004"/>
    <n v="3500"/>
    <n v="1925.0000000000002"/>
    <n v="481.25000000000006"/>
    <n v="0.25"/>
  </r>
  <r>
    <x v="0"/>
    <n v="1185732"/>
    <x v="253"/>
    <x v="0"/>
    <x v="49"/>
    <s v="Manchester"/>
    <x v="3"/>
    <n v="0.55000000000000004"/>
    <n v="3000"/>
    <n v="1650.0000000000002"/>
    <n v="412.50000000000006"/>
    <n v="0.25"/>
  </r>
  <r>
    <x v="0"/>
    <n v="1185732"/>
    <x v="253"/>
    <x v="0"/>
    <x v="49"/>
    <s v="Manchester"/>
    <x v="4"/>
    <n v="0.65"/>
    <n v="3250"/>
    <n v="2112.5"/>
    <n v="528.125"/>
    <n v="0.25"/>
  </r>
  <r>
    <x v="0"/>
    <n v="1185732"/>
    <x v="253"/>
    <x v="0"/>
    <x v="49"/>
    <s v="Manchester"/>
    <x v="5"/>
    <n v="0.70000000000000007"/>
    <n v="5000"/>
    <n v="3500.0000000000005"/>
    <n v="1050"/>
    <n v="0.3"/>
  </r>
  <r>
    <x v="0"/>
    <n v="1185732"/>
    <x v="254"/>
    <x v="0"/>
    <x v="49"/>
    <s v="Manchester"/>
    <x v="0"/>
    <n v="0.65"/>
    <n v="6500"/>
    <n v="4225"/>
    <n v="1478.7500000000002"/>
    <n v="0.35000000000000003"/>
  </r>
  <r>
    <x v="0"/>
    <n v="1185732"/>
    <x v="254"/>
    <x v="0"/>
    <x v="49"/>
    <s v="Manchester"/>
    <x v="1"/>
    <n v="0.60000000000000009"/>
    <n v="4250"/>
    <n v="2550.0000000000005"/>
    <n v="892.50000000000023"/>
    <n v="0.35000000000000003"/>
  </r>
  <r>
    <x v="0"/>
    <n v="1185732"/>
    <x v="254"/>
    <x v="0"/>
    <x v="49"/>
    <s v="Manchester"/>
    <x v="2"/>
    <n v="0.55000000000000004"/>
    <n v="3500"/>
    <n v="1925.0000000000002"/>
    <n v="481.25000000000006"/>
    <n v="0.25"/>
  </r>
  <r>
    <x v="0"/>
    <n v="1185732"/>
    <x v="254"/>
    <x v="0"/>
    <x v="49"/>
    <s v="Manchester"/>
    <x v="3"/>
    <n v="0.55000000000000004"/>
    <n v="2500"/>
    <n v="1375"/>
    <n v="343.75"/>
    <n v="0.25"/>
  </r>
  <r>
    <x v="0"/>
    <n v="1185732"/>
    <x v="254"/>
    <x v="0"/>
    <x v="49"/>
    <s v="Manchester"/>
    <x v="4"/>
    <n v="0.65"/>
    <n v="2250"/>
    <n v="1462.5"/>
    <n v="365.625"/>
    <n v="0.25"/>
  </r>
  <r>
    <x v="0"/>
    <n v="1185732"/>
    <x v="254"/>
    <x v="0"/>
    <x v="49"/>
    <s v="Manchester"/>
    <x v="5"/>
    <n v="0.70000000000000007"/>
    <n v="4000"/>
    <n v="2800.0000000000005"/>
    <n v="840.00000000000011"/>
    <n v="0.3"/>
  </r>
  <r>
    <x v="0"/>
    <n v="1185732"/>
    <x v="255"/>
    <x v="0"/>
    <x v="49"/>
    <s v="Manchester"/>
    <x v="0"/>
    <n v="0.65"/>
    <n v="5250"/>
    <n v="3412.5"/>
    <n v="1194.375"/>
    <n v="0.35000000000000003"/>
  </r>
  <r>
    <x v="0"/>
    <n v="1185732"/>
    <x v="255"/>
    <x v="0"/>
    <x v="49"/>
    <s v="Manchester"/>
    <x v="1"/>
    <n v="0.60000000000000009"/>
    <n v="3250"/>
    <n v="1950.0000000000002"/>
    <n v="682.50000000000011"/>
    <n v="0.35000000000000003"/>
  </r>
  <r>
    <x v="0"/>
    <n v="1185732"/>
    <x v="255"/>
    <x v="0"/>
    <x v="49"/>
    <s v="Manchester"/>
    <x v="2"/>
    <n v="0.55000000000000004"/>
    <n v="2250"/>
    <n v="1237.5"/>
    <n v="309.375"/>
    <n v="0.25"/>
  </r>
  <r>
    <x v="0"/>
    <n v="1185732"/>
    <x v="255"/>
    <x v="0"/>
    <x v="49"/>
    <s v="Manchester"/>
    <x v="3"/>
    <n v="0.55000000000000004"/>
    <n v="2000"/>
    <n v="1100"/>
    <n v="275"/>
    <n v="0.25"/>
  </r>
  <r>
    <x v="0"/>
    <n v="1185732"/>
    <x v="255"/>
    <x v="0"/>
    <x v="49"/>
    <s v="Manchester"/>
    <x v="4"/>
    <n v="0.65"/>
    <n v="2000"/>
    <n v="1300"/>
    <n v="325"/>
    <n v="0.25"/>
  </r>
  <r>
    <x v="0"/>
    <n v="1185732"/>
    <x v="255"/>
    <x v="0"/>
    <x v="49"/>
    <s v="Manchester"/>
    <x v="5"/>
    <n v="0.70000000000000007"/>
    <n v="3000"/>
    <n v="2100"/>
    <n v="630"/>
    <n v="0.3"/>
  </r>
  <r>
    <x v="0"/>
    <n v="1185732"/>
    <x v="224"/>
    <x v="0"/>
    <x v="49"/>
    <s v="Manchester"/>
    <x v="0"/>
    <n v="0.70000000000000007"/>
    <n v="4500"/>
    <n v="3150.0000000000005"/>
    <n v="1102.5000000000002"/>
    <n v="0.35000000000000003"/>
  </r>
  <r>
    <x v="0"/>
    <n v="1185732"/>
    <x v="224"/>
    <x v="0"/>
    <x v="49"/>
    <s v="Manchester"/>
    <x v="1"/>
    <n v="0.65000000000000013"/>
    <n v="2750"/>
    <n v="1787.5000000000005"/>
    <n v="625.62500000000023"/>
    <n v="0.35000000000000003"/>
  </r>
  <r>
    <x v="0"/>
    <n v="1185732"/>
    <x v="224"/>
    <x v="0"/>
    <x v="49"/>
    <s v="Manchester"/>
    <x v="2"/>
    <n v="0.65000000000000013"/>
    <n v="1750"/>
    <n v="1137.5000000000002"/>
    <n v="284.37500000000006"/>
    <n v="0.25"/>
  </r>
  <r>
    <x v="0"/>
    <n v="1185732"/>
    <x v="224"/>
    <x v="0"/>
    <x v="49"/>
    <s v="Manchester"/>
    <x v="3"/>
    <n v="0.65000000000000013"/>
    <n v="1500"/>
    <n v="975.00000000000023"/>
    <n v="243.75000000000006"/>
    <n v="0.25"/>
  </r>
  <r>
    <x v="0"/>
    <n v="1185732"/>
    <x v="224"/>
    <x v="0"/>
    <x v="49"/>
    <s v="Manchester"/>
    <x v="4"/>
    <n v="0.75000000000000011"/>
    <n v="1500"/>
    <n v="1125.0000000000002"/>
    <n v="281.25000000000006"/>
    <n v="0.25"/>
  </r>
  <r>
    <x v="0"/>
    <n v="1185732"/>
    <x v="224"/>
    <x v="0"/>
    <x v="49"/>
    <s v="Manchester"/>
    <x v="5"/>
    <n v="0.8"/>
    <n v="2750"/>
    <n v="2200"/>
    <n v="660"/>
    <n v="0.3"/>
  </r>
  <r>
    <x v="0"/>
    <n v="1185732"/>
    <x v="256"/>
    <x v="0"/>
    <x v="49"/>
    <s v="Manchester"/>
    <x v="0"/>
    <n v="0.75000000000000011"/>
    <n v="4250"/>
    <n v="3187.5000000000005"/>
    <n v="1115.6250000000002"/>
    <n v="0.35000000000000003"/>
  </r>
  <r>
    <x v="0"/>
    <n v="1185732"/>
    <x v="256"/>
    <x v="0"/>
    <x v="49"/>
    <s v="Manchester"/>
    <x v="1"/>
    <n v="0.65000000000000013"/>
    <n v="3000"/>
    <n v="1950.0000000000005"/>
    <n v="682.50000000000023"/>
    <n v="0.35000000000000003"/>
  </r>
  <r>
    <x v="0"/>
    <n v="1185732"/>
    <x v="256"/>
    <x v="0"/>
    <x v="49"/>
    <s v="Manchester"/>
    <x v="2"/>
    <n v="0.65000000000000013"/>
    <n v="3200"/>
    <n v="2080.0000000000005"/>
    <n v="520.00000000000011"/>
    <n v="0.25"/>
  </r>
  <r>
    <x v="0"/>
    <n v="1185732"/>
    <x v="256"/>
    <x v="0"/>
    <x v="49"/>
    <s v="Manchester"/>
    <x v="3"/>
    <n v="0.65000000000000013"/>
    <n v="3000"/>
    <n v="1950.0000000000005"/>
    <n v="487.50000000000011"/>
    <n v="0.25"/>
  </r>
  <r>
    <x v="0"/>
    <n v="1185732"/>
    <x v="256"/>
    <x v="0"/>
    <x v="49"/>
    <s v="Manchester"/>
    <x v="4"/>
    <n v="0.75000000000000011"/>
    <n v="2750"/>
    <n v="2062.5000000000005"/>
    <n v="515.62500000000011"/>
    <n v="0.25"/>
  </r>
  <r>
    <x v="0"/>
    <n v="1185732"/>
    <x v="256"/>
    <x v="0"/>
    <x v="49"/>
    <s v="Manchester"/>
    <x v="5"/>
    <n v="0.8"/>
    <n v="3750"/>
    <n v="3000"/>
    <n v="900"/>
    <n v="0.3"/>
  </r>
  <r>
    <x v="0"/>
    <n v="1185732"/>
    <x v="257"/>
    <x v="0"/>
    <x v="49"/>
    <s v="Manchester"/>
    <x v="0"/>
    <n v="0.75000000000000011"/>
    <n v="6000"/>
    <n v="4500.0000000000009"/>
    <n v="1575.0000000000005"/>
    <n v="0.35000000000000003"/>
  </r>
  <r>
    <x v="0"/>
    <n v="1185732"/>
    <x v="257"/>
    <x v="0"/>
    <x v="49"/>
    <s v="Manchester"/>
    <x v="1"/>
    <n v="0.65000000000000013"/>
    <n v="4000"/>
    <n v="2600.0000000000005"/>
    <n v="910.00000000000023"/>
    <n v="0.35000000000000003"/>
  </r>
  <r>
    <x v="0"/>
    <n v="1185732"/>
    <x v="257"/>
    <x v="0"/>
    <x v="49"/>
    <s v="Manchester"/>
    <x v="2"/>
    <n v="0.65000000000000013"/>
    <n v="3750"/>
    <n v="2437.5000000000005"/>
    <n v="609.37500000000011"/>
    <n v="0.25"/>
  </r>
  <r>
    <x v="0"/>
    <n v="1185732"/>
    <x v="257"/>
    <x v="0"/>
    <x v="49"/>
    <s v="Manchester"/>
    <x v="3"/>
    <n v="0.65000000000000013"/>
    <n v="3250"/>
    <n v="2112.5000000000005"/>
    <n v="528.12500000000011"/>
    <n v="0.25"/>
  </r>
  <r>
    <x v="0"/>
    <n v="1185732"/>
    <x v="257"/>
    <x v="0"/>
    <x v="49"/>
    <s v="Manchester"/>
    <x v="4"/>
    <n v="0.75000000000000011"/>
    <n v="3250"/>
    <n v="2437.5000000000005"/>
    <n v="609.37500000000011"/>
    <n v="0.25"/>
  </r>
  <r>
    <x v="0"/>
    <n v="1185732"/>
    <x v="257"/>
    <x v="0"/>
    <x v="49"/>
    <s v="Manchester"/>
    <x v="5"/>
    <n v="0.8"/>
    <n v="4250"/>
    <n v="3400"/>
    <n v="1020"/>
    <n v="0.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AA7D9E1-1694-45A9-80A5-73B902F51CC3}" name="PivotTable1"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location ref="A3:D4" firstHeaderRow="0" firstDataRow="1" firstDataCol="0"/>
  <pivotFields count="13">
    <pivotField showAll="0">
      <items count="5">
        <item x="1"/>
        <item x="3"/>
        <item x="2"/>
        <item x="0"/>
        <item t="default"/>
      </items>
    </pivotField>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6">
        <item x="3"/>
        <item x="0"/>
        <item x="1"/>
        <item x="4"/>
        <item x="2"/>
        <item t="default"/>
      </items>
    </pivotField>
    <pivotField showAll="0"/>
    <pivotField showAll="0"/>
    <pivotField showAll="0">
      <items count="7">
        <item x="0"/>
        <item x="5"/>
        <item x="1"/>
        <item x="3"/>
        <item x="4"/>
        <item x="2"/>
        <item t="default"/>
      </items>
    </pivotField>
    <pivotField numFmtId="164" showAll="0"/>
    <pivotField dataField="1" numFmtId="3" showAll="0"/>
    <pivotField dataField="1" numFmtId="165" showAll="0"/>
    <pivotField dataField="1" numFmtId="165" showAll="0"/>
    <pivotField dataField="1" numFmtId="9" showAll="0"/>
    <pivotField showAll="0">
      <items count="15">
        <item x="0"/>
        <item x="1"/>
        <item x="2"/>
        <item x="3"/>
        <item x="4"/>
        <item x="5"/>
        <item x="6"/>
        <item x="7"/>
        <item x="8"/>
        <item x="9"/>
        <item x="10"/>
        <item x="11"/>
        <item x="12"/>
        <item x="13"/>
        <item t="default"/>
      </items>
    </pivotField>
  </pivotFields>
  <rowItems count="1">
    <i/>
  </rowItems>
  <colFields count="1">
    <field x="-2"/>
  </colFields>
  <colItems count="4">
    <i>
      <x/>
    </i>
    <i i="1">
      <x v="1"/>
    </i>
    <i i="2">
      <x v="2"/>
    </i>
    <i i="3">
      <x v="3"/>
    </i>
  </colItems>
  <dataFields count="4">
    <dataField name="Sum of Total Sales" fld="9" baseField="0" baseItem="0"/>
    <dataField name="Sum of Units Sold" fld="8" baseField="0" baseItem="0"/>
    <dataField name="Sum of Operating Profit" fld="10" baseField="0" baseItem="0"/>
    <dataField name="Average of Operating Margin" fld="11" subtotal="average" baseField="0" baseItem="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369F133-0FE3-44F3-A270-ECA22785EACA}" name="PivotTable4"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location ref="A25:B76" firstHeaderRow="1" firstDataRow="1" firstDataCol="1"/>
  <pivotFields count="13">
    <pivotField showAll="0">
      <items count="5">
        <item x="1"/>
        <item x="3"/>
        <item x="2"/>
        <item x="0"/>
        <item t="default"/>
      </items>
    </pivotField>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6">
        <item x="3"/>
        <item x="0"/>
        <item x="1"/>
        <item x="4"/>
        <item x="2"/>
        <item t="default"/>
      </items>
    </pivotField>
    <pivotField axis="axisRow" showAll="0">
      <items count="51">
        <item x="13"/>
        <item x="15"/>
        <item x="25"/>
        <item x="33"/>
        <item x="2"/>
        <item x="6"/>
        <item x="45"/>
        <item x="43"/>
        <item x="8"/>
        <item x="27"/>
        <item x="16"/>
        <item x="24"/>
        <item x="3"/>
        <item x="40"/>
        <item x="38"/>
        <item x="35"/>
        <item x="31"/>
        <item x="23"/>
        <item x="14"/>
        <item x="42"/>
        <item x="47"/>
        <item x="19"/>
        <item x="9"/>
        <item x="32"/>
        <item x="20"/>
        <item x="10"/>
        <item x="12"/>
        <item x="5"/>
        <item x="49"/>
        <item x="44"/>
        <item x="26"/>
        <item x="0"/>
        <item x="29"/>
        <item x="37"/>
        <item x="30"/>
        <item x="34"/>
        <item x="22"/>
        <item x="4"/>
        <item x="46"/>
        <item x="28"/>
        <item x="36"/>
        <item x="11"/>
        <item x="1"/>
        <item x="21"/>
        <item x="48"/>
        <item x="18"/>
        <item x="7"/>
        <item x="41"/>
        <item x="39"/>
        <item x="17"/>
        <item t="default"/>
      </items>
    </pivotField>
    <pivotField showAll="0"/>
    <pivotField showAll="0">
      <items count="7">
        <item x="0"/>
        <item x="5"/>
        <item x="1"/>
        <item x="3"/>
        <item x="4"/>
        <item x="2"/>
        <item t="default"/>
      </items>
    </pivotField>
    <pivotField numFmtId="164" showAll="0"/>
    <pivotField dataField="1" numFmtId="3" showAll="0"/>
    <pivotField numFmtId="165" showAll="0"/>
    <pivotField numFmtId="165" showAll="0"/>
    <pivotField numFmtId="9" showAll="0"/>
    <pivotField showAll="0" defaultSubtotal="0"/>
  </pivotFields>
  <rowFields count="1">
    <field x="4"/>
  </rowFields>
  <rowItems count="5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t="grand">
      <x/>
    </i>
  </rowItems>
  <colItems count="1">
    <i/>
  </colItems>
  <dataFields count="1">
    <dataField name="Sum of Units Sold" fld="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37B684C-10CE-42D4-A2F2-97FCEA9BEC8E}" name="PivotTable3"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5">
  <location ref="A8:B21" firstHeaderRow="1" firstDataRow="1" firstDataCol="1"/>
  <pivotFields count="13">
    <pivotField showAll="0">
      <items count="5">
        <item x="1"/>
        <item x="3"/>
        <item x="2"/>
        <item x="0"/>
        <item t="default"/>
      </items>
    </pivotField>
    <pivotField showAll="0"/>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6">
        <item x="3"/>
        <item x="0"/>
        <item x="1"/>
        <item x="4"/>
        <item x="2"/>
        <item t="default"/>
      </items>
    </pivotField>
    <pivotField showAll="0"/>
    <pivotField showAll="0"/>
    <pivotField showAll="0">
      <items count="7">
        <item x="0"/>
        <item x="5"/>
        <item x="1"/>
        <item x="3"/>
        <item x="4"/>
        <item x="2"/>
        <item t="default"/>
      </items>
    </pivotField>
    <pivotField numFmtId="164" showAll="0"/>
    <pivotField numFmtId="3" showAll="0"/>
    <pivotField dataField="1" numFmtId="165" showAll="0"/>
    <pivotField numFmtId="165" showAll="0"/>
    <pivotField numFmtId="9"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2">
    <field x="12"/>
    <field x="2"/>
  </rowFields>
  <rowItems count="13">
    <i>
      <x v="1"/>
    </i>
    <i>
      <x v="2"/>
    </i>
    <i>
      <x v="3"/>
    </i>
    <i>
      <x v="4"/>
    </i>
    <i>
      <x v="5"/>
    </i>
    <i>
      <x v="6"/>
    </i>
    <i>
      <x v="7"/>
    </i>
    <i>
      <x v="8"/>
    </i>
    <i>
      <x v="9"/>
    </i>
    <i>
      <x v="10"/>
    </i>
    <i>
      <x v="11"/>
    </i>
    <i>
      <x v="12"/>
    </i>
    <i t="grand">
      <x/>
    </i>
  </rowItems>
  <colItems count="1">
    <i/>
  </colItems>
  <dataFields count="1">
    <dataField name="Sum of Total Sales" fld="9" baseField="0" baseItem="0" numFmtId="170"/>
  </dataFields>
  <formats count="1">
    <format dxfId="14">
      <pivotArea outline="0" collapsedLevelsAreSubtotals="1" fieldPosition="0"/>
    </format>
  </formats>
  <chartFormats count="4">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CE50548-4C2D-422A-827A-AFDAEABC57BB}" sourceName="Region">
  <pivotTables>
    <pivotTable tabId="4" name="PivotTable3"/>
    <pivotTable tabId="4" name="PivotTable4"/>
    <pivotTable tabId="4" name="PivotTable1"/>
  </pivotTables>
  <data>
    <tabular pivotCacheId="1041095259">
      <items count="5">
        <i x="3" s="1"/>
        <i x="0" s="1"/>
        <i x="1" s="1"/>
        <i x="4"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everage_Brand" xr10:uid="{97D4B333-BCCC-4322-A399-F3545245EFE6}" sourceName="Beverage Brand">
  <pivotTables>
    <pivotTable tabId="4" name="PivotTable3"/>
    <pivotTable tabId="4" name="PivotTable4"/>
    <pivotTable tabId="4" name="PivotTable1"/>
  </pivotTables>
  <data>
    <tabular pivotCacheId="1041095259">
      <items count="6">
        <i x="0" s="1"/>
        <i x="5" s="1"/>
        <i x="1" s="1"/>
        <i x="3" s="1"/>
        <i x="4"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tailer" xr10:uid="{01E03A6C-8FAC-4CA4-B890-EC8B84E2D8EB}" sourceName="Retailer">
  <pivotTables>
    <pivotTable tabId="4" name="PivotTable3"/>
    <pivotTable tabId="4" name="PivotTable4"/>
    <pivotTable tabId="4" name="PivotTable1"/>
  </pivotTables>
  <data>
    <tabular pivotCacheId="1041095259">
      <items count="4">
        <i x="1" s="1"/>
        <i x="3"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1" xr10:uid="{2153173B-F832-4B9E-B2C9-1494D5B5D11F}" cache="Slicer_Region" caption="Region" rowHeight="241300"/>
  <slicer name="Beverage Brand 1" xr10:uid="{8938CAF9-C180-446B-87C6-B2B2678D13AC}" cache="Slicer_Beverage_Brand" caption="Beverage Brand" rowHeight="241300"/>
  <slicer name="Retailer 1" xr10:uid="{F3F49C88-A12C-4951-B678-6195A68A7AB9}" cache="Slicer_Retailer" caption="Retailer"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D7C51F0-7CC8-44BF-9332-E21AEB810AFE}" name="Table1" displayName="Table1" ref="B5:M3893" totalsRowShown="0" headerRowDxfId="13" dataDxfId="12">
  <tableColumns count="12">
    <tableColumn id="1" xr3:uid="{128B5660-01C1-4EB2-974C-5DFC07C88B4C}" name="Retailer" dataDxfId="11"/>
    <tableColumn id="2" xr3:uid="{CA2E7235-6C92-434E-B8FB-FB99A21F9D41}" name="Retailer ID" dataDxfId="10"/>
    <tableColumn id="3" xr3:uid="{EBE6CDCC-3843-4441-BB55-9EBE04FD92D5}" name="Invoice Date" dataDxfId="9"/>
    <tableColumn id="4" xr3:uid="{6DF7C286-3368-43AC-B34A-0C0E9EBED6E2}" name="Region" dataDxfId="8"/>
    <tableColumn id="5" xr3:uid="{1841BC93-7EC4-44C3-AF3D-A801B7840289}" name="State" dataDxfId="7"/>
    <tableColumn id="6" xr3:uid="{EC5C2D98-4F58-40BB-BB3F-E4864713C7A6}" name="City" dataDxfId="6"/>
    <tableColumn id="7" xr3:uid="{D76FCF1F-19F4-48D9-8817-8B7156BC1DE2}" name="Beverage Brand" dataDxfId="5"/>
    <tableColumn id="8" xr3:uid="{DF7F6AC3-1926-450D-A42F-8EE1BFA030FF}" name="Price per Unit" dataDxfId="4"/>
    <tableColumn id="9" xr3:uid="{F7644582-7435-488E-BD3F-B8FA1F97E0EC}" name="Units Sold" dataDxfId="3"/>
    <tableColumn id="10" xr3:uid="{E53D7B6C-C312-4514-BCAE-2FB6D98FCB24}" name="Total Sales" dataDxfId="2">
      <calculatedColumnFormula>I6*J6</calculatedColumnFormula>
    </tableColumn>
    <tableColumn id="11" xr3:uid="{B039F266-DF35-4C1E-8DA7-80A8918EF1AF}" name="Operating Profit" dataDxfId="1">
      <calculatedColumnFormula>K6*M6</calculatedColumnFormula>
    </tableColumn>
    <tableColumn id="12" xr3:uid="{14816940-A67D-478A-9131-A3BCC417533A}" name="Operating Margin" dataDxfId="0"/>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Invoice_Date" xr10:uid="{9A91F4E8-4014-4D44-9FE4-E1F0C8DC5A66}" sourceName="Invoice Date">
  <pivotTables>
    <pivotTable tabId="4" name="PivotTable3"/>
    <pivotTable tabId="4" name="PivotTable4"/>
    <pivotTable tabId="4" name="PivotTable1"/>
  </pivotTables>
  <state minimalRefreshVersion="6" lastRefreshVersion="6" pivotCacheId="1041095259" filterType="unknown">
    <bounds startDate="2021-01-01T00:00:00" endDate="2022-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Sales Period" xr10:uid="{AA00CCD4-D663-43AF-A26B-78F1FA223D8F}" cache="NativeTimeline_Invoice_Date" caption="Sales Period" level="2" selectionLevel="2" scrollPosition="2021-01-16T00:00:00" style="TimeSlicerStyleDark1"/>
</timelines>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microsoft.com/office/2011/relationships/timeline" Target="../timelines/timelin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7BE747-F96E-43C3-B644-86E067035412}">
  <dimension ref="A3:E76"/>
  <sheetViews>
    <sheetView topLeftCell="A4" workbookViewId="0">
      <selection activeCell="J11" sqref="J11"/>
    </sheetView>
  </sheetViews>
  <sheetFormatPr defaultRowHeight="15"/>
  <cols>
    <col min="1" max="1" width="17.28515625" bestFit="1" customWidth="1"/>
    <col min="2" max="2" width="16.7109375" bestFit="1" customWidth="1"/>
    <col min="3" max="3" width="22.28515625" bestFit="1" customWidth="1"/>
    <col min="4" max="4" width="27.140625" bestFit="1" customWidth="1"/>
    <col min="5" max="5" width="9.85546875" bestFit="1" customWidth="1"/>
  </cols>
  <sheetData>
    <row r="3" spans="1:4">
      <c r="A3" t="s">
        <v>132</v>
      </c>
      <c r="B3" t="s">
        <v>133</v>
      </c>
      <c r="C3" t="s">
        <v>134</v>
      </c>
      <c r="D3" t="s">
        <v>135</v>
      </c>
    </row>
    <row r="4" spans="1:4">
      <c r="A4" s="26">
        <v>8684027.5</v>
      </c>
      <c r="B4" s="26">
        <v>17148250</v>
      </c>
      <c r="C4" s="26">
        <v>3173631.875</v>
      </c>
      <c r="D4" s="26">
        <v>0.36310442386830921</v>
      </c>
    </row>
    <row r="8" spans="1:4">
      <c r="A8" s="27" t="s">
        <v>140</v>
      </c>
      <c r="B8" t="s">
        <v>132</v>
      </c>
    </row>
    <row r="9" spans="1:4">
      <c r="A9" s="28" t="s">
        <v>142</v>
      </c>
      <c r="B9" s="29">
        <v>510750</v>
      </c>
    </row>
    <row r="10" spans="1:4">
      <c r="A10" s="28" t="s">
        <v>143</v>
      </c>
      <c r="B10" s="29">
        <v>484975</v>
      </c>
    </row>
    <row r="11" spans="1:4">
      <c r="A11" s="28" t="s">
        <v>144</v>
      </c>
      <c r="B11" s="29">
        <v>483530</v>
      </c>
    </row>
    <row r="12" spans="1:4">
      <c r="A12" s="28" t="s">
        <v>145</v>
      </c>
      <c r="B12" s="29">
        <v>494887.5</v>
      </c>
    </row>
    <row r="13" spans="1:4">
      <c r="A13" s="28" t="s">
        <v>146</v>
      </c>
      <c r="B13" s="29">
        <v>673572.5</v>
      </c>
    </row>
    <row r="14" spans="1:4">
      <c r="A14" s="28" t="s">
        <v>147</v>
      </c>
      <c r="B14" s="29">
        <v>903837.5</v>
      </c>
    </row>
    <row r="15" spans="1:4">
      <c r="A15" s="28" t="s">
        <v>148</v>
      </c>
      <c r="B15" s="29">
        <v>1041437.5</v>
      </c>
    </row>
    <row r="16" spans="1:4">
      <c r="A16" s="28" t="s">
        <v>149</v>
      </c>
      <c r="B16" s="29">
        <v>945275</v>
      </c>
    </row>
    <row r="17" spans="1:5">
      <c r="A17" s="28" t="s">
        <v>150</v>
      </c>
      <c r="B17" s="29">
        <v>681000</v>
      </c>
    </row>
    <row r="18" spans="1:5">
      <c r="A18" s="28" t="s">
        <v>151</v>
      </c>
      <c r="B18" s="29">
        <v>623375</v>
      </c>
    </row>
    <row r="19" spans="1:5">
      <c r="A19" s="28" t="s">
        <v>152</v>
      </c>
      <c r="B19" s="29">
        <v>795612.5</v>
      </c>
    </row>
    <row r="20" spans="1:5">
      <c r="A20" s="28" t="s">
        <v>153</v>
      </c>
      <c r="B20" s="29">
        <v>1045775</v>
      </c>
    </row>
    <row r="21" spans="1:5">
      <c r="A21" s="28" t="s">
        <v>141</v>
      </c>
      <c r="B21" s="29">
        <v>8684027.5</v>
      </c>
    </row>
    <row r="25" spans="1:5">
      <c r="A25" s="27" t="s">
        <v>140</v>
      </c>
      <c r="B25" t="s">
        <v>133</v>
      </c>
      <c r="D25" s="30" t="s">
        <v>6</v>
      </c>
      <c r="E25" s="30" t="s">
        <v>10</v>
      </c>
    </row>
    <row r="26" spans="1:5">
      <c r="A26" s="28" t="s">
        <v>57</v>
      </c>
      <c r="B26" s="26">
        <v>408500</v>
      </c>
      <c r="D26" t="str">
        <f>A26</f>
        <v>Alabama</v>
      </c>
      <c r="E26" s="31">
        <f>B26</f>
        <v>408500</v>
      </c>
    </row>
    <row r="27" spans="1:5">
      <c r="A27" s="28" t="s">
        <v>61</v>
      </c>
      <c r="B27" s="26">
        <v>312250</v>
      </c>
      <c r="D27" t="str">
        <f t="shared" ref="D27:D75" si="0">A27</f>
        <v>Alaska</v>
      </c>
      <c r="E27" s="31">
        <f t="shared" ref="E27:E75" si="1">B27</f>
        <v>312250</v>
      </c>
    </row>
    <row r="28" spans="1:5">
      <c r="A28" s="28" t="s">
        <v>82</v>
      </c>
      <c r="B28" s="26">
        <v>331500</v>
      </c>
      <c r="D28" t="str">
        <f t="shared" si="0"/>
        <v>Arizona</v>
      </c>
      <c r="E28" s="31">
        <f t="shared" si="1"/>
        <v>331500</v>
      </c>
    </row>
    <row r="29" spans="1:5">
      <c r="A29" s="28" t="s">
        <v>98</v>
      </c>
      <c r="B29" s="26">
        <v>255350</v>
      </c>
      <c r="D29" t="str">
        <f t="shared" si="0"/>
        <v>Arkansas</v>
      </c>
      <c r="E29" s="31">
        <f t="shared" si="1"/>
        <v>255350</v>
      </c>
    </row>
    <row r="30" spans="1:5">
      <c r="A30" s="28" t="s">
        <v>29</v>
      </c>
      <c r="B30" s="26">
        <v>1037250</v>
      </c>
      <c r="D30" t="str">
        <f t="shared" si="0"/>
        <v>California</v>
      </c>
      <c r="E30" s="31">
        <f t="shared" si="1"/>
        <v>1037250</v>
      </c>
    </row>
    <row r="31" spans="1:5">
      <c r="A31" s="28" t="s">
        <v>42</v>
      </c>
      <c r="B31" s="26">
        <v>324250</v>
      </c>
      <c r="D31" t="str">
        <f t="shared" si="0"/>
        <v>Colorado</v>
      </c>
      <c r="E31" s="31">
        <f t="shared" si="1"/>
        <v>324250</v>
      </c>
    </row>
    <row r="32" spans="1:5">
      <c r="A32" s="28" t="s">
        <v>121</v>
      </c>
      <c r="B32" s="26">
        <v>169600</v>
      </c>
      <c r="D32" t="str">
        <f t="shared" si="0"/>
        <v>Connecticut</v>
      </c>
      <c r="E32" s="31">
        <f t="shared" si="1"/>
        <v>169600</v>
      </c>
    </row>
    <row r="33" spans="1:5">
      <c r="A33" s="28" t="s">
        <v>117</v>
      </c>
      <c r="B33" s="26">
        <v>205600</v>
      </c>
      <c r="D33" t="str">
        <f t="shared" si="0"/>
        <v>Delaware</v>
      </c>
      <c r="E33" s="31">
        <f t="shared" si="1"/>
        <v>205600</v>
      </c>
    </row>
    <row r="34" spans="1:5">
      <c r="A34" s="28" t="s">
        <v>47</v>
      </c>
      <c r="B34" s="26">
        <v>1051700</v>
      </c>
      <c r="D34" t="str">
        <f t="shared" si="0"/>
        <v>Florida</v>
      </c>
      <c r="E34" s="31">
        <f t="shared" si="1"/>
        <v>1051700</v>
      </c>
    </row>
    <row r="35" spans="1:5">
      <c r="A35" s="28" t="s">
        <v>86</v>
      </c>
      <c r="B35" s="26">
        <v>579350</v>
      </c>
      <c r="D35" t="str">
        <f t="shared" si="0"/>
        <v>Georgia</v>
      </c>
      <c r="E35" s="31">
        <f t="shared" si="1"/>
        <v>579350</v>
      </c>
    </row>
    <row r="36" spans="1:5">
      <c r="A36" s="28" t="s">
        <v>63</v>
      </c>
      <c r="B36" s="26">
        <v>353500</v>
      </c>
      <c r="D36" t="str">
        <f t="shared" si="0"/>
        <v>Hawaii</v>
      </c>
      <c r="E36" s="31">
        <f t="shared" si="1"/>
        <v>353500</v>
      </c>
    </row>
    <row r="37" spans="1:5">
      <c r="A37" s="28" t="s">
        <v>80</v>
      </c>
      <c r="B37" s="26">
        <v>288250</v>
      </c>
      <c r="D37" t="str">
        <f t="shared" si="0"/>
        <v>Idaho</v>
      </c>
      <c r="E37" s="31">
        <f t="shared" si="1"/>
        <v>288250</v>
      </c>
    </row>
    <row r="38" spans="1:5">
      <c r="A38" s="28" t="s">
        <v>34</v>
      </c>
      <c r="B38" s="26">
        <v>185600</v>
      </c>
      <c r="D38" t="str">
        <f t="shared" si="0"/>
        <v>Illinois</v>
      </c>
      <c r="E38" s="31">
        <f t="shared" si="1"/>
        <v>185600</v>
      </c>
    </row>
    <row r="39" spans="1:5">
      <c r="A39" s="28" t="s">
        <v>112</v>
      </c>
      <c r="B39" s="26">
        <v>241600</v>
      </c>
      <c r="D39" t="str">
        <f t="shared" si="0"/>
        <v>Indiana</v>
      </c>
      <c r="E39" s="31">
        <f t="shared" si="1"/>
        <v>241600</v>
      </c>
    </row>
    <row r="40" spans="1:5">
      <c r="A40" s="28" t="s">
        <v>108</v>
      </c>
      <c r="B40" s="26">
        <v>183100</v>
      </c>
      <c r="D40" t="str">
        <f t="shared" si="0"/>
        <v>Iowa</v>
      </c>
      <c r="E40" s="31">
        <f t="shared" si="1"/>
        <v>183100</v>
      </c>
    </row>
    <row r="41" spans="1:5">
      <c r="A41" s="28" t="s">
        <v>102</v>
      </c>
      <c r="B41" s="26">
        <v>180600</v>
      </c>
      <c r="D41" t="str">
        <f t="shared" si="0"/>
        <v>Kansas</v>
      </c>
      <c r="E41" s="31">
        <f t="shared" si="1"/>
        <v>180600</v>
      </c>
    </row>
    <row r="42" spans="1:5">
      <c r="A42" s="28" t="s">
        <v>94</v>
      </c>
      <c r="B42" s="26">
        <v>363350</v>
      </c>
      <c r="D42" t="str">
        <f t="shared" si="0"/>
        <v>Kentucky</v>
      </c>
      <c r="E42" s="31">
        <f t="shared" si="1"/>
        <v>363350</v>
      </c>
    </row>
    <row r="43" spans="1:5">
      <c r="A43" s="28" t="s">
        <v>78</v>
      </c>
      <c r="B43" s="26">
        <v>412250</v>
      </c>
      <c r="D43" t="str">
        <f t="shared" si="0"/>
        <v>Louisiana</v>
      </c>
      <c r="E43" s="31">
        <f t="shared" si="1"/>
        <v>412250</v>
      </c>
    </row>
    <row r="44" spans="1:5">
      <c r="A44" s="28" t="s">
        <v>59</v>
      </c>
      <c r="B44" s="26">
        <v>172600</v>
      </c>
      <c r="D44" t="str">
        <f t="shared" si="0"/>
        <v>Maine</v>
      </c>
      <c r="E44" s="31">
        <f t="shared" si="1"/>
        <v>172600</v>
      </c>
    </row>
    <row r="45" spans="1:5">
      <c r="A45" s="28" t="s">
        <v>115</v>
      </c>
      <c r="B45" s="26">
        <v>241600</v>
      </c>
      <c r="D45" t="str">
        <f t="shared" si="0"/>
        <v>Maryland</v>
      </c>
      <c r="E45" s="31">
        <f t="shared" si="1"/>
        <v>241600</v>
      </c>
    </row>
    <row r="46" spans="1:5">
      <c r="A46" s="28" t="s">
        <v>125</v>
      </c>
      <c r="B46" s="26">
        <v>241600</v>
      </c>
      <c r="D46" t="str">
        <f t="shared" si="0"/>
        <v>Massachusetts</v>
      </c>
      <c r="E46" s="31">
        <f t="shared" si="1"/>
        <v>241600</v>
      </c>
    </row>
    <row r="47" spans="1:5">
      <c r="A47" s="28" t="s">
        <v>71</v>
      </c>
      <c r="B47" s="26">
        <v>280350</v>
      </c>
      <c r="D47" t="str">
        <f t="shared" si="0"/>
        <v>Michigan</v>
      </c>
      <c r="E47" s="31">
        <f t="shared" si="1"/>
        <v>280350</v>
      </c>
    </row>
    <row r="48" spans="1:5">
      <c r="A48" s="28" t="s">
        <v>49</v>
      </c>
      <c r="B48" s="26">
        <v>156850</v>
      </c>
      <c r="D48" t="str">
        <f t="shared" si="0"/>
        <v>Minnesota</v>
      </c>
      <c r="E48" s="31">
        <f t="shared" si="1"/>
        <v>156850</v>
      </c>
    </row>
    <row r="49" spans="1:5">
      <c r="A49" s="28" t="s">
        <v>96</v>
      </c>
      <c r="B49" s="26">
        <v>309350</v>
      </c>
      <c r="D49" t="str">
        <f t="shared" si="0"/>
        <v>Mississippi</v>
      </c>
      <c r="E49" s="31">
        <f t="shared" si="1"/>
        <v>309350</v>
      </c>
    </row>
    <row r="50" spans="1:5">
      <c r="A50" s="28" t="s">
        <v>73</v>
      </c>
      <c r="B50" s="26">
        <v>316350</v>
      </c>
      <c r="D50" t="str">
        <f t="shared" si="0"/>
        <v>Missouri</v>
      </c>
      <c r="E50" s="31">
        <f t="shared" si="1"/>
        <v>316350</v>
      </c>
    </row>
    <row r="51" spans="1:5">
      <c r="A51" s="28" t="s">
        <v>51</v>
      </c>
      <c r="B51" s="26">
        <v>328000</v>
      </c>
      <c r="D51" t="str">
        <f t="shared" si="0"/>
        <v>Montana</v>
      </c>
      <c r="E51" s="31">
        <f t="shared" si="1"/>
        <v>328000</v>
      </c>
    </row>
    <row r="52" spans="1:5">
      <c r="A52" s="28" t="s">
        <v>55</v>
      </c>
      <c r="B52" s="26">
        <v>136350</v>
      </c>
      <c r="D52" t="str">
        <f t="shared" si="0"/>
        <v>Nebraska</v>
      </c>
      <c r="E52" s="31">
        <f t="shared" si="1"/>
        <v>136350</v>
      </c>
    </row>
    <row r="53" spans="1:5">
      <c r="A53" s="28" t="s">
        <v>40</v>
      </c>
      <c r="B53" s="26">
        <v>324000</v>
      </c>
      <c r="D53" t="str">
        <f t="shared" si="0"/>
        <v>Nevada</v>
      </c>
      <c r="E53" s="31">
        <f t="shared" si="1"/>
        <v>324000</v>
      </c>
    </row>
    <row r="54" spans="1:5">
      <c r="A54" s="28" t="s">
        <v>129</v>
      </c>
      <c r="B54" s="26">
        <v>238850</v>
      </c>
      <c r="D54" t="str">
        <f t="shared" si="0"/>
        <v>New Hampshire</v>
      </c>
      <c r="E54" s="31">
        <f t="shared" si="1"/>
        <v>238850</v>
      </c>
    </row>
    <row r="55" spans="1:5">
      <c r="A55" s="28" t="s">
        <v>119</v>
      </c>
      <c r="B55" s="26">
        <v>223600</v>
      </c>
      <c r="D55" t="str">
        <f t="shared" si="0"/>
        <v>New Jersey</v>
      </c>
      <c r="E55" s="31">
        <f t="shared" si="1"/>
        <v>223600</v>
      </c>
    </row>
    <row r="56" spans="1:5">
      <c r="A56" s="28" t="s">
        <v>84</v>
      </c>
      <c r="B56" s="26">
        <v>313500</v>
      </c>
      <c r="D56" t="str">
        <f t="shared" si="0"/>
        <v>New Mexico</v>
      </c>
      <c r="E56" s="31">
        <f t="shared" si="1"/>
        <v>313500</v>
      </c>
    </row>
    <row r="57" spans="1:5">
      <c r="A57" s="28" t="s">
        <v>16</v>
      </c>
      <c r="B57" s="26">
        <v>1125200</v>
      </c>
      <c r="D57" t="str">
        <f t="shared" si="0"/>
        <v>New York</v>
      </c>
      <c r="E57" s="31">
        <f t="shared" si="1"/>
        <v>1125200</v>
      </c>
    </row>
    <row r="58" spans="1:5">
      <c r="A58" s="28" t="s">
        <v>90</v>
      </c>
      <c r="B58" s="26">
        <v>399350</v>
      </c>
      <c r="D58" t="str">
        <f t="shared" si="0"/>
        <v>North Carolina</v>
      </c>
      <c r="E58" s="31">
        <f t="shared" si="1"/>
        <v>399350</v>
      </c>
    </row>
    <row r="59" spans="1:5">
      <c r="A59" s="28" t="s">
        <v>106</v>
      </c>
      <c r="B59" s="26">
        <v>184100</v>
      </c>
      <c r="D59" t="str">
        <f t="shared" si="0"/>
        <v>North Dakota</v>
      </c>
      <c r="E59" s="31">
        <f t="shared" si="1"/>
        <v>184100</v>
      </c>
    </row>
    <row r="60" spans="1:5">
      <c r="A60" s="28" t="s">
        <v>92</v>
      </c>
      <c r="B60" s="26">
        <v>203600</v>
      </c>
      <c r="D60" t="str">
        <f t="shared" si="0"/>
        <v>Ohio</v>
      </c>
      <c r="E60" s="31">
        <f t="shared" si="1"/>
        <v>203600</v>
      </c>
    </row>
    <row r="61" spans="1:5">
      <c r="A61" s="28" t="s">
        <v>100</v>
      </c>
      <c r="B61" s="26">
        <v>237350</v>
      </c>
      <c r="D61" t="str">
        <f t="shared" si="0"/>
        <v>Oklahoma</v>
      </c>
      <c r="E61" s="31">
        <f t="shared" si="1"/>
        <v>237350</v>
      </c>
    </row>
    <row r="62" spans="1:5">
      <c r="A62" s="28" t="s">
        <v>77</v>
      </c>
      <c r="B62" s="26">
        <v>346750</v>
      </c>
      <c r="D62" t="str">
        <f t="shared" si="0"/>
        <v>Oregon</v>
      </c>
      <c r="E62" s="31">
        <f t="shared" si="1"/>
        <v>346750</v>
      </c>
    </row>
    <row r="63" spans="1:5">
      <c r="A63" s="28" t="s">
        <v>37</v>
      </c>
      <c r="B63" s="26">
        <v>165600</v>
      </c>
      <c r="D63" t="str">
        <f t="shared" si="0"/>
        <v>Pennsylvania</v>
      </c>
      <c r="E63" s="31">
        <f t="shared" si="1"/>
        <v>165600</v>
      </c>
    </row>
    <row r="64" spans="1:5">
      <c r="A64" s="28" t="s">
        <v>123</v>
      </c>
      <c r="B64" s="26">
        <v>198850</v>
      </c>
      <c r="D64" t="str">
        <f t="shared" si="0"/>
        <v>Rhode Island</v>
      </c>
      <c r="E64" s="31">
        <f t="shared" si="1"/>
        <v>198850</v>
      </c>
    </row>
    <row r="65" spans="1:5">
      <c r="A65" s="28" t="s">
        <v>88</v>
      </c>
      <c r="B65" s="26">
        <v>507350</v>
      </c>
      <c r="D65" t="str">
        <f t="shared" si="0"/>
        <v>South Carolina</v>
      </c>
      <c r="E65" s="31">
        <f t="shared" si="1"/>
        <v>507350</v>
      </c>
    </row>
    <row r="66" spans="1:5">
      <c r="A66" s="28" t="s">
        <v>104</v>
      </c>
      <c r="B66" s="26">
        <v>180600</v>
      </c>
      <c r="D66" t="str">
        <f t="shared" si="0"/>
        <v>South Dakota</v>
      </c>
      <c r="E66" s="31">
        <f t="shared" si="1"/>
        <v>180600</v>
      </c>
    </row>
    <row r="67" spans="1:5">
      <c r="A67" s="28" t="s">
        <v>53</v>
      </c>
      <c r="B67" s="26">
        <v>427750</v>
      </c>
      <c r="D67" t="str">
        <f t="shared" si="0"/>
        <v>Tennessee</v>
      </c>
      <c r="E67" s="31">
        <f t="shared" si="1"/>
        <v>427750</v>
      </c>
    </row>
    <row r="68" spans="1:5">
      <c r="A68" s="28" t="s">
        <v>25</v>
      </c>
      <c r="B68" s="26">
        <v>1014250</v>
      </c>
      <c r="D68" t="str">
        <f t="shared" si="0"/>
        <v>Texas</v>
      </c>
      <c r="E68" s="31">
        <f t="shared" si="1"/>
        <v>1014250</v>
      </c>
    </row>
    <row r="69" spans="1:5">
      <c r="A69" s="28" t="s">
        <v>75</v>
      </c>
      <c r="B69" s="26">
        <v>310750</v>
      </c>
      <c r="D69" t="str">
        <f t="shared" si="0"/>
        <v>Utah</v>
      </c>
      <c r="E69" s="31">
        <f t="shared" si="1"/>
        <v>310750</v>
      </c>
    </row>
    <row r="70" spans="1:5">
      <c r="A70" s="28" t="s">
        <v>127</v>
      </c>
      <c r="B70" s="26">
        <v>256850</v>
      </c>
      <c r="D70" t="str">
        <f t="shared" si="0"/>
        <v>Vermont</v>
      </c>
      <c r="E70" s="31">
        <f t="shared" si="1"/>
        <v>256850</v>
      </c>
    </row>
    <row r="71" spans="1:5">
      <c r="A71" s="28" t="s">
        <v>69</v>
      </c>
      <c r="B71" s="26">
        <v>403350</v>
      </c>
      <c r="D71" t="str">
        <f t="shared" si="0"/>
        <v>Virginia</v>
      </c>
      <c r="E71" s="31">
        <f t="shared" si="1"/>
        <v>403350</v>
      </c>
    </row>
    <row r="72" spans="1:5">
      <c r="A72" s="28" t="s">
        <v>44</v>
      </c>
      <c r="B72" s="26">
        <v>348750</v>
      </c>
      <c r="D72" t="str">
        <f t="shared" si="0"/>
        <v>Washington</v>
      </c>
      <c r="E72" s="31">
        <f t="shared" si="1"/>
        <v>348750</v>
      </c>
    </row>
    <row r="73" spans="1:5">
      <c r="A73" s="28" t="s">
        <v>114</v>
      </c>
      <c r="B73" s="26">
        <v>154600</v>
      </c>
      <c r="D73" t="str">
        <f t="shared" si="0"/>
        <v>West Virginia</v>
      </c>
      <c r="E73" s="31">
        <f t="shared" si="1"/>
        <v>154600</v>
      </c>
    </row>
    <row r="74" spans="1:5">
      <c r="A74" s="28" t="s">
        <v>110</v>
      </c>
      <c r="B74" s="26">
        <v>205850</v>
      </c>
      <c r="D74" t="str">
        <f t="shared" si="0"/>
        <v>Wisconsin</v>
      </c>
      <c r="E74" s="31">
        <f t="shared" si="1"/>
        <v>205850</v>
      </c>
    </row>
    <row r="75" spans="1:5">
      <c r="A75" s="28" t="s">
        <v>67</v>
      </c>
      <c r="B75" s="26">
        <v>310750</v>
      </c>
      <c r="D75" t="str">
        <f t="shared" si="0"/>
        <v>Wyoming</v>
      </c>
      <c r="E75" s="31">
        <f t="shared" si="1"/>
        <v>310750</v>
      </c>
    </row>
    <row r="76" spans="1:5">
      <c r="A76" s="28" t="s">
        <v>141</v>
      </c>
      <c r="B76" s="26">
        <v>17148250</v>
      </c>
    </row>
  </sheetData>
  <pageMargins left="0.7" right="0.7" top="0.75" bottom="0.75" header="0.3" footer="0.3"/>
  <pageSetup orientation="portrait" r:id="rId4"/>
  <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3893"/>
  <sheetViews>
    <sheetView showGridLines="0" topLeftCell="B1" workbookViewId="0">
      <selection activeCell="G2" sqref="G2"/>
    </sheetView>
  </sheetViews>
  <sheetFormatPr defaultColWidth="14.42578125" defaultRowHeight="15" customHeight="1"/>
  <cols>
    <col min="1" max="1" width="8.7109375" customWidth="1"/>
    <col min="2" max="2" width="10.140625" customWidth="1"/>
    <col min="3" max="3" width="12.42578125" customWidth="1"/>
    <col min="4" max="4" width="14.140625" customWidth="1"/>
    <col min="5" max="5" width="10.42578125" customWidth="1"/>
    <col min="6" max="6" width="14.28515625" customWidth="1"/>
    <col min="7" max="7" width="13.140625" customWidth="1"/>
    <col min="8" max="8" width="17" customWidth="1"/>
    <col min="9" max="9" width="15.28515625" customWidth="1"/>
    <col min="10" max="10" width="12.140625" customWidth="1"/>
    <col min="11" max="11" width="12.5703125" customWidth="1"/>
    <col min="12" max="12" width="17.42578125" customWidth="1"/>
    <col min="13" max="13" width="18.7109375" customWidth="1"/>
    <col min="14" max="14" width="8.85546875" customWidth="1"/>
    <col min="15" max="15" width="10.85546875" customWidth="1"/>
    <col min="16" max="18" width="8.85546875" customWidth="1"/>
  </cols>
  <sheetData>
    <row r="1" spans="1:15">
      <c r="A1" s="1"/>
    </row>
    <row r="2" spans="1:15" ht="23.25">
      <c r="A2" s="1"/>
      <c r="B2" s="2" t="s">
        <v>0</v>
      </c>
      <c r="C2" s="3"/>
      <c r="D2" s="3"/>
      <c r="E2" s="3"/>
      <c r="F2" s="3"/>
      <c r="G2" s="3"/>
      <c r="H2" s="3"/>
      <c r="I2" s="3"/>
      <c r="J2" s="3"/>
      <c r="K2" s="3"/>
      <c r="L2" s="3"/>
      <c r="M2" s="3"/>
    </row>
    <row r="3" spans="1:15" ht="15.75">
      <c r="A3" s="1"/>
      <c r="B3" s="4" t="s">
        <v>1</v>
      </c>
    </row>
    <row r="4" spans="1:15">
      <c r="A4" s="1"/>
    </row>
    <row r="5" spans="1:15">
      <c r="A5" s="1"/>
      <c r="B5" s="5" t="s">
        <v>2</v>
      </c>
      <c r="C5" s="5" t="s">
        <v>3</v>
      </c>
      <c r="D5" s="5" t="s">
        <v>4</v>
      </c>
      <c r="E5" s="5" t="s">
        <v>5</v>
      </c>
      <c r="F5" s="5" t="s">
        <v>6</v>
      </c>
      <c r="G5" s="5" t="s">
        <v>7</v>
      </c>
      <c r="H5" s="5" t="s">
        <v>8</v>
      </c>
      <c r="I5" s="5" t="s">
        <v>9</v>
      </c>
      <c r="J5" s="5" t="s">
        <v>10</v>
      </c>
      <c r="K5" s="5" t="s">
        <v>11</v>
      </c>
      <c r="L5" s="5" t="s">
        <v>12</v>
      </c>
      <c r="M5" s="5" t="s">
        <v>13</v>
      </c>
    </row>
    <row r="6" spans="1:15">
      <c r="A6" s="1"/>
      <c r="B6" s="6" t="s">
        <v>14</v>
      </c>
      <c r="C6" s="6">
        <v>1185732</v>
      </c>
      <c r="D6" s="7">
        <v>44210</v>
      </c>
      <c r="E6" s="6" t="s">
        <v>15</v>
      </c>
      <c r="F6" s="6" t="s">
        <v>16</v>
      </c>
      <c r="G6" s="6" t="s">
        <v>16</v>
      </c>
      <c r="H6" s="6" t="s">
        <v>17</v>
      </c>
      <c r="I6" s="8">
        <v>0.5</v>
      </c>
      <c r="J6" s="9">
        <v>12000</v>
      </c>
      <c r="K6" s="10">
        <f t="shared" ref="K6:K3893" si="0">I6*J6</f>
        <v>6000</v>
      </c>
      <c r="L6" s="10">
        <f t="shared" ref="L6:L3893" si="1">K6*M6</f>
        <v>3000</v>
      </c>
      <c r="M6" s="11">
        <v>0.5</v>
      </c>
      <c r="O6" s="12"/>
    </row>
    <row r="7" spans="1:15">
      <c r="A7" s="1"/>
      <c r="B7" s="6" t="s">
        <v>14</v>
      </c>
      <c r="C7" s="6">
        <v>1185732</v>
      </c>
      <c r="D7" s="7">
        <v>44210</v>
      </c>
      <c r="E7" s="6" t="s">
        <v>15</v>
      </c>
      <c r="F7" s="6" t="s">
        <v>16</v>
      </c>
      <c r="G7" s="6" t="s">
        <v>16</v>
      </c>
      <c r="H7" s="6" t="s">
        <v>18</v>
      </c>
      <c r="I7" s="8">
        <v>0.5</v>
      </c>
      <c r="J7" s="9">
        <v>10000</v>
      </c>
      <c r="K7" s="10">
        <f t="shared" si="0"/>
        <v>5000</v>
      </c>
      <c r="L7" s="10">
        <f t="shared" si="1"/>
        <v>1500</v>
      </c>
      <c r="M7" s="11">
        <v>0.3</v>
      </c>
      <c r="O7" s="12"/>
    </row>
    <row r="8" spans="1:15">
      <c r="A8" s="1"/>
      <c r="B8" s="6" t="s">
        <v>14</v>
      </c>
      <c r="C8" s="6">
        <v>1185732</v>
      </c>
      <c r="D8" s="7">
        <v>44210</v>
      </c>
      <c r="E8" s="6" t="s">
        <v>15</v>
      </c>
      <c r="F8" s="6" t="s">
        <v>16</v>
      </c>
      <c r="G8" s="6" t="s">
        <v>16</v>
      </c>
      <c r="H8" s="6" t="s">
        <v>19</v>
      </c>
      <c r="I8" s="8">
        <v>0.4</v>
      </c>
      <c r="J8" s="9">
        <v>10000</v>
      </c>
      <c r="K8" s="10">
        <f t="shared" si="0"/>
        <v>4000</v>
      </c>
      <c r="L8" s="10">
        <f t="shared" si="1"/>
        <v>1400</v>
      </c>
      <c r="M8" s="11">
        <v>0.35</v>
      </c>
      <c r="O8" s="12"/>
    </row>
    <row r="9" spans="1:15">
      <c r="A9" s="1"/>
      <c r="B9" s="6" t="s">
        <v>14</v>
      </c>
      <c r="C9" s="6">
        <v>1185732</v>
      </c>
      <c r="D9" s="7">
        <v>44210</v>
      </c>
      <c r="E9" s="6" t="s">
        <v>15</v>
      </c>
      <c r="F9" s="6" t="s">
        <v>16</v>
      </c>
      <c r="G9" s="6" t="s">
        <v>16</v>
      </c>
      <c r="H9" s="6" t="s">
        <v>20</v>
      </c>
      <c r="I9" s="8">
        <v>0.45</v>
      </c>
      <c r="J9" s="9">
        <v>8500</v>
      </c>
      <c r="K9" s="10">
        <f t="shared" si="0"/>
        <v>3825</v>
      </c>
      <c r="L9" s="10">
        <f t="shared" si="1"/>
        <v>1338.75</v>
      </c>
      <c r="M9" s="11">
        <v>0.35</v>
      </c>
      <c r="O9" s="12"/>
    </row>
    <row r="10" spans="1:15">
      <c r="A10" s="1"/>
      <c r="B10" s="6" t="s">
        <v>14</v>
      </c>
      <c r="C10" s="6">
        <v>1185732</v>
      </c>
      <c r="D10" s="7">
        <v>44210</v>
      </c>
      <c r="E10" s="6" t="s">
        <v>15</v>
      </c>
      <c r="F10" s="6" t="s">
        <v>16</v>
      </c>
      <c r="G10" s="6" t="s">
        <v>16</v>
      </c>
      <c r="H10" s="6" t="s">
        <v>21</v>
      </c>
      <c r="I10" s="8">
        <v>0.6</v>
      </c>
      <c r="J10" s="9">
        <v>9000</v>
      </c>
      <c r="K10" s="10">
        <f t="shared" si="0"/>
        <v>5400</v>
      </c>
      <c r="L10" s="10">
        <f t="shared" si="1"/>
        <v>1620</v>
      </c>
      <c r="M10" s="11">
        <v>0.3</v>
      </c>
      <c r="O10" s="12"/>
    </row>
    <row r="11" spans="1:15">
      <c r="A11" s="1"/>
      <c r="B11" s="6" t="s">
        <v>14</v>
      </c>
      <c r="C11" s="6">
        <v>1185732</v>
      </c>
      <c r="D11" s="7">
        <v>44210</v>
      </c>
      <c r="E11" s="6" t="s">
        <v>15</v>
      </c>
      <c r="F11" s="6" t="s">
        <v>16</v>
      </c>
      <c r="G11" s="6" t="s">
        <v>16</v>
      </c>
      <c r="H11" s="6" t="s">
        <v>22</v>
      </c>
      <c r="I11" s="8">
        <v>0.5</v>
      </c>
      <c r="J11" s="9">
        <v>10000</v>
      </c>
      <c r="K11" s="10">
        <f t="shared" si="0"/>
        <v>5000</v>
      </c>
      <c r="L11" s="10">
        <f t="shared" si="1"/>
        <v>1250</v>
      </c>
      <c r="M11" s="11">
        <v>0.25</v>
      </c>
      <c r="O11" s="12"/>
    </row>
    <row r="12" spans="1:15">
      <c r="A12" s="1"/>
      <c r="B12" s="6" t="s">
        <v>14</v>
      </c>
      <c r="C12" s="6">
        <v>1185732</v>
      </c>
      <c r="D12" s="7">
        <v>44239</v>
      </c>
      <c r="E12" s="6" t="s">
        <v>15</v>
      </c>
      <c r="F12" s="6" t="s">
        <v>16</v>
      </c>
      <c r="G12" s="6" t="s">
        <v>16</v>
      </c>
      <c r="H12" s="6" t="s">
        <v>17</v>
      </c>
      <c r="I12" s="8">
        <v>0.5</v>
      </c>
      <c r="J12" s="9">
        <v>12500</v>
      </c>
      <c r="K12" s="10">
        <f t="shared" si="0"/>
        <v>6250</v>
      </c>
      <c r="L12" s="10">
        <f t="shared" si="1"/>
        <v>3125</v>
      </c>
      <c r="M12" s="11">
        <v>0.5</v>
      </c>
      <c r="O12" s="12"/>
    </row>
    <row r="13" spans="1:15">
      <c r="A13" s="1"/>
      <c r="B13" s="6" t="s">
        <v>14</v>
      </c>
      <c r="C13" s="6">
        <v>1185732</v>
      </c>
      <c r="D13" s="7">
        <v>44239</v>
      </c>
      <c r="E13" s="6" t="s">
        <v>15</v>
      </c>
      <c r="F13" s="6" t="s">
        <v>16</v>
      </c>
      <c r="G13" s="6" t="s">
        <v>16</v>
      </c>
      <c r="H13" s="6" t="s">
        <v>18</v>
      </c>
      <c r="I13" s="8">
        <v>0.5</v>
      </c>
      <c r="J13" s="9">
        <v>9000</v>
      </c>
      <c r="K13" s="10">
        <f t="shared" si="0"/>
        <v>4500</v>
      </c>
      <c r="L13" s="10">
        <f t="shared" si="1"/>
        <v>1350</v>
      </c>
      <c r="M13" s="11">
        <v>0.3</v>
      </c>
      <c r="O13" s="12"/>
    </row>
    <row r="14" spans="1:15">
      <c r="A14" s="1"/>
      <c r="B14" s="6" t="s">
        <v>14</v>
      </c>
      <c r="C14" s="6">
        <v>1185732</v>
      </c>
      <c r="D14" s="7">
        <v>44239</v>
      </c>
      <c r="E14" s="6" t="s">
        <v>15</v>
      </c>
      <c r="F14" s="6" t="s">
        <v>16</v>
      </c>
      <c r="G14" s="6" t="s">
        <v>16</v>
      </c>
      <c r="H14" s="6" t="s">
        <v>19</v>
      </c>
      <c r="I14" s="8">
        <v>0.4</v>
      </c>
      <c r="J14" s="9">
        <v>9500</v>
      </c>
      <c r="K14" s="10">
        <f t="shared" si="0"/>
        <v>3800</v>
      </c>
      <c r="L14" s="10">
        <f t="shared" si="1"/>
        <v>1330</v>
      </c>
      <c r="M14" s="11">
        <v>0.35</v>
      </c>
      <c r="O14" s="12"/>
    </row>
    <row r="15" spans="1:15">
      <c r="A15" s="1"/>
      <c r="B15" s="6" t="s">
        <v>14</v>
      </c>
      <c r="C15" s="6">
        <v>1185732</v>
      </c>
      <c r="D15" s="7">
        <v>44239</v>
      </c>
      <c r="E15" s="6" t="s">
        <v>15</v>
      </c>
      <c r="F15" s="6" t="s">
        <v>16</v>
      </c>
      <c r="G15" s="6" t="s">
        <v>16</v>
      </c>
      <c r="H15" s="6" t="s">
        <v>20</v>
      </c>
      <c r="I15" s="8">
        <v>0.45</v>
      </c>
      <c r="J15" s="9">
        <v>8250</v>
      </c>
      <c r="K15" s="10">
        <f t="shared" si="0"/>
        <v>3712.5</v>
      </c>
      <c r="L15" s="10">
        <f t="shared" si="1"/>
        <v>1299.375</v>
      </c>
      <c r="M15" s="11">
        <v>0.35</v>
      </c>
      <c r="O15" s="12"/>
    </row>
    <row r="16" spans="1:15">
      <c r="A16" s="1"/>
      <c r="B16" s="6" t="s">
        <v>14</v>
      </c>
      <c r="C16" s="6">
        <v>1185732</v>
      </c>
      <c r="D16" s="7">
        <v>44239</v>
      </c>
      <c r="E16" s="6" t="s">
        <v>15</v>
      </c>
      <c r="F16" s="6" t="s">
        <v>16</v>
      </c>
      <c r="G16" s="6" t="s">
        <v>16</v>
      </c>
      <c r="H16" s="6" t="s">
        <v>21</v>
      </c>
      <c r="I16" s="8">
        <v>0.6</v>
      </c>
      <c r="J16" s="9">
        <v>9000</v>
      </c>
      <c r="K16" s="10">
        <f t="shared" si="0"/>
        <v>5400</v>
      </c>
      <c r="L16" s="10">
        <f t="shared" si="1"/>
        <v>1620</v>
      </c>
      <c r="M16" s="11">
        <v>0.3</v>
      </c>
      <c r="O16" s="12"/>
    </row>
    <row r="17" spans="1:15">
      <c r="A17" s="1"/>
      <c r="B17" s="6" t="s">
        <v>14</v>
      </c>
      <c r="C17" s="6">
        <v>1185732</v>
      </c>
      <c r="D17" s="7">
        <v>44239</v>
      </c>
      <c r="E17" s="6" t="s">
        <v>15</v>
      </c>
      <c r="F17" s="6" t="s">
        <v>16</v>
      </c>
      <c r="G17" s="6" t="s">
        <v>16</v>
      </c>
      <c r="H17" s="6" t="s">
        <v>22</v>
      </c>
      <c r="I17" s="8">
        <v>0.5</v>
      </c>
      <c r="J17" s="9">
        <v>10000</v>
      </c>
      <c r="K17" s="10">
        <f t="shared" si="0"/>
        <v>5000</v>
      </c>
      <c r="L17" s="10">
        <f t="shared" si="1"/>
        <v>1250</v>
      </c>
      <c r="M17" s="11">
        <v>0.25</v>
      </c>
      <c r="O17" s="12"/>
    </row>
    <row r="18" spans="1:15">
      <c r="A18" s="1"/>
      <c r="B18" s="6" t="s">
        <v>14</v>
      </c>
      <c r="C18" s="6">
        <v>1185732</v>
      </c>
      <c r="D18" s="7">
        <v>44265</v>
      </c>
      <c r="E18" s="6" t="s">
        <v>15</v>
      </c>
      <c r="F18" s="6" t="s">
        <v>16</v>
      </c>
      <c r="G18" s="6" t="s">
        <v>16</v>
      </c>
      <c r="H18" s="6" t="s">
        <v>17</v>
      </c>
      <c r="I18" s="8">
        <v>0.5</v>
      </c>
      <c r="J18" s="9">
        <v>12200</v>
      </c>
      <c r="K18" s="10">
        <f t="shared" si="0"/>
        <v>6100</v>
      </c>
      <c r="L18" s="10">
        <f t="shared" si="1"/>
        <v>3050</v>
      </c>
      <c r="M18" s="11">
        <v>0.5</v>
      </c>
      <c r="O18" s="12"/>
    </row>
    <row r="19" spans="1:15">
      <c r="A19" s="1"/>
      <c r="B19" s="6" t="s">
        <v>14</v>
      </c>
      <c r="C19" s="6">
        <v>1185732</v>
      </c>
      <c r="D19" s="7">
        <v>44265</v>
      </c>
      <c r="E19" s="6" t="s">
        <v>15</v>
      </c>
      <c r="F19" s="6" t="s">
        <v>16</v>
      </c>
      <c r="G19" s="6" t="s">
        <v>16</v>
      </c>
      <c r="H19" s="6" t="s">
        <v>18</v>
      </c>
      <c r="I19" s="8">
        <v>0.5</v>
      </c>
      <c r="J19" s="9">
        <v>9250</v>
      </c>
      <c r="K19" s="10">
        <f t="shared" si="0"/>
        <v>4625</v>
      </c>
      <c r="L19" s="10">
        <f t="shared" si="1"/>
        <v>1387.5</v>
      </c>
      <c r="M19" s="11">
        <v>0.3</v>
      </c>
      <c r="O19" s="12"/>
    </row>
    <row r="20" spans="1:15">
      <c r="A20" s="1"/>
      <c r="B20" s="6" t="s">
        <v>14</v>
      </c>
      <c r="C20" s="6">
        <v>1185732</v>
      </c>
      <c r="D20" s="7">
        <v>44265</v>
      </c>
      <c r="E20" s="6" t="s">
        <v>15</v>
      </c>
      <c r="F20" s="6" t="s">
        <v>16</v>
      </c>
      <c r="G20" s="6" t="s">
        <v>16</v>
      </c>
      <c r="H20" s="6" t="s">
        <v>19</v>
      </c>
      <c r="I20" s="8">
        <v>0.4</v>
      </c>
      <c r="J20" s="9">
        <v>9500</v>
      </c>
      <c r="K20" s="10">
        <f t="shared" si="0"/>
        <v>3800</v>
      </c>
      <c r="L20" s="10">
        <f t="shared" si="1"/>
        <v>1330</v>
      </c>
      <c r="M20" s="11">
        <v>0.35</v>
      </c>
      <c r="O20" s="12"/>
    </row>
    <row r="21" spans="1:15" ht="15.75" customHeight="1">
      <c r="A21" s="1"/>
      <c r="B21" s="6" t="s">
        <v>14</v>
      </c>
      <c r="C21" s="6">
        <v>1185732</v>
      </c>
      <c r="D21" s="7">
        <v>44265</v>
      </c>
      <c r="E21" s="6" t="s">
        <v>15</v>
      </c>
      <c r="F21" s="6" t="s">
        <v>16</v>
      </c>
      <c r="G21" s="6" t="s">
        <v>16</v>
      </c>
      <c r="H21" s="6" t="s">
        <v>20</v>
      </c>
      <c r="I21" s="8">
        <v>0.45</v>
      </c>
      <c r="J21" s="9">
        <v>8000</v>
      </c>
      <c r="K21" s="10">
        <f t="shared" si="0"/>
        <v>3600</v>
      </c>
      <c r="L21" s="10">
        <f t="shared" si="1"/>
        <v>1260</v>
      </c>
      <c r="M21" s="11">
        <v>0.35</v>
      </c>
      <c r="O21" s="12"/>
    </row>
    <row r="22" spans="1:15" ht="15.75" customHeight="1">
      <c r="A22" s="1"/>
      <c r="B22" s="6" t="s">
        <v>14</v>
      </c>
      <c r="C22" s="6">
        <v>1185732</v>
      </c>
      <c r="D22" s="7">
        <v>44265</v>
      </c>
      <c r="E22" s="6" t="s">
        <v>15</v>
      </c>
      <c r="F22" s="6" t="s">
        <v>16</v>
      </c>
      <c r="G22" s="6" t="s">
        <v>16</v>
      </c>
      <c r="H22" s="6" t="s">
        <v>21</v>
      </c>
      <c r="I22" s="8">
        <v>0.6</v>
      </c>
      <c r="J22" s="9">
        <v>8500</v>
      </c>
      <c r="K22" s="10">
        <f t="shared" si="0"/>
        <v>5100</v>
      </c>
      <c r="L22" s="10">
        <f t="shared" si="1"/>
        <v>1530</v>
      </c>
      <c r="M22" s="11">
        <v>0.3</v>
      </c>
      <c r="O22" s="12"/>
    </row>
    <row r="23" spans="1:15" ht="15.75" customHeight="1">
      <c r="A23" s="1"/>
      <c r="B23" s="6" t="s">
        <v>14</v>
      </c>
      <c r="C23" s="6">
        <v>1185732</v>
      </c>
      <c r="D23" s="7">
        <v>44265</v>
      </c>
      <c r="E23" s="6" t="s">
        <v>15</v>
      </c>
      <c r="F23" s="6" t="s">
        <v>16</v>
      </c>
      <c r="G23" s="6" t="s">
        <v>16</v>
      </c>
      <c r="H23" s="6" t="s">
        <v>22</v>
      </c>
      <c r="I23" s="8">
        <v>0.5</v>
      </c>
      <c r="J23" s="9">
        <v>9500</v>
      </c>
      <c r="K23" s="10">
        <f t="shared" si="0"/>
        <v>4750</v>
      </c>
      <c r="L23" s="10">
        <f t="shared" si="1"/>
        <v>1187.5</v>
      </c>
      <c r="M23" s="11">
        <v>0.25</v>
      </c>
      <c r="O23" s="12"/>
    </row>
    <row r="24" spans="1:15" ht="15.75" customHeight="1">
      <c r="A24" s="1"/>
      <c r="B24" s="6" t="s">
        <v>14</v>
      </c>
      <c r="C24" s="6">
        <v>1185732</v>
      </c>
      <c r="D24" s="7">
        <v>44297</v>
      </c>
      <c r="E24" s="6" t="s">
        <v>15</v>
      </c>
      <c r="F24" s="6" t="s">
        <v>16</v>
      </c>
      <c r="G24" s="6" t="s">
        <v>16</v>
      </c>
      <c r="H24" s="6" t="s">
        <v>17</v>
      </c>
      <c r="I24" s="8">
        <v>0.5</v>
      </c>
      <c r="J24" s="9">
        <v>12000</v>
      </c>
      <c r="K24" s="10">
        <f t="shared" si="0"/>
        <v>6000</v>
      </c>
      <c r="L24" s="10">
        <f t="shared" si="1"/>
        <v>3000</v>
      </c>
      <c r="M24" s="11">
        <v>0.5</v>
      </c>
      <c r="O24" s="12"/>
    </row>
    <row r="25" spans="1:15" ht="15.75" customHeight="1">
      <c r="A25" s="1"/>
      <c r="B25" s="6" t="s">
        <v>14</v>
      </c>
      <c r="C25" s="6">
        <v>1185732</v>
      </c>
      <c r="D25" s="7">
        <v>44297</v>
      </c>
      <c r="E25" s="6" t="s">
        <v>15</v>
      </c>
      <c r="F25" s="6" t="s">
        <v>16</v>
      </c>
      <c r="G25" s="6" t="s">
        <v>16</v>
      </c>
      <c r="H25" s="6" t="s">
        <v>18</v>
      </c>
      <c r="I25" s="8">
        <v>0.5</v>
      </c>
      <c r="J25" s="9">
        <v>9000</v>
      </c>
      <c r="K25" s="10">
        <f t="shared" si="0"/>
        <v>4500</v>
      </c>
      <c r="L25" s="10">
        <f t="shared" si="1"/>
        <v>1350</v>
      </c>
      <c r="M25" s="11">
        <v>0.3</v>
      </c>
      <c r="O25" s="12"/>
    </row>
    <row r="26" spans="1:15" ht="15.75" customHeight="1">
      <c r="A26" s="1"/>
      <c r="B26" s="6" t="s">
        <v>14</v>
      </c>
      <c r="C26" s="6">
        <v>1185732</v>
      </c>
      <c r="D26" s="7">
        <v>44297</v>
      </c>
      <c r="E26" s="6" t="s">
        <v>15</v>
      </c>
      <c r="F26" s="6" t="s">
        <v>16</v>
      </c>
      <c r="G26" s="6" t="s">
        <v>16</v>
      </c>
      <c r="H26" s="6" t="s">
        <v>19</v>
      </c>
      <c r="I26" s="8">
        <v>0.4</v>
      </c>
      <c r="J26" s="9">
        <v>9000</v>
      </c>
      <c r="K26" s="10">
        <f t="shared" si="0"/>
        <v>3600</v>
      </c>
      <c r="L26" s="10">
        <f t="shared" si="1"/>
        <v>1260</v>
      </c>
      <c r="M26" s="11">
        <v>0.35</v>
      </c>
      <c r="O26" s="12"/>
    </row>
    <row r="27" spans="1:15" ht="15.75" customHeight="1">
      <c r="A27" s="1"/>
      <c r="B27" s="6" t="s">
        <v>14</v>
      </c>
      <c r="C27" s="6">
        <v>1185732</v>
      </c>
      <c r="D27" s="7">
        <v>44297</v>
      </c>
      <c r="E27" s="6" t="s">
        <v>15</v>
      </c>
      <c r="F27" s="6" t="s">
        <v>16</v>
      </c>
      <c r="G27" s="6" t="s">
        <v>16</v>
      </c>
      <c r="H27" s="6" t="s">
        <v>20</v>
      </c>
      <c r="I27" s="8">
        <v>0.45</v>
      </c>
      <c r="J27" s="9">
        <v>8250</v>
      </c>
      <c r="K27" s="10">
        <f t="shared" si="0"/>
        <v>3712.5</v>
      </c>
      <c r="L27" s="10">
        <f t="shared" si="1"/>
        <v>1299.375</v>
      </c>
      <c r="M27" s="11">
        <v>0.35</v>
      </c>
      <c r="O27" s="12"/>
    </row>
    <row r="28" spans="1:15" ht="15.75" customHeight="1">
      <c r="A28" s="1"/>
      <c r="B28" s="6" t="s">
        <v>14</v>
      </c>
      <c r="C28" s="6">
        <v>1185732</v>
      </c>
      <c r="D28" s="7">
        <v>44297</v>
      </c>
      <c r="E28" s="6" t="s">
        <v>15</v>
      </c>
      <c r="F28" s="6" t="s">
        <v>16</v>
      </c>
      <c r="G28" s="6" t="s">
        <v>16</v>
      </c>
      <c r="H28" s="6" t="s">
        <v>21</v>
      </c>
      <c r="I28" s="8">
        <v>0.6</v>
      </c>
      <c r="J28" s="9">
        <v>8250</v>
      </c>
      <c r="K28" s="10">
        <f t="shared" si="0"/>
        <v>4950</v>
      </c>
      <c r="L28" s="10">
        <f t="shared" si="1"/>
        <v>1485</v>
      </c>
      <c r="M28" s="11">
        <v>0.3</v>
      </c>
      <c r="O28" s="12"/>
    </row>
    <row r="29" spans="1:15" ht="15.75" customHeight="1">
      <c r="A29" s="1"/>
      <c r="B29" s="6" t="s">
        <v>14</v>
      </c>
      <c r="C29" s="6">
        <v>1185732</v>
      </c>
      <c r="D29" s="7">
        <v>44297</v>
      </c>
      <c r="E29" s="6" t="s">
        <v>15</v>
      </c>
      <c r="F29" s="6" t="s">
        <v>16</v>
      </c>
      <c r="G29" s="6" t="s">
        <v>16</v>
      </c>
      <c r="H29" s="6" t="s">
        <v>22</v>
      </c>
      <c r="I29" s="8">
        <v>0.5</v>
      </c>
      <c r="J29" s="9">
        <v>9500</v>
      </c>
      <c r="K29" s="10">
        <f t="shared" si="0"/>
        <v>4750</v>
      </c>
      <c r="L29" s="10">
        <f t="shared" si="1"/>
        <v>1187.5</v>
      </c>
      <c r="M29" s="11">
        <v>0.25</v>
      </c>
      <c r="O29" s="12"/>
    </row>
    <row r="30" spans="1:15" ht="15.75" customHeight="1">
      <c r="A30" s="1"/>
      <c r="B30" s="6" t="s">
        <v>14</v>
      </c>
      <c r="C30" s="6">
        <v>1185732</v>
      </c>
      <c r="D30" s="7">
        <v>44326</v>
      </c>
      <c r="E30" s="6" t="s">
        <v>15</v>
      </c>
      <c r="F30" s="6" t="s">
        <v>16</v>
      </c>
      <c r="G30" s="6" t="s">
        <v>16</v>
      </c>
      <c r="H30" s="6" t="s">
        <v>17</v>
      </c>
      <c r="I30" s="8">
        <v>0.6</v>
      </c>
      <c r="J30" s="9">
        <v>12200</v>
      </c>
      <c r="K30" s="10">
        <f t="shared" si="0"/>
        <v>7320</v>
      </c>
      <c r="L30" s="10">
        <f t="shared" si="1"/>
        <v>3660</v>
      </c>
      <c r="M30" s="11">
        <v>0.5</v>
      </c>
      <c r="O30" s="12"/>
    </row>
    <row r="31" spans="1:15" ht="15.75" customHeight="1">
      <c r="A31" s="1"/>
      <c r="B31" s="6" t="s">
        <v>14</v>
      </c>
      <c r="C31" s="6">
        <v>1185732</v>
      </c>
      <c r="D31" s="7">
        <v>44326</v>
      </c>
      <c r="E31" s="6" t="s">
        <v>15</v>
      </c>
      <c r="F31" s="6" t="s">
        <v>16</v>
      </c>
      <c r="G31" s="6" t="s">
        <v>16</v>
      </c>
      <c r="H31" s="6" t="s">
        <v>18</v>
      </c>
      <c r="I31" s="8">
        <v>0.55000000000000004</v>
      </c>
      <c r="J31" s="9">
        <v>9250</v>
      </c>
      <c r="K31" s="10">
        <f t="shared" si="0"/>
        <v>5087.5</v>
      </c>
      <c r="L31" s="10">
        <f t="shared" si="1"/>
        <v>1526.25</v>
      </c>
      <c r="M31" s="11">
        <v>0.3</v>
      </c>
      <c r="O31" s="12"/>
    </row>
    <row r="32" spans="1:15" ht="15.75" customHeight="1">
      <c r="A32" s="1"/>
      <c r="B32" s="6" t="s">
        <v>14</v>
      </c>
      <c r="C32" s="6">
        <v>1185732</v>
      </c>
      <c r="D32" s="7">
        <v>44326</v>
      </c>
      <c r="E32" s="6" t="s">
        <v>15</v>
      </c>
      <c r="F32" s="6" t="s">
        <v>16</v>
      </c>
      <c r="G32" s="6" t="s">
        <v>16</v>
      </c>
      <c r="H32" s="6" t="s">
        <v>19</v>
      </c>
      <c r="I32" s="8">
        <v>0.5</v>
      </c>
      <c r="J32" s="9">
        <v>9000</v>
      </c>
      <c r="K32" s="10">
        <f t="shared" si="0"/>
        <v>4500</v>
      </c>
      <c r="L32" s="10">
        <f t="shared" si="1"/>
        <v>1575</v>
      </c>
      <c r="M32" s="11">
        <v>0.35</v>
      </c>
      <c r="O32" s="12"/>
    </row>
    <row r="33" spans="1:15" ht="15.75" customHeight="1">
      <c r="A33" s="1"/>
      <c r="B33" s="6" t="s">
        <v>14</v>
      </c>
      <c r="C33" s="6">
        <v>1185732</v>
      </c>
      <c r="D33" s="7">
        <v>44326</v>
      </c>
      <c r="E33" s="6" t="s">
        <v>15</v>
      </c>
      <c r="F33" s="6" t="s">
        <v>16</v>
      </c>
      <c r="G33" s="6" t="s">
        <v>16</v>
      </c>
      <c r="H33" s="6" t="s">
        <v>20</v>
      </c>
      <c r="I33" s="8">
        <v>0.5</v>
      </c>
      <c r="J33" s="9">
        <v>8500</v>
      </c>
      <c r="K33" s="10">
        <f t="shared" si="0"/>
        <v>4250</v>
      </c>
      <c r="L33" s="10">
        <f t="shared" si="1"/>
        <v>1487.5</v>
      </c>
      <c r="M33" s="11">
        <v>0.35</v>
      </c>
      <c r="O33" s="12"/>
    </row>
    <row r="34" spans="1:15" ht="15.75" customHeight="1">
      <c r="A34" s="1"/>
      <c r="B34" s="6" t="s">
        <v>14</v>
      </c>
      <c r="C34" s="6">
        <v>1185732</v>
      </c>
      <c r="D34" s="7">
        <v>44326</v>
      </c>
      <c r="E34" s="6" t="s">
        <v>15</v>
      </c>
      <c r="F34" s="6" t="s">
        <v>16</v>
      </c>
      <c r="G34" s="6" t="s">
        <v>16</v>
      </c>
      <c r="H34" s="6" t="s">
        <v>21</v>
      </c>
      <c r="I34" s="8">
        <v>0.6</v>
      </c>
      <c r="J34" s="9">
        <v>8750</v>
      </c>
      <c r="K34" s="10">
        <f t="shared" si="0"/>
        <v>5250</v>
      </c>
      <c r="L34" s="10">
        <f t="shared" si="1"/>
        <v>1575</v>
      </c>
      <c r="M34" s="11">
        <v>0.3</v>
      </c>
      <c r="O34" s="12"/>
    </row>
    <row r="35" spans="1:15" ht="15.75" customHeight="1">
      <c r="A35" s="1"/>
      <c r="B35" s="6" t="s">
        <v>14</v>
      </c>
      <c r="C35" s="6">
        <v>1185732</v>
      </c>
      <c r="D35" s="7">
        <v>44326</v>
      </c>
      <c r="E35" s="6" t="s">
        <v>15</v>
      </c>
      <c r="F35" s="6" t="s">
        <v>16</v>
      </c>
      <c r="G35" s="6" t="s">
        <v>16</v>
      </c>
      <c r="H35" s="6" t="s">
        <v>22</v>
      </c>
      <c r="I35" s="8">
        <v>0.65</v>
      </c>
      <c r="J35" s="9">
        <v>10000</v>
      </c>
      <c r="K35" s="10">
        <f t="shared" si="0"/>
        <v>6500</v>
      </c>
      <c r="L35" s="10">
        <f t="shared" si="1"/>
        <v>1625</v>
      </c>
      <c r="M35" s="11">
        <v>0.25</v>
      </c>
      <c r="O35" s="12"/>
    </row>
    <row r="36" spans="1:15" ht="15.75" customHeight="1">
      <c r="A36" s="1"/>
      <c r="B36" s="6" t="s">
        <v>14</v>
      </c>
      <c r="C36" s="6">
        <v>1185732</v>
      </c>
      <c r="D36" s="7">
        <v>44359</v>
      </c>
      <c r="E36" s="6" t="s">
        <v>15</v>
      </c>
      <c r="F36" s="6" t="s">
        <v>16</v>
      </c>
      <c r="G36" s="6" t="s">
        <v>16</v>
      </c>
      <c r="H36" s="6" t="s">
        <v>17</v>
      </c>
      <c r="I36" s="8">
        <v>0.6</v>
      </c>
      <c r="J36" s="9">
        <v>12500</v>
      </c>
      <c r="K36" s="10">
        <f t="shared" si="0"/>
        <v>7500</v>
      </c>
      <c r="L36" s="10">
        <f t="shared" si="1"/>
        <v>3750</v>
      </c>
      <c r="M36" s="11">
        <v>0.5</v>
      </c>
      <c r="O36" s="12"/>
    </row>
    <row r="37" spans="1:15" ht="15.75" customHeight="1">
      <c r="A37" s="1"/>
      <c r="B37" s="6" t="s">
        <v>14</v>
      </c>
      <c r="C37" s="6">
        <v>1185732</v>
      </c>
      <c r="D37" s="7">
        <v>44359</v>
      </c>
      <c r="E37" s="6" t="s">
        <v>15</v>
      </c>
      <c r="F37" s="6" t="s">
        <v>16</v>
      </c>
      <c r="G37" s="6" t="s">
        <v>16</v>
      </c>
      <c r="H37" s="6" t="s">
        <v>18</v>
      </c>
      <c r="I37" s="8">
        <v>0.55000000000000004</v>
      </c>
      <c r="J37" s="9">
        <v>10000</v>
      </c>
      <c r="K37" s="10">
        <f t="shared" si="0"/>
        <v>5500</v>
      </c>
      <c r="L37" s="10">
        <f t="shared" si="1"/>
        <v>1650</v>
      </c>
      <c r="M37" s="11">
        <v>0.3</v>
      </c>
      <c r="O37" s="12"/>
    </row>
    <row r="38" spans="1:15" ht="15.75" customHeight="1">
      <c r="A38" s="1"/>
      <c r="B38" s="6" t="s">
        <v>14</v>
      </c>
      <c r="C38" s="6">
        <v>1185732</v>
      </c>
      <c r="D38" s="7">
        <v>44359</v>
      </c>
      <c r="E38" s="6" t="s">
        <v>15</v>
      </c>
      <c r="F38" s="6" t="s">
        <v>16</v>
      </c>
      <c r="G38" s="6" t="s">
        <v>16</v>
      </c>
      <c r="H38" s="6" t="s">
        <v>19</v>
      </c>
      <c r="I38" s="8">
        <v>0.5</v>
      </c>
      <c r="J38" s="9">
        <v>9250</v>
      </c>
      <c r="K38" s="10">
        <f t="shared" si="0"/>
        <v>4625</v>
      </c>
      <c r="L38" s="10">
        <f t="shared" si="1"/>
        <v>1618.75</v>
      </c>
      <c r="M38" s="11">
        <v>0.35</v>
      </c>
      <c r="O38" s="12"/>
    </row>
    <row r="39" spans="1:15" ht="15.75" customHeight="1">
      <c r="A39" s="1"/>
      <c r="B39" s="6" t="s">
        <v>14</v>
      </c>
      <c r="C39" s="6">
        <v>1185732</v>
      </c>
      <c r="D39" s="7">
        <v>44359</v>
      </c>
      <c r="E39" s="6" t="s">
        <v>15</v>
      </c>
      <c r="F39" s="6" t="s">
        <v>16</v>
      </c>
      <c r="G39" s="6" t="s">
        <v>16</v>
      </c>
      <c r="H39" s="6" t="s">
        <v>20</v>
      </c>
      <c r="I39" s="8">
        <v>0.5</v>
      </c>
      <c r="J39" s="9">
        <v>9000</v>
      </c>
      <c r="K39" s="10">
        <f t="shared" si="0"/>
        <v>4500</v>
      </c>
      <c r="L39" s="10">
        <f t="shared" si="1"/>
        <v>1575</v>
      </c>
      <c r="M39" s="11">
        <v>0.35</v>
      </c>
      <c r="O39" s="12"/>
    </row>
    <row r="40" spans="1:15" ht="15.75" customHeight="1">
      <c r="A40" s="1"/>
      <c r="B40" s="6" t="s">
        <v>14</v>
      </c>
      <c r="C40" s="6">
        <v>1185732</v>
      </c>
      <c r="D40" s="7">
        <v>44359</v>
      </c>
      <c r="E40" s="6" t="s">
        <v>15</v>
      </c>
      <c r="F40" s="6" t="s">
        <v>16</v>
      </c>
      <c r="G40" s="6" t="s">
        <v>16</v>
      </c>
      <c r="H40" s="6" t="s">
        <v>21</v>
      </c>
      <c r="I40" s="8">
        <v>0.6</v>
      </c>
      <c r="J40" s="9">
        <v>9000</v>
      </c>
      <c r="K40" s="10">
        <f t="shared" si="0"/>
        <v>5400</v>
      </c>
      <c r="L40" s="10">
        <f t="shared" si="1"/>
        <v>1620</v>
      </c>
      <c r="M40" s="11">
        <v>0.3</v>
      </c>
      <c r="O40" s="12"/>
    </row>
    <row r="41" spans="1:15" ht="15.75" customHeight="1">
      <c r="A41" s="1"/>
      <c r="B41" s="6" t="s">
        <v>14</v>
      </c>
      <c r="C41" s="6">
        <v>1185732</v>
      </c>
      <c r="D41" s="7">
        <v>44359</v>
      </c>
      <c r="E41" s="6" t="s">
        <v>15</v>
      </c>
      <c r="F41" s="6" t="s">
        <v>16</v>
      </c>
      <c r="G41" s="6" t="s">
        <v>16</v>
      </c>
      <c r="H41" s="6" t="s">
        <v>22</v>
      </c>
      <c r="I41" s="8">
        <v>0.65</v>
      </c>
      <c r="J41" s="9">
        <v>10500</v>
      </c>
      <c r="K41" s="10">
        <f t="shared" si="0"/>
        <v>6825</v>
      </c>
      <c r="L41" s="10">
        <f t="shared" si="1"/>
        <v>1706.25</v>
      </c>
      <c r="M41" s="11">
        <v>0.25</v>
      </c>
      <c r="O41" s="12"/>
    </row>
    <row r="42" spans="1:15" ht="15.75" customHeight="1">
      <c r="A42" s="1"/>
      <c r="B42" s="6" t="s">
        <v>14</v>
      </c>
      <c r="C42" s="6">
        <v>1185732</v>
      </c>
      <c r="D42" s="7">
        <v>44387</v>
      </c>
      <c r="E42" s="6" t="s">
        <v>15</v>
      </c>
      <c r="F42" s="6" t="s">
        <v>16</v>
      </c>
      <c r="G42" s="6" t="s">
        <v>16</v>
      </c>
      <c r="H42" s="6" t="s">
        <v>17</v>
      </c>
      <c r="I42" s="8">
        <v>0.6</v>
      </c>
      <c r="J42" s="9">
        <v>12750</v>
      </c>
      <c r="K42" s="10">
        <f t="shared" si="0"/>
        <v>7650</v>
      </c>
      <c r="L42" s="10">
        <f t="shared" si="1"/>
        <v>3825</v>
      </c>
      <c r="M42" s="11">
        <v>0.5</v>
      </c>
      <c r="O42" s="12"/>
    </row>
    <row r="43" spans="1:15" ht="15.75" customHeight="1">
      <c r="A43" s="1"/>
      <c r="B43" s="6" t="s">
        <v>14</v>
      </c>
      <c r="C43" s="6">
        <v>1185732</v>
      </c>
      <c r="D43" s="7">
        <v>44387</v>
      </c>
      <c r="E43" s="6" t="s">
        <v>15</v>
      </c>
      <c r="F43" s="6" t="s">
        <v>16</v>
      </c>
      <c r="G43" s="6" t="s">
        <v>16</v>
      </c>
      <c r="H43" s="6" t="s">
        <v>18</v>
      </c>
      <c r="I43" s="8">
        <v>0.55000000000000004</v>
      </c>
      <c r="J43" s="9">
        <v>10250</v>
      </c>
      <c r="K43" s="10">
        <f t="shared" si="0"/>
        <v>5637.5000000000009</v>
      </c>
      <c r="L43" s="10">
        <f t="shared" si="1"/>
        <v>1691.2500000000002</v>
      </c>
      <c r="M43" s="11">
        <v>0.3</v>
      </c>
      <c r="O43" s="12"/>
    </row>
    <row r="44" spans="1:15" ht="15.75" customHeight="1">
      <c r="A44" s="1"/>
      <c r="B44" s="6" t="s">
        <v>14</v>
      </c>
      <c r="C44" s="6">
        <v>1185732</v>
      </c>
      <c r="D44" s="7">
        <v>44387</v>
      </c>
      <c r="E44" s="6" t="s">
        <v>15</v>
      </c>
      <c r="F44" s="6" t="s">
        <v>16</v>
      </c>
      <c r="G44" s="6" t="s">
        <v>16</v>
      </c>
      <c r="H44" s="6" t="s">
        <v>19</v>
      </c>
      <c r="I44" s="8">
        <v>0.5</v>
      </c>
      <c r="J44" s="9">
        <v>9500</v>
      </c>
      <c r="K44" s="10">
        <f t="shared" si="0"/>
        <v>4750</v>
      </c>
      <c r="L44" s="10">
        <f t="shared" si="1"/>
        <v>1662.5</v>
      </c>
      <c r="M44" s="11">
        <v>0.35</v>
      </c>
      <c r="O44" s="12"/>
    </row>
    <row r="45" spans="1:15" ht="15.75" customHeight="1">
      <c r="A45" s="1"/>
      <c r="B45" s="6" t="s">
        <v>14</v>
      </c>
      <c r="C45" s="6">
        <v>1185732</v>
      </c>
      <c r="D45" s="7">
        <v>44387</v>
      </c>
      <c r="E45" s="6" t="s">
        <v>15</v>
      </c>
      <c r="F45" s="6" t="s">
        <v>16</v>
      </c>
      <c r="G45" s="6" t="s">
        <v>16</v>
      </c>
      <c r="H45" s="6" t="s">
        <v>20</v>
      </c>
      <c r="I45" s="8">
        <v>0.5</v>
      </c>
      <c r="J45" s="9">
        <v>9000</v>
      </c>
      <c r="K45" s="10">
        <f t="shared" si="0"/>
        <v>4500</v>
      </c>
      <c r="L45" s="10">
        <f t="shared" si="1"/>
        <v>1575</v>
      </c>
      <c r="M45" s="11">
        <v>0.35</v>
      </c>
      <c r="O45" s="12"/>
    </row>
    <row r="46" spans="1:15" ht="15.75" customHeight="1">
      <c r="A46" s="1"/>
      <c r="B46" s="6" t="s">
        <v>14</v>
      </c>
      <c r="C46" s="6">
        <v>1185732</v>
      </c>
      <c r="D46" s="7">
        <v>44387</v>
      </c>
      <c r="E46" s="6" t="s">
        <v>15</v>
      </c>
      <c r="F46" s="6" t="s">
        <v>16</v>
      </c>
      <c r="G46" s="6" t="s">
        <v>16</v>
      </c>
      <c r="H46" s="6" t="s">
        <v>21</v>
      </c>
      <c r="I46" s="8">
        <v>0.6</v>
      </c>
      <c r="J46" s="9">
        <v>9250</v>
      </c>
      <c r="K46" s="10">
        <f t="shared" si="0"/>
        <v>5550</v>
      </c>
      <c r="L46" s="10">
        <f t="shared" si="1"/>
        <v>1665</v>
      </c>
      <c r="M46" s="11">
        <v>0.3</v>
      </c>
      <c r="O46" s="12"/>
    </row>
    <row r="47" spans="1:15" ht="15.75" customHeight="1">
      <c r="A47" s="1"/>
      <c r="B47" s="6" t="s">
        <v>14</v>
      </c>
      <c r="C47" s="6">
        <v>1185732</v>
      </c>
      <c r="D47" s="7">
        <v>44387</v>
      </c>
      <c r="E47" s="6" t="s">
        <v>15</v>
      </c>
      <c r="F47" s="6" t="s">
        <v>16</v>
      </c>
      <c r="G47" s="6" t="s">
        <v>16</v>
      </c>
      <c r="H47" s="6" t="s">
        <v>22</v>
      </c>
      <c r="I47" s="8">
        <v>0.65</v>
      </c>
      <c r="J47" s="9">
        <v>11000</v>
      </c>
      <c r="K47" s="10">
        <f t="shared" si="0"/>
        <v>7150</v>
      </c>
      <c r="L47" s="10">
        <f t="shared" si="1"/>
        <v>1787.5</v>
      </c>
      <c r="M47" s="11">
        <v>0.25</v>
      </c>
      <c r="O47" s="12"/>
    </row>
    <row r="48" spans="1:15" ht="15.75" customHeight="1">
      <c r="A48" s="1"/>
      <c r="B48" s="6" t="s">
        <v>14</v>
      </c>
      <c r="C48" s="6">
        <v>1185732</v>
      </c>
      <c r="D48" s="7">
        <v>44419</v>
      </c>
      <c r="E48" s="6" t="s">
        <v>15</v>
      </c>
      <c r="F48" s="6" t="s">
        <v>16</v>
      </c>
      <c r="G48" s="6" t="s">
        <v>16</v>
      </c>
      <c r="H48" s="6" t="s">
        <v>17</v>
      </c>
      <c r="I48" s="8">
        <v>0.6</v>
      </c>
      <c r="J48" s="9">
        <v>12500</v>
      </c>
      <c r="K48" s="10">
        <f t="shared" si="0"/>
        <v>7500</v>
      </c>
      <c r="L48" s="10">
        <f t="shared" si="1"/>
        <v>3750</v>
      </c>
      <c r="M48" s="11">
        <v>0.5</v>
      </c>
      <c r="O48" s="12"/>
    </row>
    <row r="49" spans="1:15" ht="15.75" customHeight="1">
      <c r="A49" s="1"/>
      <c r="B49" s="6" t="s">
        <v>14</v>
      </c>
      <c r="C49" s="6">
        <v>1185732</v>
      </c>
      <c r="D49" s="7">
        <v>44419</v>
      </c>
      <c r="E49" s="6" t="s">
        <v>15</v>
      </c>
      <c r="F49" s="6" t="s">
        <v>16</v>
      </c>
      <c r="G49" s="6" t="s">
        <v>16</v>
      </c>
      <c r="H49" s="6" t="s">
        <v>18</v>
      </c>
      <c r="I49" s="8">
        <v>0.55000000000000004</v>
      </c>
      <c r="J49" s="9">
        <v>10250</v>
      </c>
      <c r="K49" s="10">
        <f t="shared" si="0"/>
        <v>5637.5000000000009</v>
      </c>
      <c r="L49" s="10">
        <f t="shared" si="1"/>
        <v>1691.2500000000002</v>
      </c>
      <c r="M49" s="11">
        <v>0.3</v>
      </c>
      <c r="O49" s="12"/>
    </row>
    <row r="50" spans="1:15" ht="15.75" customHeight="1">
      <c r="A50" s="1"/>
      <c r="B50" s="6" t="s">
        <v>14</v>
      </c>
      <c r="C50" s="6">
        <v>1185732</v>
      </c>
      <c r="D50" s="7">
        <v>44419</v>
      </c>
      <c r="E50" s="6" t="s">
        <v>15</v>
      </c>
      <c r="F50" s="6" t="s">
        <v>16</v>
      </c>
      <c r="G50" s="6" t="s">
        <v>16</v>
      </c>
      <c r="H50" s="6" t="s">
        <v>19</v>
      </c>
      <c r="I50" s="8">
        <v>0.5</v>
      </c>
      <c r="J50" s="9">
        <v>9500</v>
      </c>
      <c r="K50" s="10">
        <f t="shared" si="0"/>
        <v>4750</v>
      </c>
      <c r="L50" s="10">
        <f t="shared" si="1"/>
        <v>1662.5</v>
      </c>
      <c r="M50" s="11">
        <v>0.35</v>
      </c>
      <c r="O50" s="12"/>
    </row>
    <row r="51" spans="1:15" ht="15.75" customHeight="1">
      <c r="A51" s="1"/>
      <c r="B51" s="6" t="s">
        <v>14</v>
      </c>
      <c r="C51" s="6">
        <v>1185732</v>
      </c>
      <c r="D51" s="7">
        <v>44419</v>
      </c>
      <c r="E51" s="6" t="s">
        <v>15</v>
      </c>
      <c r="F51" s="6" t="s">
        <v>16</v>
      </c>
      <c r="G51" s="6" t="s">
        <v>16</v>
      </c>
      <c r="H51" s="6" t="s">
        <v>20</v>
      </c>
      <c r="I51" s="8">
        <v>0.5</v>
      </c>
      <c r="J51" s="9">
        <v>9250</v>
      </c>
      <c r="K51" s="10">
        <f t="shared" si="0"/>
        <v>4625</v>
      </c>
      <c r="L51" s="10">
        <f t="shared" si="1"/>
        <v>1618.75</v>
      </c>
      <c r="M51" s="11">
        <v>0.35</v>
      </c>
      <c r="O51" s="12"/>
    </row>
    <row r="52" spans="1:15" ht="15.75" customHeight="1">
      <c r="A52" s="1"/>
      <c r="B52" s="6" t="s">
        <v>14</v>
      </c>
      <c r="C52" s="6">
        <v>1185732</v>
      </c>
      <c r="D52" s="7">
        <v>44419</v>
      </c>
      <c r="E52" s="6" t="s">
        <v>15</v>
      </c>
      <c r="F52" s="6" t="s">
        <v>16</v>
      </c>
      <c r="G52" s="6" t="s">
        <v>16</v>
      </c>
      <c r="H52" s="6" t="s">
        <v>21</v>
      </c>
      <c r="I52" s="8">
        <v>0.6</v>
      </c>
      <c r="J52" s="9">
        <v>9000</v>
      </c>
      <c r="K52" s="10">
        <f t="shared" si="0"/>
        <v>5400</v>
      </c>
      <c r="L52" s="10">
        <f t="shared" si="1"/>
        <v>1620</v>
      </c>
      <c r="M52" s="11">
        <v>0.3</v>
      </c>
      <c r="O52" s="12"/>
    </row>
    <row r="53" spans="1:15" ht="15.75" customHeight="1">
      <c r="A53" s="1"/>
      <c r="B53" s="6" t="s">
        <v>14</v>
      </c>
      <c r="C53" s="6">
        <v>1185732</v>
      </c>
      <c r="D53" s="7">
        <v>44419</v>
      </c>
      <c r="E53" s="6" t="s">
        <v>15</v>
      </c>
      <c r="F53" s="6" t="s">
        <v>16</v>
      </c>
      <c r="G53" s="6" t="s">
        <v>16</v>
      </c>
      <c r="H53" s="6" t="s">
        <v>22</v>
      </c>
      <c r="I53" s="8">
        <v>0.65</v>
      </c>
      <c r="J53" s="9">
        <v>10750</v>
      </c>
      <c r="K53" s="10">
        <f t="shared" si="0"/>
        <v>6987.5</v>
      </c>
      <c r="L53" s="10">
        <f t="shared" si="1"/>
        <v>1746.875</v>
      </c>
      <c r="M53" s="11">
        <v>0.25</v>
      </c>
      <c r="O53" s="12"/>
    </row>
    <row r="54" spans="1:15" ht="15.75" customHeight="1">
      <c r="A54" s="1"/>
      <c r="B54" s="6" t="s">
        <v>14</v>
      </c>
      <c r="C54" s="6">
        <v>1185732</v>
      </c>
      <c r="D54" s="7">
        <v>44449</v>
      </c>
      <c r="E54" s="6" t="s">
        <v>15</v>
      </c>
      <c r="F54" s="6" t="s">
        <v>16</v>
      </c>
      <c r="G54" s="6" t="s">
        <v>16</v>
      </c>
      <c r="H54" s="6" t="s">
        <v>17</v>
      </c>
      <c r="I54" s="8">
        <v>0.6</v>
      </c>
      <c r="J54" s="9">
        <v>12000</v>
      </c>
      <c r="K54" s="10">
        <f t="shared" si="0"/>
        <v>7200</v>
      </c>
      <c r="L54" s="10">
        <f t="shared" si="1"/>
        <v>3600</v>
      </c>
      <c r="M54" s="11">
        <v>0.5</v>
      </c>
      <c r="O54" s="12"/>
    </row>
    <row r="55" spans="1:15" ht="15.75" customHeight="1">
      <c r="A55" s="1"/>
      <c r="B55" s="6" t="s">
        <v>14</v>
      </c>
      <c r="C55" s="6">
        <v>1185732</v>
      </c>
      <c r="D55" s="7">
        <v>44449</v>
      </c>
      <c r="E55" s="6" t="s">
        <v>15</v>
      </c>
      <c r="F55" s="6" t="s">
        <v>16</v>
      </c>
      <c r="G55" s="6" t="s">
        <v>16</v>
      </c>
      <c r="H55" s="6" t="s">
        <v>18</v>
      </c>
      <c r="I55" s="8">
        <v>0.55000000000000004</v>
      </c>
      <c r="J55" s="9">
        <v>10000</v>
      </c>
      <c r="K55" s="10">
        <f t="shared" si="0"/>
        <v>5500</v>
      </c>
      <c r="L55" s="10">
        <f t="shared" si="1"/>
        <v>1650</v>
      </c>
      <c r="M55" s="11">
        <v>0.3</v>
      </c>
      <c r="O55" s="12"/>
    </row>
    <row r="56" spans="1:15" ht="15.75" customHeight="1">
      <c r="A56" s="1"/>
      <c r="B56" s="6" t="s">
        <v>14</v>
      </c>
      <c r="C56" s="6">
        <v>1185732</v>
      </c>
      <c r="D56" s="7">
        <v>44449</v>
      </c>
      <c r="E56" s="6" t="s">
        <v>15</v>
      </c>
      <c r="F56" s="6" t="s">
        <v>16</v>
      </c>
      <c r="G56" s="6" t="s">
        <v>16</v>
      </c>
      <c r="H56" s="6" t="s">
        <v>19</v>
      </c>
      <c r="I56" s="8">
        <v>0.5</v>
      </c>
      <c r="J56" s="9">
        <v>9250</v>
      </c>
      <c r="K56" s="10">
        <f t="shared" si="0"/>
        <v>4625</v>
      </c>
      <c r="L56" s="10">
        <f t="shared" si="1"/>
        <v>1618.75</v>
      </c>
      <c r="M56" s="11">
        <v>0.35</v>
      </c>
      <c r="O56" s="12"/>
    </row>
    <row r="57" spans="1:15" ht="15.75" customHeight="1">
      <c r="A57" s="1"/>
      <c r="B57" s="6" t="s">
        <v>14</v>
      </c>
      <c r="C57" s="6">
        <v>1185732</v>
      </c>
      <c r="D57" s="7">
        <v>44449</v>
      </c>
      <c r="E57" s="6" t="s">
        <v>15</v>
      </c>
      <c r="F57" s="6" t="s">
        <v>16</v>
      </c>
      <c r="G57" s="6" t="s">
        <v>16</v>
      </c>
      <c r="H57" s="6" t="s">
        <v>20</v>
      </c>
      <c r="I57" s="8">
        <v>0.5</v>
      </c>
      <c r="J57" s="9">
        <v>9000</v>
      </c>
      <c r="K57" s="10">
        <f t="shared" si="0"/>
        <v>4500</v>
      </c>
      <c r="L57" s="10">
        <f t="shared" si="1"/>
        <v>1575</v>
      </c>
      <c r="M57" s="11">
        <v>0.35</v>
      </c>
      <c r="O57" s="12"/>
    </row>
    <row r="58" spans="1:15" ht="15.75" customHeight="1">
      <c r="A58" s="1"/>
      <c r="B58" s="6" t="s">
        <v>14</v>
      </c>
      <c r="C58" s="6">
        <v>1185732</v>
      </c>
      <c r="D58" s="7">
        <v>44449</v>
      </c>
      <c r="E58" s="6" t="s">
        <v>15</v>
      </c>
      <c r="F58" s="6" t="s">
        <v>16</v>
      </c>
      <c r="G58" s="6" t="s">
        <v>16</v>
      </c>
      <c r="H58" s="6" t="s">
        <v>21</v>
      </c>
      <c r="I58" s="8">
        <v>0.6</v>
      </c>
      <c r="J58" s="9">
        <v>9000</v>
      </c>
      <c r="K58" s="10">
        <f t="shared" si="0"/>
        <v>5400</v>
      </c>
      <c r="L58" s="10">
        <f t="shared" si="1"/>
        <v>1620</v>
      </c>
      <c r="M58" s="11">
        <v>0.3</v>
      </c>
      <c r="O58" s="12"/>
    </row>
    <row r="59" spans="1:15" ht="15.75" customHeight="1">
      <c r="A59" s="1"/>
      <c r="B59" s="6" t="s">
        <v>14</v>
      </c>
      <c r="C59" s="6">
        <v>1185732</v>
      </c>
      <c r="D59" s="7">
        <v>44449</v>
      </c>
      <c r="E59" s="6" t="s">
        <v>15</v>
      </c>
      <c r="F59" s="6" t="s">
        <v>16</v>
      </c>
      <c r="G59" s="6" t="s">
        <v>16</v>
      </c>
      <c r="H59" s="6" t="s">
        <v>22</v>
      </c>
      <c r="I59" s="8">
        <v>0.65</v>
      </c>
      <c r="J59" s="9">
        <v>10000</v>
      </c>
      <c r="K59" s="10">
        <f t="shared" si="0"/>
        <v>6500</v>
      </c>
      <c r="L59" s="10">
        <f t="shared" si="1"/>
        <v>1625</v>
      </c>
      <c r="M59" s="11">
        <v>0.25</v>
      </c>
      <c r="O59" s="12"/>
    </row>
    <row r="60" spans="1:15" ht="15.75" customHeight="1">
      <c r="A60" s="1"/>
      <c r="B60" s="6" t="s">
        <v>14</v>
      </c>
      <c r="C60" s="6">
        <v>1185732</v>
      </c>
      <c r="D60" s="7">
        <v>44481</v>
      </c>
      <c r="E60" s="6" t="s">
        <v>15</v>
      </c>
      <c r="F60" s="6" t="s">
        <v>16</v>
      </c>
      <c r="G60" s="6" t="s">
        <v>16</v>
      </c>
      <c r="H60" s="6" t="s">
        <v>17</v>
      </c>
      <c r="I60" s="8">
        <v>0.65</v>
      </c>
      <c r="J60" s="9">
        <v>11750</v>
      </c>
      <c r="K60" s="10">
        <f t="shared" si="0"/>
        <v>7637.5</v>
      </c>
      <c r="L60" s="10">
        <f t="shared" si="1"/>
        <v>3818.75</v>
      </c>
      <c r="M60" s="11">
        <v>0.5</v>
      </c>
      <c r="O60" s="12"/>
    </row>
    <row r="61" spans="1:15" ht="15.75" customHeight="1">
      <c r="A61" s="1"/>
      <c r="B61" s="6" t="s">
        <v>14</v>
      </c>
      <c r="C61" s="6">
        <v>1185732</v>
      </c>
      <c r="D61" s="7">
        <v>44481</v>
      </c>
      <c r="E61" s="6" t="s">
        <v>15</v>
      </c>
      <c r="F61" s="6" t="s">
        <v>16</v>
      </c>
      <c r="G61" s="6" t="s">
        <v>16</v>
      </c>
      <c r="H61" s="6" t="s">
        <v>18</v>
      </c>
      <c r="I61" s="8">
        <v>0.55000000000000004</v>
      </c>
      <c r="J61" s="9">
        <v>10000</v>
      </c>
      <c r="K61" s="10">
        <f t="shared" si="0"/>
        <v>5500</v>
      </c>
      <c r="L61" s="10">
        <f t="shared" si="1"/>
        <v>1650</v>
      </c>
      <c r="M61" s="11">
        <v>0.3</v>
      </c>
      <c r="O61" s="12"/>
    </row>
    <row r="62" spans="1:15" ht="15.75" customHeight="1">
      <c r="A62" s="1"/>
      <c r="B62" s="6" t="s">
        <v>14</v>
      </c>
      <c r="C62" s="6">
        <v>1185732</v>
      </c>
      <c r="D62" s="7">
        <v>44481</v>
      </c>
      <c r="E62" s="6" t="s">
        <v>15</v>
      </c>
      <c r="F62" s="6" t="s">
        <v>16</v>
      </c>
      <c r="G62" s="6" t="s">
        <v>16</v>
      </c>
      <c r="H62" s="6" t="s">
        <v>19</v>
      </c>
      <c r="I62" s="8">
        <v>0.55000000000000004</v>
      </c>
      <c r="J62" s="9">
        <v>9000</v>
      </c>
      <c r="K62" s="10">
        <f t="shared" si="0"/>
        <v>4950</v>
      </c>
      <c r="L62" s="10">
        <f t="shared" si="1"/>
        <v>1732.5</v>
      </c>
      <c r="M62" s="11">
        <v>0.35</v>
      </c>
      <c r="O62" s="12"/>
    </row>
    <row r="63" spans="1:15" ht="15.75" customHeight="1">
      <c r="A63" s="1"/>
      <c r="B63" s="6" t="s">
        <v>14</v>
      </c>
      <c r="C63" s="6">
        <v>1185732</v>
      </c>
      <c r="D63" s="7">
        <v>44481</v>
      </c>
      <c r="E63" s="6" t="s">
        <v>15</v>
      </c>
      <c r="F63" s="6" t="s">
        <v>16</v>
      </c>
      <c r="G63" s="6" t="s">
        <v>16</v>
      </c>
      <c r="H63" s="6" t="s">
        <v>20</v>
      </c>
      <c r="I63" s="8">
        <v>0.55000000000000004</v>
      </c>
      <c r="J63" s="9">
        <v>8750</v>
      </c>
      <c r="K63" s="10">
        <f t="shared" si="0"/>
        <v>4812.5</v>
      </c>
      <c r="L63" s="10">
        <f t="shared" si="1"/>
        <v>1684.375</v>
      </c>
      <c r="M63" s="11">
        <v>0.35</v>
      </c>
      <c r="O63" s="12"/>
    </row>
    <row r="64" spans="1:15" ht="15.75" customHeight="1">
      <c r="A64" s="1"/>
      <c r="B64" s="6" t="s">
        <v>14</v>
      </c>
      <c r="C64" s="6">
        <v>1185732</v>
      </c>
      <c r="D64" s="7">
        <v>44481</v>
      </c>
      <c r="E64" s="6" t="s">
        <v>15</v>
      </c>
      <c r="F64" s="6" t="s">
        <v>16</v>
      </c>
      <c r="G64" s="6" t="s">
        <v>16</v>
      </c>
      <c r="H64" s="6" t="s">
        <v>21</v>
      </c>
      <c r="I64" s="8">
        <v>0.65</v>
      </c>
      <c r="J64" s="9">
        <v>8750</v>
      </c>
      <c r="K64" s="10">
        <f t="shared" si="0"/>
        <v>5687.5</v>
      </c>
      <c r="L64" s="10">
        <f t="shared" si="1"/>
        <v>1706.25</v>
      </c>
      <c r="M64" s="11">
        <v>0.3</v>
      </c>
      <c r="O64" s="12"/>
    </row>
    <row r="65" spans="1:15" ht="15.75" customHeight="1">
      <c r="A65" s="1"/>
      <c r="B65" s="6" t="s">
        <v>14</v>
      </c>
      <c r="C65" s="6">
        <v>1185732</v>
      </c>
      <c r="D65" s="7">
        <v>44481</v>
      </c>
      <c r="E65" s="6" t="s">
        <v>15</v>
      </c>
      <c r="F65" s="6" t="s">
        <v>16</v>
      </c>
      <c r="G65" s="6" t="s">
        <v>16</v>
      </c>
      <c r="H65" s="6" t="s">
        <v>22</v>
      </c>
      <c r="I65" s="8">
        <v>0.7</v>
      </c>
      <c r="J65" s="9">
        <v>10000</v>
      </c>
      <c r="K65" s="10">
        <f t="shared" si="0"/>
        <v>7000</v>
      </c>
      <c r="L65" s="10">
        <f t="shared" si="1"/>
        <v>1750</v>
      </c>
      <c r="M65" s="11">
        <v>0.25</v>
      </c>
      <c r="O65" s="12"/>
    </row>
    <row r="66" spans="1:15" ht="15.75" customHeight="1">
      <c r="A66" s="1"/>
      <c r="B66" s="6" t="s">
        <v>14</v>
      </c>
      <c r="C66" s="6">
        <v>1185732</v>
      </c>
      <c r="D66" s="7">
        <v>44511</v>
      </c>
      <c r="E66" s="6" t="s">
        <v>15</v>
      </c>
      <c r="F66" s="6" t="s">
        <v>16</v>
      </c>
      <c r="G66" s="6" t="s">
        <v>16</v>
      </c>
      <c r="H66" s="6" t="s">
        <v>17</v>
      </c>
      <c r="I66" s="8">
        <v>0.65</v>
      </c>
      <c r="J66" s="9">
        <v>11500</v>
      </c>
      <c r="K66" s="10">
        <f t="shared" si="0"/>
        <v>7475</v>
      </c>
      <c r="L66" s="10">
        <f t="shared" si="1"/>
        <v>3737.5</v>
      </c>
      <c r="M66" s="11">
        <v>0.5</v>
      </c>
      <c r="O66" s="12"/>
    </row>
    <row r="67" spans="1:15" ht="15.75" customHeight="1">
      <c r="A67" s="1"/>
      <c r="B67" s="6" t="s">
        <v>14</v>
      </c>
      <c r="C67" s="6">
        <v>1185732</v>
      </c>
      <c r="D67" s="7">
        <v>44511</v>
      </c>
      <c r="E67" s="6" t="s">
        <v>15</v>
      </c>
      <c r="F67" s="6" t="s">
        <v>16</v>
      </c>
      <c r="G67" s="6" t="s">
        <v>16</v>
      </c>
      <c r="H67" s="6" t="s">
        <v>18</v>
      </c>
      <c r="I67" s="8">
        <v>0.55000000000000004</v>
      </c>
      <c r="J67" s="9">
        <v>9750</v>
      </c>
      <c r="K67" s="10">
        <f t="shared" si="0"/>
        <v>5362.5</v>
      </c>
      <c r="L67" s="10">
        <f t="shared" si="1"/>
        <v>1608.75</v>
      </c>
      <c r="M67" s="11">
        <v>0.3</v>
      </c>
      <c r="O67" s="12"/>
    </row>
    <row r="68" spans="1:15" ht="15.75" customHeight="1">
      <c r="A68" s="1"/>
      <c r="B68" s="6" t="s">
        <v>14</v>
      </c>
      <c r="C68" s="6">
        <v>1185732</v>
      </c>
      <c r="D68" s="7">
        <v>44511</v>
      </c>
      <c r="E68" s="6" t="s">
        <v>15</v>
      </c>
      <c r="F68" s="6" t="s">
        <v>16</v>
      </c>
      <c r="G68" s="6" t="s">
        <v>16</v>
      </c>
      <c r="H68" s="6" t="s">
        <v>19</v>
      </c>
      <c r="I68" s="8">
        <v>0.55000000000000004</v>
      </c>
      <c r="J68" s="9">
        <v>9200</v>
      </c>
      <c r="K68" s="10">
        <f t="shared" si="0"/>
        <v>5060</v>
      </c>
      <c r="L68" s="10">
        <f t="shared" si="1"/>
        <v>1771</v>
      </c>
      <c r="M68" s="11">
        <v>0.35</v>
      </c>
      <c r="O68" s="12"/>
    </row>
    <row r="69" spans="1:15" ht="15.75" customHeight="1">
      <c r="A69" s="1"/>
      <c r="B69" s="6" t="s">
        <v>14</v>
      </c>
      <c r="C69" s="6">
        <v>1185732</v>
      </c>
      <c r="D69" s="7">
        <v>44511</v>
      </c>
      <c r="E69" s="6" t="s">
        <v>15</v>
      </c>
      <c r="F69" s="6" t="s">
        <v>16</v>
      </c>
      <c r="G69" s="6" t="s">
        <v>16</v>
      </c>
      <c r="H69" s="6" t="s">
        <v>20</v>
      </c>
      <c r="I69" s="8">
        <v>0.55000000000000004</v>
      </c>
      <c r="J69" s="9">
        <v>9000</v>
      </c>
      <c r="K69" s="10">
        <f t="shared" si="0"/>
        <v>4950</v>
      </c>
      <c r="L69" s="10">
        <f t="shared" si="1"/>
        <v>1732.5</v>
      </c>
      <c r="M69" s="11">
        <v>0.35</v>
      </c>
      <c r="O69" s="12"/>
    </row>
    <row r="70" spans="1:15" ht="15.75" customHeight="1">
      <c r="A70" s="1"/>
      <c r="B70" s="6" t="s">
        <v>14</v>
      </c>
      <c r="C70" s="6">
        <v>1185732</v>
      </c>
      <c r="D70" s="7">
        <v>44511</v>
      </c>
      <c r="E70" s="6" t="s">
        <v>15</v>
      </c>
      <c r="F70" s="6" t="s">
        <v>16</v>
      </c>
      <c r="G70" s="6" t="s">
        <v>16</v>
      </c>
      <c r="H70" s="6" t="s">
        <v>21</v>
      </c>
      <c r="I70" s="8">
        <v>0.65</v>
      </c>
      <c r="J70" s="9">
        <v>8750</v>
      </c>
      <c r="K70" s="10">
        <f t="shared" si="0"/>
        <v>5687.5</v>
      </c>
      <c r="L70" s="10">
        <f t="shared" si="1"/>
        <v>1706.25</v>
      </c>
      <c r="M70" s="11">
        <v>0.3</v>
      </c>
      <c r="O70" s="12"/>
    </row>
    <row r="71" spans="1:15" ht="15.75" customHeight="1">
      <c r="A71" s="1"/>
      <c r="B71" s="6" t="s">
        <v>14</v>
      </c>
      <c r="C71" s="6">
        <v>1185732</v>
      </c>
      <c r="D71" s="7">
        <v>44511</v>
      </c>
      <c r="E71" s="6" t="s">
        <v>15</v>
      </c>
      <c r="F71" s="6" t="s">
        <v>16</v>
      </c>
      <c r="G71" s="6" t="s">
        <v>16</v>
      </c>
      <c r="H71" s="6" t="s">
        <v>22</v>
      </c>
      <c r="I71" s="8">
        <v>0.7</v>
      </c>
      <c r="J71" s="9">
        <v>9750</v>
      </c>
      <c r="K71" s="10">
        <f t="shared" si="0"/>
        <v>6825</v>
      </c>
      <c r="L71" s="10">
        <f t="shared" si="1"/>
        <v>1706.25</v>
      </c>
      <c r="M71" s="11">
        <v>0.25</v>
      </c>
      <c r="O71" s="12"/>
    </row>
    <row r="72" spans="1:15" ht="15.75" customHeight="1">
      <c r="A72" s="1"/>
      <c r="B72" s="6" t="s">
        <v>14</v>
      </c>
      <c r="C72" s="6">
        <v>1185732</v>
      </c>
      <c r="D72" s="7">
        <v>44540</v>
      </c>
      <c r="E72" s="6" t="s">
        <v>15</v>
      </c>
      <c r="F72" s="6" t="s">
        <v>16</v>
      </c>
      <c r="G72" s="6" t="s">
        <v>16</v>
      </c>
      <c r="H72" s="6" t="s">
        <v>17</v>
      </c>
      <c r="I72" s="8">
        <v>0.65</v>
      </c>
      <c r="J72" s="9">
        <v>12000</v>
      </c>
      <c r="K72" s="10">
        <f t="shared" si="0"/>
        <v>7800</v>
      </c>
      <c r="L72" s="10">
        <f t="shared" si="1"/>
        <v>3900</v>
      </c>
      <c r="M72" s="11">
        <v>0.5</v>
      </c>
      <c r="O72" s="12"/>
    </row>
    <row r="73" spans="1:15" ht="15.75" customHeight="1">
      <c r="A73" s="1"/>
      <c r="B73" s="6" t="s">
        <v>14</v>
      </c>
      <c r="C73" s="6">
        <v>1185732</v>
      </c>
      <c r="D73" s="7">
        <v>44540</v>
      </c>
      <c r="E73" s="6" t="s">
        <v>15</v>
      </c>
      <c r="F73" s="6" t="s">
        <v>16</v>
      </c>
      <c r="G73" s="6" t="s">
        <v>16</v>
      </c>
      <c r="H73" s="6" t="s">
        <v>18</v>
      </c>
      <c r="I73" s="8">
        <v>0.55000000000000004</v>
      </c>
      <c r="J73" s="9">
        <v>10000</v>
      </c>
      <c r="K73" s="10">
        <f t="shared" si="0"/>
        <v>5500</v>
      </c>
      <c r="L73" s="10">
        <f t="shared" si="1"/>
        <v>1650</v>
      </c>
      <c r="M73" s="11">
        <v>0.3</v>
      </c>
      <c r="O73" s="12"/>
    </row>
    <row r="74" spans="1:15" ht="15.75" customHeight="1">
      <c r="A74" s="1"/>
      <c r="B74" s="6" t="s">
        <v>14</v>
      </c>
      <c r="C74" s="6">
        <v>1185732</v>
      </c>
      <c r="D74" s="7">
        <v>44540</v>
      </c>
      <c r="E74" s="6" t="s">
        <v>15</v>
      </c>
      <c r="F74" s="6" t="s">
        <v>16</v>
      </c>
      <c r="G74" s="6" t="s">
        <v>16</v>
      </c>
      <c r="H74" s="6" t="s">
        <v>19</v>
      </c>
      <c r="I74" s="8">
        <v>0.55000000000000004</v>
      </c>
      <c r="J74" s="9">
        <v>9500</v>
      </c>
      <c r="K74" s="10">
        <f t="shared" si="0"/>
        <v>5225</v>
      </c>
      <c r="L74" s="10">
        <f t="shared" si="1"/>
        <v>1828.7499999999998</v>
      </c>
      <c r="M74" s="11">
        <v>0.35</v>
      </c>
      <c r="O74" s="12"/>
    </row>
    <row r="75" spans="1:15" ht="15.75" customHeight="1">
      <c r="A75" s="1"/>
      <c r="B75" s="6" t="s">
        <v>14</v>
      </c>
      <c r="C75" s="6">
        <v>1185732</v>
      </c>
      <c r="D75" s="7">
        <v>44540</v>
      </c>
      <c r="E75" s="6" t="s">
        <v>15</v>
      </c>
      <c r="F75" s="6" t="s">
        <v>16</v>
      </c>
      <c r="G75" s="6" t="s">
        <v>16</v>
      </c>
      <c r="H75" s="6" t="s">
        <v>20</v>
      </c>
      <c r="I75" s="8">
        <v>0.55000000000000004</v>
      </c>
      <c r="J75" s="9">
        <v>9000</v>
      </c>
      <c r="K75" s="10">
        <f t="shared" si="0"/>
        <v>4950</v>
      </c>
      <c r="L75" s="10">
        <f t="shared" si="1"/>
        <v>1732.5</v>
      </c>
      <c r="M75" s="11">
        <v>0.35</v>
      </c>
      <c r="O75" s="12"/>
    </row>
    <row r="76" spans="1:15" ht="15.75" customHeight="1">
      <c r="A76" s="1"/>
      <c r="B76" s="6" t="s">
        <v>14</v>
      </c>
      <c r="C76" s="6">
        <v>1185732</v>
      </c>
      <c r="D76" s="7">
        <v>44540</v>
      </c>
      <c r="E76" s="6" t="s">
        <v>15</v>
      </c>
      <c r="F76" s="6" t="s">
        <v>16</v>
      </c>
      <c r="G76" s="6" t="s">
        <v>16</v>
      </c>
      <c r="H76" s="6" t="s">
        <v>21</v>
      </c>
      <c r="I76" s="8">
        <v>0.65</v>
      </c>
      <c r="J76" s="9">
        <v>9000</v>
      </c>
      <c r="K76" s="10">
        <f t="shared" si="0"/>
        <v>5850</v>
      </c>
      <c r="L76" s="10">
        <f t="shared" si="1"/>
        <v>1755</v>
      </c>
      <c r="M76" s="11">
        <v>0.3</v>
      </c>
      <c r="O76" s="12"/>
    </row>
    <row r="77" spans="1:15" ht="15.75" customHeight="1">
      <c r="A77" s="1"/>
      <c r="B77" s="6" t="s">
        <v>14</v>
      </c>
      <c r="C77" s="6">
        <v>1185732</v>
      </c>
      <c r="D77" s="7">
        <v>44540</v>
      </c>
      <c r="E77" s="6" t="s">
        <v>15</v>
      </c>
      <c r="F77" s="6" t="s">
        <v>16</v>
      </c>
      <c r="G77" s="6" t="s">
        <v>16</v>
      </c>
      <c r="H77" s="6" t="s">
        <v>22</v>
      </c>
      <c r="I77" s="8">
        <v>0.7</v>
      </c>
      <c r="J77" s="9">
        <v>10000</v>
      </c>
      <c r="K77" s="10">
        <f t="shared" si="0"/>
        <v>7000</v>
      </c>
      <c r="L77" s="10">
        <f t="shared" si="1"/>
        <v>1750</v>
      </c>
      <c r="M77" s="11">
        <v>0.25</v>
      </c>
      <c r="O77" s="12"/>
    </row>
    <row r="78" spans="1:15" ht="15.75" customHeight="1">
      <c r="A78" s="1"/>
      <c r="B78" s="6" t="s">
        <v>23</v>
      </c>
      <c r="C78" s="6">
        <v>1197831</v>
      </c>
      <c r="D78" s="7">
        <v>44198</v>
      </c>
      <c r="E78" s="6" t="s">
        <v>24</v>
      </c>
      <c r="F78" s="6" t="s">
        <v>25</v>
      </c>
      <c r="G78" s="6" t="s">
        <v>26</v>
      </c>
      <c r="H78" s="6" t="s">
        <v>17</v>
      </c>
      <c r="I78" s="8">
        <v>0.25</v>
      </c>
      <c r="J78" s="9">
        <v>9000</v>
      </c>
      <c r="K78" s="10">
        <f t="shared" si="0"/>
        <v>2250</v>
      </c>
      <c r="L78" s="10">
        <f t="shared" si="1"/>
        <v>787.5</v>
      </c>
      <c r="M78" s="11">
        <v>0.35</v>
      </c>
      <c r="O78" s="12"/>
    </row>
    <row r="79" spans="1:15" ht="15.75" customHeight="1">
      <c r="A79" s="1"/>
      <c r="B79" s="6" t="s">
        <v>23</v>
      </c>
      <c r="C79" s="6">
        <v>1197831</v>
      </c>
      <c r="D79" s="7">
        <v>44198</v>
      </c>
      <c r="E79" s="6" t="s">
        <v>24</v>
      </c>
      <c r="F79" s="6" t="s">
        <v>25</v>
      </c>
      <c r="G79" s="6" t="s">
        <v>26</v>
      </c>
      <c r="H79" s="6" t="s">
        <v>18</v>
      </c>
      <c r="I79" s="8">
        <v>0.35</v>
      </c>
      <c r="J79" s="9">
        <v>9000</v>
      </c>
      <c r="K79" s="10">
        <f t="shared" si="0"/>
        <v>3150</v>
      </c>
      <c r="L79" s="10">
        <f t="shared" si="1"/>
        <v>1102.5</v>
      </c>
      <c r="M79" s="11">
        <v>0.35</v>
      </c>
      <c r="O79" s="12"/>
    </row>
    <row r="80" spans="1:15" ht="15.75" customHeight="1">
      <c r="A80" s="1"/>
      <c r="B80" s="6" t="s">
        <v>23</v>
      </c>
      <c r="C80" s="6">
        <v>1197831</v>
      </c>
      <c r="D80" s="7">
        <v>44198</v>
      </c>
      <c r="E80" s="6" t="s">
        <v>24</v>
      </c>
      <c r="F80" s="6" t="s">
        <v>25</v>
      </c>
      <c r="G80" s="6" t="s">
        <v>26</v>
      </c>
      <c r="H80" s="6" t="s">
        <v>19</v>
      </c>
      <c r="I80" s="8">
        <v>0.35</v>
      </c>
      <c r="J80" s="9">
        <v>7000</v>
      </c>
      <c r="K80" s="10">
        <f t="shared" si="0"/>
        <v>2450</v>
      </c>
      <c r="L80" s="10">
        <f t="shared" si="1"/>
        <v>857.5</v>
      </c>
      <c r="M80" s="11">
        <v>0.35</v>
      </c>
      <c r="O80" s="12"/>
    </row>
    <row r="81" spans="1:15" ht="15.75" customHeight="1">
      <c r="A81" s="1"/>
      <c r="B81" s="6" t="s">
        <v>23</v>
      </c>
      <c r="C81" s="6">
        <v>1197831</v>
      </c>
      <c r="D81" s="7">
        <v>44198</v>
      </c>
      <c r="E81" s="6" t="s">
        <v>24</v>
      </c>
      <c r="F81" s="6" t="s">
        <v>25</v>
      </c>
      <c r="G81" s="6" t="s">
        <v>26</v>
      </c>
      <c r="H81" s="6" t="s">
        <v>20</v>
      </c>
      <c r="I81" s="8">
        <v>0.35</v>
      </c>
      <c r="J81" s="9">
        <v>7000</v>
      </c>
      <c r="K81" s="10">
        <f t="shared" si="0"/>
        <v>2450</v>
      </c>
      <c r="L81" s="10">
        <f t="shared" si="1"/>
        <v>1102.5</v>
      </c>
      <c r="M81" s="11">
        <v>0.45</v>
      </c>
      <c r="O81" s="12"/>
    </row>
    <row r="82" spans="1:15" ht="15.75" customHeight="1">
      <c r="A82" s="1"/>
      <c r="B82" s="6" t="s">
        <v>23</v>
      </c>
      <c r="C82" s="6">
        <v>1197831</v>
      </c>
      <c r="D82" s="7">
        <v>44198</v>
      </c>
      <c r="E82" s="6" t="s">
        <v>24</v>
      </c>
      <c r="F82" s="6" t="s">
        <v>25</v>
      </c>
      <c r="G82" s="6" t="s">
        <v>26</v>
      </c>
      <c r="H82" s="6" t="s">
        <v>21</v>
      </c>
      <c r="I82" s="8">
        <v>0.4</v>
      </c>
      <c r="J82" s="9">
        <v>5500</v>
      </c>
      <c r="K82" s="10">
        <f t="shared" si="0"/>
        <v>2200</v>
      </c>
      <c r="L82" s="10">
        <f t="shared" si="1"/>
        <v>660</v>
      </c>
      <c r="M82" s="11">
        <v>0.3</v>
      </c>
      <c r="O82" s="12"/>
    </row>
    <row r="83" spans="1:15" ht="15.75" customHeight="1">
      <c r="A83" s="1"/>
      <c r="B83" s="6" t="s">
        <v>23</v>
      </c>
      <c r="C83" s="6">
        <v>1197831</v>
      </c>
      <c r="D83" s="7">
        <v>44198</v>
      </c>
      <c r="E83" s="6" t="s">
        <v>24</v>
      </c>
      <c r="F83" s="6" t="s">
        <v>25</v>
      </c>
      <c r="G83" s="6" t="s">
        <v>26</v>
      </c>
      <c r="H83" s="6" t="s">
        <v>22</v>
      </c>
      <c r="I83" s="8">
        <v>0.35</v>
      </c>
      <c r="J83" s="9">
        <v>7000</v>
      </c>
      <c r="K83" s="10">
        <f t="shared" si="0"/>
        <v>2450</v>
      </c>
      <c r="L83" s="10">
        <f t="shared" si="1"/>
        <v>1225</v>
      </c>
      <c r="M83" s="11">
        <v>0.5</v>
      </c>
      <c r="O83" s="12"/>
    </row>
    <row r="84" spans="1:15" ht="15.75" customHeight="1">
      <c r="A84" s="1"/>
      <c r="B84" s="6" t="s">
        <v>23</v>
      </c>
      <c r="C84" s="6">
        <v>1197831</v>
      </c>
      <c r="D84" s="7">
        <v>44228</v>
      </c>
      <c r="E84" s="6" t="s">
        <v>24</v>
      </c>
      <c r="F84" s="6" t="s">
        <v>25</v>
      </c>
      <c r="G84" s="6" t="s">
        <v>26</v>
      </c>
      <c r="H84" s="6" t="s">
        <v>17</v>
      </c>
      <c r="I84" s="8">
        <v>0.25</v>
      </c>
      <c r="J84" s="9">
        <v>8500</v>
      </c>
      <c r="K84" s="10">
        <f t="shared" si="0"/>
        <v>2125</v>
      </c>
      <c r="L84" s="10">
        <f t="shared" si="1"/>
        <v>743.75</v>
      </c>
      <c r="M84" s="11">
        <v>0.35</v>
      </c>
      <c r="O84" s="12"/>
    </row>
    <row r="85" spans="1:15" ht="15.75" customHeight="1">
      <c r="A85" s="1"/>
      <c r="B85" s="6" t="s">
        <v>23</v>
      </c>
      <c r="C85" s="6">
        <v>1197831</v>
      </c>
      <c r="D85" s="7">
        <v>44228</v>
      </c>
      <c r="E85" s="6" t="s">
        <v>24</v>
      </c>
      <c r="F85" s="6" t="s">
        <v>25</v>
      </c>
      <c r="G85" s="6" t="s">
        <v>26</v>
      </c>
      <c r="H85" s="6" t="s">
        <v>18</v>
      </c>
      <c r="I85" s="8">
        <v>0.35</v>
      </c>
      <c r="J85" s="9">
        <v>8500</v>
      </c>
      <c r="K85" s="10">
        <f t="shared" si="0"/>
        <v>2975</v>
      </c>
      <c r="L85" s="10">
        <f t="shared" si="1"/>
        <v>1041.25</v>
      </c>
      <c r="M85" s="11">
        <v>0.35</v>
      </c>
      <c r="O85" s="12"/>
    </row>
    <row r="86" spans="1:15" ht="15.75" customHeight="1">
      <c r="A86" s="1"/>
      <c r="B86" s="6" t="s">
        <v>23</v>
      </c>
      <c r="C86" s="6">
        <v>1197831</v>
      </c>
      <c r="D86" s="7">
        <v>44228</v>
      </c>
      <c r="E86" s="6" t="s">
        <v>24</v>
      </c>
      <c r="F86" s="6" t="s">
        <v>25</v>
      </c>
      <c r="G86" s="6" t="s">
        <v>26</v>
      </c>
      <c r="H86" s="6" t="s">
        <v>19</v>
      </c>
      <c r="I86" s="8">
        <v>0.35</v>
      </c>
      <c r="J86" s="9">
        <v>6750</v>
      </c>
      <c r="K86" s="10">
        <f t="shared" si="0"/>
        <v>2362.5</v>
      </c>
      <c r="L86" s="10">
        <f t="shared" si="1"/>
        <v>826.875</v>
      </c>
      <c r="M86" s="11">
        <v>0.35</v>
      </c>
      <c r="O86" s="12"/>
    </row>
    <row r="87" spans="1:15" ht="15.75" customHeight="1">
      <c r="A87" s="1"/>
      <c r="B87" s="6" t="s">
        <v>23</v>
      </c>
      <c r="C87" s="6">
        <v>1197831</v>
      </c>
      <c r="D87" s="7">
        <v>44228</v>
      </c>
      <c r="E87" s="6" t="s">
        <v>24</v>
      </c>
      <c r="F87" s="6" t="s">
        <v>25</v>
      </c>
      <c r="G87" s="6" t="s">
        <v>26</v>
      </c>
      <c r="H87" s="6" t="s">
        <v>20</v>
      </c>
      <c r="I87" s="8">
        <v>0.35</v>
      </c>
      <c r="J87" s="9">
        <v>6250</v>
      </c>
      <c r="K87" s="10">
        <f t="shared" si="0"/>
        <v>2187.5</v>
      </c>
      <c r="L87" s="10">
        <f t="shared" si="1"/>
        <v>984.375</v>
      </c>
      <c r="M87" s="11">
        <v>0.45</v>
      </c>
      <c r="O87" s="12"/>
    </row>
    <row r="88" spans="1:15" ht="15.75" customHeight="1">
      <c r="A88" s="1"/>
      <c r="B88" s="6" t="s">
        <v>23</v>
      </c>
      <c r="C88" s="6">
        <v>1197831</v>
      </c>
      <c r="D88" s="7">
        <v>44228</v>
      </c>
      <c r="E88" s="6" t="s">
        <v>24</v>
      </c>
      <c r="F88" s="6" t="s">
        <v>25</v>
      </c>
      <c r="G88" s="6" t="s">
        <v>26</v>
      </c>
      <c r="H88" s="6" t="s">
        <v>21</v>
      </c>
      <c r="I88" s="8">
        <v>0.4</v>
      </c>
      <c r="J88" s="9">
        <v>5000</v>
      </c>
      <c r="K88" s="10">
        <f t="shared" si="0"/>
        <v>2000</v>
      </c>
      <c r="L88" s="10">
        <f t="shared" si="1"/>
        <v>600</v>
      </c>
      <c r="M88" s="11">
        <v>0.3</v>
      </c>
      <c r="O88" s="12"/>
    </row>
    <row r="89" spans="1:15" ht="15.75" customHeight="1">
      <c r="A89" s="1"/>
      <c r="B89" s="6" t="s">
        <v>23</v>
      </c>
      <c r="C89" s="6">
        <v>1197831</v>
      </c>
      <c r="D89" s="7">
        <v>44228</v>
      </c>
      <c r="E89" s="6" t="s">
        <v>24</v>
      </c>
      <c r="F89" s="6" t="s">
        <v>25</v>
      </c>
      <c r="G89" s="6" t="s">
        <v>26</v>
      </c>
      <c r="H89" s="6" t="s">
        <v>22</v>
      </c>
      <c r="I89" s="8">
        <v>0.35</v>
      </c>
      <c r="J89" s="9">
        <v>7000</v>
      </c>
      <c r="K89" s="10">
        <f t="shared" si="0"/>
        <v>2450</v>
      </c>
      <c r="L89" s="10">
        <f t="shared" si="1"/>
        <v>1225</v>
      </c>
      <c r="M89" s="11">
        <v>0.5</v>
      </c>
      <c r="O89" s="12"/>
    </row>
    <row r="90" spans="1:15" ht="15.75" customHeight="1">
      <c r="A90" s="1"/>
      <c r="B90" s="6" t="s">
        <v>23</v>
      </c>
      <c r="C90" s="6">
        <v>1197831</v>
      </c>
      <c r="D90" s="7">
        <v>44258</v>
      </c>
      <c r="E90" s="6" t="s">
        <v>24</v>
      </c>
      <c r="F90" s="6" t="s">
        <v>25</v>
      </c>
      <c r="G90" s="6" t="s">
        <v>26</v>
      </c>
      <c r="H90" s="6" t="s">
        <v>17</v>
      </c>
      <c r="I90" s="8">
        <v>0.3</v>
      </c>
      <c r="J90" s="9">
        <v>8750</v>
      </c>
      <c r="K90" s="10">
        <f t="shared" si="0"/>
        <v>2625</v>
      </c>
      <c r="L90" s="10">
        <f t="shared" si="1"/>
        <v>918.74999999999989</v>
      </c>
      <c r="M90" s="11">
        <v>0.35</v>
      </c>
      <c r="O90" s="12"/>
    </row>
    <row r="91" spans="1:15" ht="15.75" customHeight="1">
      <c r="A91" s="1"/>
      <c r="B91" s="6" t="s">
        <v>23</v>
      </c>
      <c r="C91" s="6">
        <v>1197831</v>
      </c>
      <c r="D91" s="7">
        <v>44258</v>
      </c>
      <c r="E91" s="6" t="s">
        <v>24</v>
      </c>
      <c r="F91" s="6" t="s">
        <v>25</v>
      </c>
      <c r="G91" s="6" t="s">
        <v>26</v>
      </c>
      <c r="H91" s="6" t="s">
        <v>18</v>
      </c>
      <c r="I91" s="8">
        <v>0.4</v>
      </c>
      <c r="J91" s="9">
        <v>8750</v>
      </c>
      <c r="K91" s="10">
        <f t="shared" si="0"/>
        <v>3500</v>
      </c>
      <c r="L91" s="10">
        <f t="shared" si="1"/>
        <v>1225</v>
      </c>
      <c r="M91" s="11">
        <v>0.35</v>
      </c>
      <c r="O91" s="12"/>
    </row>
    <row r="92" spans="1:15" ht="15.75" customHeight="1">
      <c r="A92" s="1"/>
      <c r="B92" s="6" t="s">
        <v>23</v>
      </c>
      <c r="C92" s="6">
        <v>1197831</v>
      </c>
      <c r="D92" s="7">
        <v>44258</v>
      </c>
      <c r="E92" s="6" t="s">
        <v>24</v>
      </c>
      <c r="F92" s="6" t="s">
        <v>25</v>
      </c>
      <c r="G92" s="6" t="s">
        <v>26</v>
      </c>
      <c r="H92" s="6" t="s">
        <v>19</v>
      </c>
      <c r="I92" s="8">
        <v>0.35</v>
      </c>
      <c r="J92" s="9">
        <v>7000</v>
      </c>
      <c r="K92" s="10">
        <f t="shared" si="0"/>
        <v>2450</v>
      </c>
      <c r="L92" s="10">
        <f t="shared" si="1"/>
        <v>857.5</v>
      </c>
      <c r="M92" s="11">
        <v>0.35</v>
      </c>
      <c r="O92" s="12"/>
    </row>
    <row r="93" spans="1:15" ht="15.75" customHeight="1">
      <c r="A93" s="1"/>
      <c r="B93" s="6" t="s">
        <v>23</v>
      </c>
      <c r="C93" s="6">
        <v>1197831</v>
      </c>
      <c r="D93" s="7">
        <v>44258</v>
      </c>
      <c r="E93" s="6" t="s">
        <v>24</v>
      </c>
      <c r="F93" s="6" t="s">
        <v>25</v>
      </c>
      <c r="G93" s="6" t="s">
        <v>26</v>
      </c>
      <c r="H93" s="6" t="s">
        <v>20</v>
      </c>
      <c r="I93" s="8">
        <v>0.4</v>
      </c>
      <c r="J93" s="9">
        <v>6000</v>
      </c>
      <c r="K93" s="10">
        <f t="shared" si="0"/>
        <v>2400</v>
      </c>
      <c r="L93" s="10">
        <f t="shared" si="1"/>
        <v>1080</v>
      </c>
      <c r="M93" s="11">
        <v>0.45</v>
      </c>
      <c r="O93" s="12"/>
    </row>
    <row r="94" spans="1:15" ht="15.75" customHeight="1">
      <c r="A94" s="1"/>
      <c r="B94" s="6" t="s">
        <v>23</v>
      </c>
      <c r="C94" s="6">
        <v>1197831</v>
      </c>
      <c r="D94" s="7">
        <v>44258</v>
      </c>
      <c r="E94" s="6" t="s">
        <v>24</v>
      </c>
      <c r="F94" s="6" t="s">
        <v>25</v>
      </c>
      <c r="G94" s="6" t="s">
        <v>26</v>
      </c>
      <c r="H94" s="6" t="s">
        <v>21</v>
      </c>
      <c r="I94" s="8">
        <v>0.45</v>
      </c>
      <c r="J94" s="9">
        <v>5000</v>
      </c>
      <c r="K94" s="10">
        <f t="shared" si="0"/>
        <v>2250</v>
      </c>
      <c r="L94" s="10">
        <f t="shared" si="1"/>
        <v>675</v>
      </c>
      <c r="M94" s="11">
        <v>0.3</v>
      </c>
      <c r="O94" s="12"/>
    </row>
    <row r="95" spans="1:15" ht="15.75" customHeight="1">
      <c r="A95" s="1"/>
      <c r="B95" s="6" t="s">
        <v>23</v>
      </c>
      <c r="C95" s="6">
        <v>1197831</v>
      </c>
      <c r="D95" s="7">
        <v>44258</v>
      </c>
      <c r="E95" s="6" t="s">
        <v>24</v>
      </c>
      <c r="F95" s="6" t="s">
        <v>25</v>
      </c>
      <c r="G95" s="6" t="s">
        <v>26</v>
      </c>
      <c r="H95" s="6" t="s">
        <v>22</v>
      </c>
      <c r="I95" s="8">
        <v>0.4</v>
      </c>
      <c r="J95" s="9">
        <v>6500</v>
      </c>
      <c r="K95" s="10">
        <f t="shared" si="0"/>
        <v>2600</v>
      </c>
      <c r="L95" s="10">
        <f t="shared" si="1"/>
        <v>1300</v>
      </c>
      <c r="M95" s="11">
        <v>0.5</v>
      </c>
      <c r="O95" s="12"/>
    </row>
    <row r="96" spans="1:15" ht="15.75" customHeight="1">
      <c r="A96" s="1"/>
      <c r="B96" s="6" t="s">
        <v>23</v>
      </c>
      <c r="C96" s="6">
        <v>1197831</v>
      </c>
      <c r="D96" s="7">
        <v>44288</v>
      </c>
      <c r="E96" s="6" t="s">
        <v>24</v>
      </c>
      <c r="F96" s="6" t="s">
        <v>25</v>
      </c>
      <c r="G96" s="6" t="s">
        <v>26</v>
      </c>
      <c r="H96" s="6" t="s">
        <v>17</v>
      </c>
      <c r="I96" s="8">
        <v>0.3</v>
      </c>
      <c r="J96" s="9">
        <v>9000</v>
      </c>
      <c r="K96" s="10">
        <f t="shared" si="0"/>
        <v>2700</v>
      </c>
      <c r="L96" s="10">
        <f t="shared" si="1"/>
        <v>944.99999999999989</v>
      </c>
      <c r="M96" s="11">
        <v>0.35</v>
      </c>
      <c r="O96" s="12"/>
    </row>
    <row r="97" spans="1:15" ht="15.75" customHeight="1">
      <c r="A97" s="1"/>
      <c r="B97" s="6" t="s">
        <v>23</v>
      </c>
      <c r="C97" s="6">
        <v>1197831</v>
      </c>
      <c r="D97" s="7">
        <v>44288</v>
      </c>
      <c r="E97" s="6" t="s">
        <v>24</v>
      </c>
      <c r="F97" s="6" t="s">
        <v>25</v>
      </c>
      <c r="G97" s="6" t="s">
        <v>26</v>
      </c>
      <c r="H97" s="6" t="s">
        <v>18</v>
      </c>
      <c r="I97" s="8">
        <v>0.4</v>
      </c>
      <c r="J97" s="9">
        <v>9000</v>
      </c>
      <c r="K97" s="10">
        <f t="shared" si="0"/>
        <v>3600</v>
      </c>
      <c r="L97" s="10">
        <f t="shared" si="1"/>
        <v>1260</v>
      </c>
      <c r="M97" s="11">
        <v>0.35</v>
      </c>
      <c r="O97" s="12"/>
    </row>
    <row r="98" spans="1:15" ht="15.75" customHeight="1">
      <c r="A98" s="1"/>
      <c r="B98" s="6" t="s">
        <v>23</v>
      </c>
      <c r="C98" s="6">
        <v>1197831</v>
      </c>
      <c r="D98" s="7">
        <v>44288</v>
      </c>
      <c r="E98" s="6" t="s">
        <v>24</v>
      </c>
      <c r="F98" s="6" t="s">
        <v>25</v>
      </c>
      <c r="G98" s="6" t="s">
        <v>26</v>
      </c>
      <c r="H98" s="6" t="s">
        <v>19</v>
      </c>
      <c r="I98" s="8">
        <v>0.35</v>
      </c>
      <c r="J98" s="9">
        <v>7250</v>
      </c>
      <c r="K98" s="10">
        <f t="shared" si="0"/>
        <v>2537.5</v>
      </c>
      <c r="L98" s="10">
        <f t="shared" si="1"/>
        <v>888.125</v>
      </c>
      <c r="M98" s="11">
        <v>0.35</v>
      </c>
      <c r="O98" s="12"/>
    </row>
    <row r="99" spans="1:15" ht="15.75" customHeight="1">
      <c r="A99" s="1"/>
      <c r="B99" s="6" t="s">
        <v>23</v>
      </c>
      <c r="C99" s="6">
        <v>1197831</v>
      </c>
      <c r="D99" s="7">
        <v>44288</v>
      </c>
      <c r="E99" s="6" t="s">
        <v>24</v>
      </c>
      <c r="F99" s="6" t="s">
        <v>25</v>
      </c>
      <c r="G99" s="6" t="s">
        <v>26</v>
      </c>
      <c r="H99" s="6" t="s">
        <v>20</v>
      </c>
      <c r="I99" s="8">
        <v>0.4</v>
      </c>
      <c r="J99" s="9">
        <v>6250</v>
      </c>
      <c r="K99" s="10">
        <f t="shared" si="0"/>
        <v>2500</v>
      </c>
      <c r="L99" s="10">
        <f t="shared" si="1"/>
        <v>1125</v>
      </c>
      <c r="M99" s="11">
        <v>0.45</v>
      </c>
      <c r="O99" s="12"/>
    </row>
    <row r="100" spans="1:15" ht="15.75" customHeight="1">
      <c r="A100" s="1"/>
      <c r="B100" s="6" t="s">
        <v>23</v>
      </c>
      <c r="C100" s="6">
        <v>1197831</v>
      </c>
      <c r="D100" s="7">
        <v>44288</v>
      </c>
      <c r="E100" s="6" t="s">
        <v>24</v>
      </c>
      <c r="F100" s="6" t="s">
        <v>25</v>
      </c>
      <c r="G100" s="6" t="s">
        <v>26</v>
      </c>
      <c r="H100" s="6" t="s">
        <v>21</v>
      </c>
      <c r="I100" s="8">
        <v>0.45</v>
      </c>
      <c r="J100" s="9">
        <v>5250</v>
      </c>
      <c r="K100" s="10">
        <f t="shared" si="0"/>
        <v>2362.5</v>
      </c>
      <c r="L100" s="10">
        <f t="shared" si="1"/>
        <v>708.75</v>
      </c>
      <c r="M100" s="11">
        <v>0.3</v>
      </c>
      <c r="O100" s="12"/>
    </row>
    <row r="101" spans="1:15" ht="15.75" customHeight="1">
      <c r="A101" s="1"/>
      <c r="B101" s="6" t="s">
        <v>23</v>
      </c>
      <c r="C101" s="6">
        <v>1197831</v>
      </c>
      <c r="D101" s="7">
        <v>44288</v>
      </c>
      <c r="E101" s="6" t="s">
        <v>24</v>
      </c>
      <c r="F101" s="6" t="s">
        <v>25</v>
      </c>
      <c r="G101" s="6" t="s">
        <v>26</v>
      </c>
      <c r="H101" s="6" t="s">
        <v>22</v>
      </c>
      <c r="I101" s="8">
        <v>0.4</v>
      </c>
      <c r="J101" s="9">
        <v>8000</v>
      </c>
      <c r="K101" s="10">
        <f t="shared" si="0"/>
        <v>3200</v>
      </c>
      <c r="L101" s="10">
        <f t="shared" si="1"/>
        <v>1600</v>
      </c>
      <c r="M101" s="11">
        <v>0.5</v>
      </c>
      <c r="O101" s="12"/>
    </row>
    <row r="102" spans="1:15" ht="15.75" customHeight="1">
      <c r="A102" s="1"/>
      <c r="B102" s="6" t="s">
        <v>23</v>
      </c>
      <c r="C102" s="6">
        <v>1197831</v>
      </c>
      <c r="D102" s="7">
        <v>44318</v>
      </c>
      <c r="E102" s="6" t="s">
        <v>24</v>
      </c>
      <c r="F102" s="6" t="s">
        <v>25</v>
      </c>
      <c r="G102" s="6" t="s">
        <v>26</v>
      </c>
      <c r="H102" s="6" t="s">
        <v>17</v>
      </c>
      <c r="I102" s="8">
        <v>0.3</v>
      </c>
      <c r="J102" s="9">
        <v>9250</v>
      </c>
      <c r="K102" s="10">
        <f t="shared" si="0"/>
        <v>2775</v>
      </c>
      <c r="L102" s="10">
        <f t="shared" si="1"/>
        <v>971.24999999999989</v>
      </c>
      <c r="M102" s="11">
        <v>0.35</v>
      </c>
      <c r="O102" s="12"/>
    </row>
    <row r="103" spans="1:15" ht="15.75" customHeight="1">
      <c r="A103" s="1"/>
      <c r="B103" s="6" t="s">
        <v>23</v>
      </c>
      <c r="C103" s="6">
        <v>1197831</v>
      </c>
      <c r="D103" s="7">
        <v>44318</v>
      </c>
      <c r="E103" s="6" t="s">
        <v>24</v>
      </c>
      <c r="F103" s="6" t="s">
        <v>25</v>
      </c>
      <c r="G103" s="6" t="s">
        <v>26</v>
      </c>
      <c r="H103" s="6" t="s">
        <v>18</v>
      </c>
      <c r="I103" s="8">
        <v>0.4</v>
      </c>
      <c r="J103" s="9">
        <v>9250</v>
      </c>
      <c r="K103" s="10">
        <f t="shared" si="0"/>
        <v>3700</v>
      </c>
      <c r="L103" s="10">
        <f t="shared" si="1"/>
        <v>1295</v>
      </c>
      <c r="M103" s="11">
        <v>0.35</v>
      </c>
      <c r="O103" s="12"/>
    </row>
    <row r="104" spans="1:15" ht="15.75" customHeight="1">
      <c r="A104" s="1"/>
      <c r="B104" s="6" t="s">
        <v>23</v>
      </c>
      <c r="C104" s="6">
        <v>1197831</v>
      </c>
      <c r="D104" s="7">
        <v>44318</v>
      </c>
      <c r="E104" s="6" t="s">
        <v>24</v>
      </c>
      <c r="F104" s="6" t="s">
        <v>25</v>
      </c>
      <c r="G104" s="6" t="s">
        <v>26</v>
      </c>
      <c r="H104" s="6" t="s">
        <v>19</v>
      </c>
      <c r="I104" s="8">
        <v>0.35</v>
      </c>
      <c r="J104" s="9">
        <v>7750</v>
      </c>
      <c r="K104" s="10">
        <f t="shared" si="0"/>
        <v>2712.5</v>
      </c>
      <c r="L104" s="10">
        <f t="shared" si="1"/>
        <v>949.37499999999989</v>
      </c>
      <c r="M104" s="11">
        <v>0.35</v>
      </c>
      <c r="O104" s="12"/>
    </row>
    <row r="105" spans="1:15" ht="15.75" customHeight="1">
      <c r="A105" s="1"/>
      <c r="B105" s="6" t="s">
        <v>23</v>
      </c>
      <c r="C105" s="6">
        <v>1197831</v>
      </c>
      <c r="D105" s="7">
        <v>44318</v>
      </c>
      <c r="E105" s="6" t="s">
        <v>24</v>
      </c>
      <c r="F105" s="6" t="s">
        <v>25</v>
      </c>
      <c r="G105" s="6" t="s">
        <v>26</v>
      </c>
      <c r="H105" s="6" t="s">
        <v>20</v>
      </c>
      <c r="I105" s="8">
        <v>0.4</v>
      </c>
      <c r="J105" s="9">
        <v>7000</v>
      </c>
      <c r="K105" s="10">
        <f t="shared" si="0"/>
        <v>2800</v>
      </c>
      <c r="L105" s="10">
        <f t="shared" si="1"/>
        <v>1260</v>
      </c>
      <c r="M105" s="11">
        <v>0.45</v>
      </c>
      <c r="O105" s="12"/>
    </row>
    <row r="106" spans="1:15" ht="15.75" customHeight="1">
      <c r="A106" s="1"/>
      <c r="B106" s="6" t="s">
        <v>23</v>
      </c>
      <c r="C106" s="6">
        <v>1197831</v>
      </c>
      <c r="D106" s="7">
        <v>44318</v>
      </c>
      <c r="E106" s="6" t="s">
        <v>24</v>
      </c>
      <c r="F106" s="6" t="s">
        <v>25</v>
      </c>
      <c r="G106" s="6" t="s">
        <v>26</v>
      </c>
      <c r="H106" s="6" t="s">
        <v>21</v>
      </c>
      <c r="I106" s="8">
        <v>0.45</v>
      </c>
      <c r="J106" s="9">
        <v>6000</v>
      </c>
      <c r="K106" s="10">
        <f t="shared" si="0"/>
        <v>2700</v>
      </c>
      <c r="L106" s="10">
        <f t="shared" si="1"/>
        <v>810</v>
      </c>
      <c r="M106" s="11">
        <v>0.3</v>
      </c>
      <c r="O106" s="12"/>
    </row>
    <row r="107" spans="1:15" ht="15.75" customHeight="1">
      <c r="A107" s="1"/>
      <c r="B107" s="6" t="s">
        <v>23</v>
      </c>
      <c r="C107" s="6">
        <v>1197831</v>
      </c>
      <c r="D107" s="7">
        <v>44318</v>
      </c>
      <c r="E107" s="6" t="s">
        <v>24</v>
      </c>
      <c r="F107" s="6" t="s">
        <v>25</v>
      </c>
      <c r="G107" s="6" t="s">
        <v>26</v>
      </c>
      <c r="H107" s="6" t="s">
        <v>22</v>
      </c>
      <c r="I107" s="8">
        <v>0.4</v>
      </c>
      <c r="J107" s="9">
        <v>9500</v>
      </c>
      <c r="K107" s="10">
        <f t="shared" si="0"/>
        <v>3800</v>
      </c>
      <c r="L107" s="10">
        <f t="shared" si="1"/>
        <v>1900</v>
      </c>
      <c r="M107" s="11">
        <v>0.5</v>
      </c>
      <c r="O107" s="12"/>
    </row>
    <row r="108" spans="1:15" ht="15.75" customHeight="1">
      <c r="A108" s="1"/>
      <c r="B108" s="6" t="s">
        <v>23</v>
      </c>
      <c r="C108" s="6">
        <v>1197831</v>
      </c>
      <c r="D108" s="7">
        <v>44348</v>
      </c>
      <c r="E108" s="6" t="s">
        <v>24</v>
      </c>
      <c r="F108" s="6" t="s">
        <v>25</v>
      </c>
      <c r="G108" s="6" t="s">
        <v>26</v>
      </c>
      <c r="H108" s="6" t="s">
        <v>17</v>
      </c>
      <c r="I108" s="8">
        <v>0.4</v>
      </c>
      <c r="J108" s="9">
        <v>9500</v>
      </c>
      <c r="K108" s="10">
        <f t="shared" si="0"/>
        <v>3800</v>
      </c>
      <c r="L108" s="10">
        <f t="shared" si="1"/>
        <v>1330</v>
      </c>
      <c r="M108" s="11">
        <v>0.35</v>
      </c>
      <c r="O108" s="12"/>
    </row>
    <row r="109" spans="1:15" ht="15.75" customHeight="1">
      <c r="A109" s="1"/>
      <c r="B109" s="6" t="s">
        <v>23</v>
      </c>
      <c r="C109" s="6">
        <v>1197831</v>
      </c>
      <c r="D109" s="7">
        <v>44348</v>
      </c>
      <c r="E109" s="6" t="s">
        <v>24</v>
      </c>
      <c r="F109" s="6" t="s">
        <v>25</v>
      </c>
      <c r="G109" s="6" t="s">
        <v>26</v>
      </c>
      <c r="H109" s="6" t="s">
        <v>18</v>
      </c>
      <c r="I109" s="8">
        <v>0.45</v>
      </c>
      <c r="J109" s="9">
        <v>9500</v>
      </c>
      <c r="K109" s="10">
        <f t="shared" si="0"/>
        <v>4275</v>
      </c>
      <c r="L109" s="10">
        <f t="shared" si="1"/>
        <v>1496.25</v>
      </c>
      <c r="M109" s="11">
        <v>0.35</v>
      </c>
      <c r="O109" s="12"/>
    </row>
    <row r="110" spans="1:15" ht="15.75" customHeight="1">
      <c r="A110" s="1"/>
      <c r="B110" s="6" t="s">
        <v>23</v>
      </c>
      <c r="C110" s="6">
        <v>1197831</v>
      </c>
      <c r="D110" s="7">
        <v>44348</v>
      </c>
      <c r="E110" s="6" t="s">
        <v>24</v>
      </c>
      <c r="F110" s="6" t="s">
        <v>25</v>
      </c>
      <c r="G110" s="6" t="s">
        <v>26</v>
      </c>
      <c r="H110" s="6" t="s">
        <v>19</v>
      </c>
      <c r="I110" s="8">
        <v>0.4</v>
      </c>
      <c r="J110" s="9">
        <v>8000</v>
      </c>
      <c r="K110" s="10">
        <f t="shared" si="0"/>
        <v>3200</v>
      </c>
      <c r="L110" s="10">
        <f t="shared" si="1"/>
        <v>1120</v>
      </c>
      <c r="M110" s="11">
        <v>0.35</v>
      </c>
      <c r="O110" s="12"/>
    </row>
    <row r="111" spans="1:15" ht="15.75" customHeight="1">
      <c r="A111" s="1"/>
      <c r="B111" s="6" t="s">
        <v>23</v>
      </c>
      <c r="C111" s="6">
        <v>1197831</v>
      </c>
      <c r="D111" s="7">
        <v>44348</v>
      </c>
      <c r="E111" s="6" t="s">
        <v>24</v>
      </c>
      <c r="F111" s="6" t="s">
        <v>25</v>
      </c>
      <c r="G111" s="6" t="s">
        <v>26</v>
      </c>
      <c r="H111" s="6" t="s">
        <v>20</v>
      </c>
      <c r="I111" s="8">
        <v>0.4</v>
      </c>
      <c r="J111" s="9">
        <v>7500</v>
      </c>
      <c r="K111" s="10">
        <f t="shared" si="0"/>
        <v>3000</v>
      </c>
      <c r="L111" s="10">
        <f t="shared" si="1"/>
        <v>1350</v>
      </c>
      <c r="M111" s="11">
        <v>0.45</v>
      </c>
      <c r="O111" s="12"/>
    </row>
    <row r="112" spans="1:15" ht="15.75" customHeight="1">
      <c r="A112" s="1"/>
      <c r="B112" s="6" t="s">
        <v>23</v>
      </c>
      <c r="C112" s="6">
        <v>1197831</v>
      </c>
      <c r="D112" s="7">
        <v>44348</v>
      </c>
      <c r="E112" s="6" t="s">
        <v>24</v>
      </c>
      <c r="F112" s="6" t="s">
        <v>25</v>
      </c>
      <c r="G112" s="6" t="s">
        <v>26</v>
      </c>
      <c r="H112" s="6" t="s">
        <v>21</v>
      </c>
      <c r="I112" s="8">
        <v>0.45</v>
      </c>
      <c r="J112" s="9">
        <v>6500</v>
      </c>
      <c r="K112" s="10">
        <f t="shared" si="0"/>
        <v>2925</v>
      </c>
      <c r="L112" s="10">
        <f t="shared" si="1"/>
        <v>877.5</v>
      </c>
      <c r="M112" s="11">
        <v>0.3</v>
      </c>
      <c r="O112" s="12"/>
    </row>
    <row r="113" spans="1:15" ht="15.75" customHeight="1">
      <c r="A113" s="1"/>
      <c r="B113" s="6" t="s">
        <v>23</v>
      </c>
      <c r="C113" s="6">
        <v>1197831</v>
      </c>
      <c r="D113" s="7">
        <v>44348</v>
      </c>
      <c r="E113" s="6" t="s">
        <v>24</v>
      </c>
      <c r="F113" s="6" t="s">
        <v>25</v>
      </c>
      <c r="G113" s="6" t="s">
        <v>26</v>
      </c>
      <c r="H113" s="6" t="s">
        <v>22</v>
      </c>
      <c r="I113" s="8">
        <v>0.5</v>
      </c>
      <c r="J113" s="9">
        <v>10000</v>
      </c>
      <c r="K113" s="10">
        <f t="shared" si="0"/>
        <v>5000</v>
      </c>
      <c r="L113" s="10">
        <f t="shared" si="1"/>
        <v>2500</v>
      </c>
      <c r="M113" s="11">
        <v>0.5</v>
      </c>
      <c r="O113" s="12"/>
    </row>
    <row r="114" spans="1:15" ht="15.75" customHeight="1">
      <c r="A114" s="1"/>
      <c r="B114" s="6" t="s">
        <v>23</v>
      </c>
      <c r="C114" s="6">
        <v>1197831</v>
      </c>
      <c r="D114" s="7">
        <v>44380</v>
      </c>
      <c r="E114" s="6" t="s">
        <v>24</v>
      </c>
      <c r="F114" s="6" t="s">
        <v>25</v>
      </c>
      <c r="G114" s="6" t="s">
        <v>26</v>
      </c>
      <c r="H114" s="6" t="s">
        <v>17</v>
      </c>
      <c r="I114" s="8">
        <v>0.4</v>
      </c>
      <c r="J114" s="9">
        <v>9500</v>
      </c>
      <c r="K114" s="10">
        <f t="shared" si="0"/>
        <v>3800</v>
      </c>
      <c r="L114" s="10">
        <f t="shared" si="1"/>
        <v>1330</v>
      </c>
      <c r="M114" s="11">
        <v>0.35</v>
      </c>
      <c r="O114" s="12"/>
    </row>
    <row r="115" spans="1:15" ht="15.75" customHeight="1">
      <c r="A115" s="1"/>
      <c r="B115" s="6" t="s">
        <v>23</v>
      </c>
      <c r="C115" s="6">
        <v>1197831</v>
      </c>
      <c r="D115" s="7">
        <v>44380</v>
      </c>
      <c r="E115" s="6" t="s">
        <v>24</v>
      </c>
      <c r="F115" s="6" t="s">
        <v>25</v>
      </c>
      <c r="G115" s="6" t="s">
        <v>26</v>
      </c>
      <c r="H115" s="6" t="s">
        <v>18</v>
      </c>
      <c r="I115" s="8">
        <v>0.45</v>
      </c>
      <c r="J115" s="9">
        <v>9500</v>
      </c>
      <c r="K115" s="10">
        <f t="shared" si="0"/>
        <v>4275</v>
      </c>
      <c r="L115" s="10">
        <f t="shared" si="1"/>
        <v>1496.25</v>
      </c>
      <c r="M115" s="11">
        <v>0.35</v>
      </c>
      <c r="O115" s="12"/>
    </row>
    <row r="116" spans="1:15" ht="15.75" customHeight="1">
      <c r="A116" s="1"/>
      <c r="B116" s="6" t="s">
        <v>23</v>
      </c>
      <c r="C116" s="6">
        <v>1197831</v>
      </c>
      <c r="D116" s="7">
        <v>44380</v>
      </c>
      <c r="E116" s="6" t="s">
        <v>24</v>
      </c>
      <c r="F116" s="6" t="s">
        <v>25</v>
      </c>
      <c r="G116" s="6" t="s">
        <v>26</v>
      </c>
      <c r="H116" s="6" t="s">
        <v>19</v>
      </c>
      <c r="I116" s="8">
        <v>0.4</v>
      </c>
      <c r="J116" s="9">
        <v>11000</v>
      </c>
      <c r="K116" s="10">
        <f t="shared" si="0"/>
        <v>4400</v>
      </c>
      <c r="L116" s="10">
        <f t="shared" si="1"/>
        <v>1540</v>
      </c>
      <c r="M116" s="11">
        <v>0.35</v>
      </c>
      <c r="O116" s="12"/>
    </row>
    <row r="117" spans="1:15" ht="15.75" customHeight="1">
      <c r="A117" s="1"/>
      <c r="B117" s="6" t="s">
        <v>23</v>
      </c>
      <c r="C117" s="6">
        <v>1197831</v>
      </c>
      <c r="D117" s="7">
        <v>44380</v>
      </c>
      <c r="E117" s="6" t="s">
        <v>24</v>
      </c>
      <c r="F117" s="6" t="s">
        <v>25</v>
      </c>
      <c r="G117" s="6" t="s">
        <v>26</v>
      </c>
      <c r="H117" s="6" t="s">
        <v>20</v>
      </c>
      <c r="I117" s="8">
        <v>0.4</v>
      </c>
      <c r="J117" s="9">
        <v>7000</v>
      </c>
      <c r="K117" s="10">
        <f t="shared" si="0"/>
        <v>2800</v>
      </c>
      <c r="L117" s="10">
        <f t="shared" si="1"/>
        <v>1260</v>
      </c>
      <c r="M117" s="11">
        <v>0.45</v>
      </c>
      <c r="O117" s="12"/>
    </row>
    <row r="118" spans="1:15" ht="15.75" customHeight="1">
      <c r="A118" s="1"/>
      <c r="B118" s="6" t="s">
        <v>23</v>
      </c>
      <c r="C118" s="6">
        <v>1197831</v>
      </c>
      <c r="D118" s="7">
        <v>44380</v>
      </c>
      <c r="E118" s="6" t="s">
        <v>24</v>
      </c>
      <c r="F118" s="6" t="s">
        <v>25</v>
      </c>
      <c r="G118" s="6" t="s">
        <v>26</v>
      </c>
      <c r="H118" s="6" t="s">
        <v>21</v>
      </c>
      <c r="I118" s="8">
        <v>0.45</v>
      </c>
      <c r="J118" s="9">
        <v>7000</v>
      </c>
      <c r="K118" s="10">
        <f t="shared" si="0"/>
        <v>3150</v>
      </c>
      <c r="L118" s="10">
        <f t="shared" si="1"/>
        <v>945</v>
      </c>
      <c r="M118" s="11">
        <v>0.3</v>
      </c>
      <c r="O118" s="12"/>
    </row>
    <row r="119" spans="1:15" ht="15.75" customHeight="1">
      <c r="A119" s="1"/>
      <c r="B119" s="6" t="s">
        <v>23</v>
      </c>
      <c r="C119" s="6">
        <v>1197831</v>
      </c>
      <c r="D119" s="7">
        <v>44380</v>
      </c>
      <c r="E119" s="6" t="s">
        <v>24</v>
      </c>
      <c r="F119" s="6" t="s">
        <v>25</v>
      </c>
      <c r="G119" s="6" t="s">
        <v>26</v>
      </c>
      <c r="H119" s="6" t="s">
        <v>22</v>
      </c>
      <c r="I119" s="8">
        <v>0.5</v>
      </c>
      <c r="J119" s="9">
        <v>9750</v>
      </c>
      <c r="K119" s="10">
        <f t="shared" si="0"/>
        <v>4875</v>
      </c>
      <c r="L119" s="10">
        <f t="shared" si="1"/>
        <v>2437.5</v>
      </c>
      <c r="M119" s="11">
        <v>0.5</v>
      </c>
      <c r="O119" s="12"/>
    </row>
    <row r="120" spans="1:15" ht="15.75" customHeight="1">
      <c r="A120" s="1"/>
      <c r="B120" s="6" t="s">
        <v>23</v>
      </c>
      <c r="C120" s="6">
        <v>1197831</v>
      </c>
      <c r="D120" s="7">
        <v>44413</v>
      </c>
      <c r="E120" s="6" t="s">
        <v>24</v>
      </c>
      <c r="F120" s="6" t="s">
        <v>25</v>
      </c>
      <c r="G120" s="6" t="s">
        <v>26</v>
      </c>
      <c r="H120" s="6" t="s">
        <v>17</v>
      </c>
      <c r="I120" s="8">
        <v>0.4</v>
      </c>
      <c r="J120" s="9">
        <v>9250</v>
      </c>
      <c r="K120" s="10">
        <f t="shared" si="0"/>
        <v>3700</v>
      </c>
      <c r="L120" s="10">
        <f t="shared" si="1"/>
        <v>1295</v>
      </c>
      <c r="M120" s="11">
        <v>0.35</v>
      </c>
      <c r="O120" s="12"/>
    </row>
    <row r="121" spans="1:15" ht="15.75" customHeight="1">
      <c r="A121" s="1"/>
      <c r="B121" s="6" t="s">
        <v>23</v>
      </c>
      <c r="C121" s="6">
        <v>1197831</v>
      </c>
      <c r="D121" s="7">
        <v>44413</v>
      </c>
      <c r="E121" s="6" t="s">
        <v>24</v>
      </c>
      <c r="F121" s="6" t="s">
        <v>25</v>
      </c>
      <c r="G121" s="6" t="s">
        <v>26</v>
      </c>
      <c r="H121" s="6" t="s">
        <v>18</v>
      </c>
      <c r="I121" s="8">
        <v>0.45</v>
      </c>
      <c r="J121" s="9">
        <v>9250</v>
      </c>
      <c r="K121" s="10">
        <f t="shared" si="0"/>
        <v>4162.5</v>
      </c>
      <c r="L121" s="10">
        <f t="shared" si="1"/>
        <v>1456.875</v>
      </c>
      <c r="M121" s="11">
        <v>0.35</v>
      </c>
      <c r="O121" s="12"/>
    </row>
    <row r="122" spans="1:15" ht="15.75" customHeight="1">
      <c r="A122" s="1"/>
      <c r="B122" s="6" t="s">
        <v>23</v>
      </c>
      <c r="C122" s="6">
        <v>1197831</v>
      </c>
      <c r="D122" s="7">
        <v>44413</v>
      </c>
      <c r="E122" s="6" t="s">
        <v>24</v>
      </c>
      <c r="F122" s="6" t="s">
        <v>25</v>
      </c>
      <c r="G122" s="6" t="s">
        <v>26</v>
      </c>
      <c r="H122" s="6" t="s">
        <v>19</v>
      </c>
      <c r="I122" s="8">
        <v>0.4</v>
      </c>
      <c r="J122" s="9">
        <v>11000</v>
      </c>
      <c r="K122" s="10">
        <f t="shared" si="0"/>
        <v>4400</v>
      </c>
      <c r="L122" s="10">
        <f t="shared" si="1"/>
        <v>1540</v>
      </c>
      <c r="M122" s="11">
        <v>0.35</v>
      </c>
      <c r="O122" s="12"/>
    </row>
    <row r="123" spans="1:15" ht="15.75" customHeight="1">
      <c r="A123" s="1"/>
      <c r="B123" s="6" t="s">
        <v>23</v>
      </c>
      <c r="C123" s="6">
        <v>1197831</v>
      </c>
      <c r="D123" s="7">
        <v>44413</v>
      </c>
      <c r="E123" s="6" t="s">
        <v>24</v>
      </c>
      <c r="F123" s="6" t="s">
        <v>25</v>
      </c>
      <c r="G123" s="6" t="s">
        <v>26</v>
      </c>
      <c r="H123" s="6" t="s">
        <v>20</v>
      </c>
      <c r="I123" s="8">
        <v>0.4</v>
      </c>
      <c r="J123" s="9">
        <v>6500</v>
      </c>
      <c r="K123" s="10">
        <f t="shared" si="0"/>
        <v>2600</v>
      </c>
      <c r="L123" s="10">
        <f t="shared" si="1"/>
        <v>1170</v>
      </c>
      <c r="M123" s="11">
        <v>0.45</v>
      </c>
      <c r="O123" s="12"/>
    </row>
    <row r="124" spans="1:15" ht="15.75" customHeight="1">
      <c r="A124" s="1"/>
      <c r="B124" s="6" t="s">
        <v>23</v>
      </c>
      <c r="C124" s="6">
        <v>1197831</v>
      </c>
      <c r="D124" s="7">
        <v>44413</v>
      </c>
      <c r="E124" s="6" t="s">
        <v>24</v>
      </c>
      <c r="F124" s="6" t="s">
        <v>25</v>
      </c>
      <c r="G124" s="6" t="s">
        <v>26</v>
      </c>
      <c r="H124" s="6" t="s">
        <v>21</v>
      </c>
      <c r="I124" s="8">
        <v>0.45</v>
      </c>
      <c r="J124" s="9">
        <v>6500</v>
      </c>
      <c r="K124" s="10">
        <f t="shared" si="0"/>
        <v>2925</v>
      </c>
      <c r="L124" s="10">
        <f t="shared" si="1"/>
        <v>877.5</v>
      </c>
      <c r="M124" s="11">
        <v>0.3</v>
      </c>
      <c r="O124" s="12"/>
    </row>
    <row r="125" spans="1:15" ht="15.75" customHeight="1">
      <c r="A125" s="1"/>
      <c r="B125" s="6" t="s">
        <v>23</v>
      </c>
      <c r="C125" s="6">
        <v>1197831</v>
      </c>
      <c r="D125" s="7">
        <v>44413</v>
      </c>
      <c r="E125" s="6" t="s">
        <v>24</v>
      </c>
      <c r="F125" s="6" t="s">
        <v>25</v>
      </c>
      <c r="G125" s="6" t="s">
        <v>26</v>
      </c>
      <c r="H125" s="6" t="s">
        <v>22</v>
      </c>
      <c r="I125" s="8">
        <v>0.5</v>
      </c>
      <c r="J125" s="9">
        <v>9000</v>
      </c>
      <c r="K125" s="10">
        <f t="shared" si="0"/>
        <v>4500</v>
      </c>
      <c r="L125" s="10">
        <f t="shared" si="1"/>
        <v>2250</v>
      </c>
      <c r="M125" s="11">
        <v>0.5</v>
      </c>
      <c r="O125" s="12"/>
    </row>
    <row r="126" spans="1:15" ht="15.75" customHeight="1">
      <c r="A126" s="1"/>
      <c r="B126" s="6" t="s">
        <v>23</v>
      </c>
      <c r="C126" s="6">
        <v>1197831</v>
      </c>
      <c r="D126" s="7">
        <v>44441</v>
      </c>
      <c r="E126" s="6" t="s">
        <v>24</v>
      </c>
      <c r="F126" s="6" t="s">
        <v>25</v>
      </c>
      <c r="G126" s="6" t="s">
        <v>26</v>
      </c>
      <c r="H126" s="6" t="s">
        <v>17</v>
      </c>
      <c r="I126" s="8">
        <v>0.45</v>
      </c>
      <c r="J126" s="9">
        <v>8500</v>
      </c>
      <c r="K126" s="10">
        <f t="shared" si="0"/>
        <v>3825</v>
      </c>
      <c r="L126" s="10">
        <f t="shared" si="1"/>
        <v>1338.75</v>
      </c>
      <c r="M126" s="11">
        <v>0.35</v>
      </c>
      <c r="O126" s="12"/>
    </row>
    <row r="127" spans="1:15" ht="15.75" customHeight="1">
      <c r="A127" s="1"/>
      <c r="B127" s="6" t="s">
        <v>23</v>
      </c>
      <c r="C127" s="6">
        <v>1197831</v>
      </c>
      <c r="D127" s="7">
        <v>44441</v>
      </c>
      <c r="E127" s="6" t="s">
        <v>24</v>
      </c>
      <c r="F127" s="6" t="s">
        <v>25</v>
      </c>
      <c r="G127" s="6" t="s">
        <v>26</v>
      </c>
      <c r="H127" s="6" t="s">
        <v>18</v>
      </c>
      <c r="I127" s="8">
        <v>0.45</v>
      </c>
      <c r="J127" s="9">
        <v>8500</v>
      </c>
      <c r="K127" s="10">
        <f t="shared" si="0"/>
        <v>3825</v>
      </c>
      <c r="L127" s="10">
        <f t="shared" si="1"/>
        <v>1338.75</v>
      </c>
      <c r="M127" s="11">
        <v>0.35</v>
      </c>
      <c r="O127" s="12"/>
    </row>
    <row r="128" spans="1:15" ht="15.75" customHeight="1">
      <c r="A128" s="1"/>
      <c r="B128" s="6" t="s">
        <v>23</v>
      </c>
      <c r="C128" s="6">
        <v>1197831</v>
      </c>
      <c r="D128" s="7">
        <v>44441</v>
      </c>
      <c r="E128" s="6" t="s">
        <v>24</v>
      </c>
      <c r="F128" s="6" t="s">
        <v>25</v>
      </c>
      <c r="G128" s="6" t="s">
        <v>26</v>
      </c>
      <c r="H128" s="6" t="s">
        <v>19</v>
      </c>
      <c r="I128" s="8">
        <v>0.5</v>
      </c>
      <c r="J128" s="9">
        <v>9000</v>
      </c>
      <c r="K128" s="10">
        <f t="shared" si="0"/>
        <v>4500</v>
      </c>
      <c r="L128" s="10">
        <f t="shared" si="1"/>
        <v>1575</v>
      </c>
      <c r="M128" s="11">
        <v>0.35</v>
      </c>
      <c r="O128" s="12"/>
    </row>
    <row r="129" spans="1:15" ht="15.75" customHeight="1">
      <c r="A129" s="1"/>
      <c r="B129" s="6" t="s">
        <v>23</v>
      </c>
      <c r="C129" s="6">
        <v>1197831</v>
      </c>
      <c r="D129" s="7">
        <v>44441</v>
      </c>
      <c r="E129" s="6" t="s">
        <v>24</v>
      </c>
      <c r="F129" s="6" t="s">
        <v>25</v>
      </c>
      <c r="G129" s="6" t="s">
        <v>26</v>
      </c>
      <c r="H129" s="6" t="s">
        <v>20</v>
      </c>
      <c r="I129" s="8">
        <v>0.5</v>
      </c>
      <c r="J129" s="9">
        <v>6250</v>
      </c>
      <c r="K129" s="10">
        <f t="shared" si="0"/>
        <v>3125</v>
      </c>
      <c r="L129" s="10">
        <f t="shared" si="1"/>
        <v>1406.25</v>
      </c>
      <c r="M129" s="11">
        <v>0.45</v>
      </c>
      <c r="O129" s="12"/>
    </row>
    <row r="130" spans="1:15" ht="15.75" customHeight="1">
      <c r="A130" s="1"/>
      <c r="B130" s="6" t="s">
        <v>23</v>
      </c>
      <c r="C130" s="6">
        <v>1197831</v>
      </c>
      <c r="D130" s="7">
        <v>44441</v>
      </c>
      <c r="E130" s="6" t="s">
        <v>24</v>
      </c>
      <c r="F130" s="6" t="s">
        <v>25</v>
      </c>
      <c r="G130" s="6" t="s">
        <v>26</v>
      </c>
      <c r="H130" s="6" t="s">
        <v>21</v>
      </c>
      <c r="I130" s="8">
        <v>0.45</v>
      </c>
      <c r="J130" s="9">
        <v>6250</v>
      </c>
      <c r="K130" s="10">
        <f t="shared" si="0"/>
        <v>2812.5</v>
      </c>
      <c r="L130" s="10">
        <f t="shared" si="1"/>
        <v>843.75</v>
      </c>
      <c r="M130" s="11">
        <v>0.3</v>
      </c>
      <c r="O130" s="12"/>
    </row>
    <row r="131" spans="1:15" ht="15.75" customHeight="1">
      <c r="A131" s="1"/>
      <c r="B131" s="6" t="s">
        <v>23</v>
      </c>
      <c r="C131" s="6">
        <v>1197831</v>
      </c>
      <c r="D131" s="7">
        <v>44441</v>
      </c>
      <c r="E131" s="6" t="s">
        <v>24</v>
      </c>
      <c r="F131" s="6" t="s">
        <v>25</v>
      </c>
      <c r="G131" s="6" t="s">
        <v>26</v>
      </c>
      <c r="H131" s="6" t="s">
        <v>22</v>
      </c>
      <c r="I131" s="8">
        <v>0.55000000000000004</v>
      </c>
      <c r="J131" s="9">
        <v>8500</v>
      </c>
      <c r="K131" s="10">
        <f t="shared" si="0"/>
        <v>4675</v>
      </c>
      <c r="L131" s="10">
        <f t="shared" si="1"/>
        <v>2337.5</v>
      </c>
      <c r="M131" s="11">
        <v>0.5</v>
      </c>
      <c r="O131" s="12"/>
    </row>
    <row r="132" spans="1:15" ht="15.75" customHeight="1">
      <c r="A132" s="1"/>
      <c r="B132" s="6" t="s">
        <v>23</v>
      </c>
      <c r="C132" s="6">
        <v>1197831</v>
      </c>
      <c r="D132" s="7">
        <v>44470</v>
      </c>
      <c r="E132" s="6" t="s">
        <v>24</v>
      </c>
      <c r="F132" s="6" t="s">
        <v>25</v>
      </c>
      <c r="G132" s="6" t="s">
        <v>26</v>
      </c>
      <c r="H132" s="6" t="s">
        <v>17</v>
      </c>
      <c r="I132" s="8">
        <v>0.45</v>
      </c>
      <c r="J132" s="9">
        <v>8000</v>
      </c>
      <c r="K132" s="10">
        <f t="shared" si="0"/>
        <v>3600</v>
      </c>
      <c r="L132" s="10">
        <f t="shared" si="1"/>
        <v>1260</v>
      </c>
      <c r="M132" s="11">
        <v>0.35</v>
      </c>
      <c r="O132" s="12"/>
    </row>
    <row r="133" spans="1:15" ht="15.75" customHeight="1">
      <c r="A133" s="1"/>
      <c r="B133" s="6" t="s">
        <v>23</v>
      </c>
      <c r="C133" s="6">
        <v>1197831</v>
      </c>
      <c r="D133" s="7">
        <v>44470</v>
      </c>
      <c r="E133" s="6" t="s">
        <v>24</v>
      </c>
      <c r="F133" s="6" t="s">
        <v>25</v>
      </c>
      <c r="G133" s="6" t="s">
        <v>26</v>
      </c>
      <c r="H133" s="6" t="s">
        <v>18</v>
      </c>
      <c r="I133" s="8">
        <v>0.45</v>
      </c>
      <c r="J133" s="9">
        <v>8000</v>
      </c>
      <c r="K133" s="10">
        <f t="shared" si="0"/>
        <v>3600</v>
      </c>
      <c r="L133" s="10">
        <f t="shared" si="1"/>
        <v>1260</v>
      </c>
      <c r="M133" s="11">
        <v>0.35</v>
      </c>
      <c r="O133" s="12"/>
    </row>
    <row r="134" spans="1:15" ht="15.75" customHeight="1">
      <c r="A134" s="1"/>
      <c r="B134" s="6" t="s">
        <v>23</v>
      </c>
      <c r="C134" s="6">
        <v>1197831</v>
      </c>
      <c r="D134" s="7">
        <v>44470</v>
      </c>
      <c r="E134" s="6" t="s">
        <v>24</v>
      </c>
      <c r="F134" s="6" t="s">
        <v>25</v>
      </c>
      <c r="G134" s="6" t="s">
        <v>26</v>
      </c>
      <c r="H134" s="6" t="s">
        <v>19</v>
      </c>
      <c r="I134" s="8">
        <v>0.5</v>
      </c>
      <c r="J134" s="9">
        <v>7500</v>
      </c>
      <c r="K134" s="10">
        <f t="shared" si="0"/>
        <v>3750</v>
      </c>
      <c r="L134" s="10">
        <f t="shared" si="1"/>
        <v>1312.5</v>
      </c>
      <c r="M134" s="11">
        <v>0.35</v>
      </c>
      <c r="O134" s="12"/>
    </row>
    <row r="135" spans="1:15" ht="15.75" customHeight="1">
      <c r="A135" s="1"/>
      <c r="B135" s="6" t="s">
        <v>23</v>
      </c>
      <c r="C135" s="6">
        <v>1197831</v>
      </c>
      <c r="D135" s="7">
        <v>44470</v>
      </c>
      <c r="E135" s="6" t="s">
        <v>24</v>
      </c>
      <c r="F135" s="6" t="s">
        <v>25</v>
      </c>
      <c r="G135" s="6" t="s">
        <v>26</v>
      </c>
      <c r="H135" s="6" t="s">
        <v>20</v>
      </c>
      <c r="I135" s="8">
        <v>0.5</v>
      </c>
      <c r="J135" s="9">
        <v>6000</v>
      </c>
      <c r="K135" s="10">
        <f t="shared" si="0"/>
        <v>3000</v>
      </c>
      <c r="L135" s="10">
        <f t="shared" si="1"/>
        <v>1350</v>
      </c>
      <c r="M135" s="11">
        <v>0.45</v>
      </c>
      <c r="O135" s="12"/>
    </row>
    <row r="136" spans="1:15" ht="15.75" customHeight="1">
      <c r="A136" s="1"/>
      <c r="B136" s="6" t="s">
        <v>23</v>
      </c>
      <c r="C136" s="6">
        <v>1197831</v>
      </c>
      <c r="D136" s="7">
        <v>44470</v>
      </c>
      <c r="E136" s="6" t="s">
        <v>24</v>
      </c>
      <c r="F136" s="6" t="s">
        <v>25</v>
      </c>
      <c r="G136" s="6" t="s">
        <v>26</v>
      </c>
      <c r="H136" s="6" t="s">
        <v>21</v>
      </c>
      <c r="I136" s="8">
        <v>0.45</v>
      </c>
      <c r="J136" s="9">
        <v>5750</v>
      </c>
      <c r="K136" s="10">
        <f t="shared" si="0"/>
        <v>2587.5</v>
      </c>
      <c r="L136" s="10">
        <f t="shared" si="1"/>
        <v>776.25</v>
      </c>
      <c r="M136" s="11">
        <v>0.3</v>
      </c>
      <c r="O136" s="12"/>
    </row>
    <row r="137" spans="1:15" ht="15.75" customHeight="1">
      <c r="A137" s="1"/>
      <c r="B137" s="6" t="s">
        <v>23</v>
      </c>
      <c r="C137" s="6">
        <v>1197831</v>
      </c>
      <c r="D137" s="7">
        <v>44470</v>
      </c>
      <c r="E137" s="6" t="s">
        <v>24</v>
      </c>
      <c r="F137" s="6" t="s">
        <v>25</v>
      </c>
      <c r="G137" s="6" t="s">
        <v>26</v>
      </c>
      <c r="H137" s="6" t="s">
        <v>22</v>
      </c>
      <c r="I137" s="8">
        <v>0.55000000000000004</v>
      </c>
      <c r="J137" s="9">
        <v>7500</v>
      </c>
      <c r="K137" s="10">
        <f t="shared" si="0"/>
        <v>4125</v>
      </c>
      <c r="L137" s="10">
        <f t="shared" si="1"/>
        <v>2062.5</v>
      </c>
      <c r="M137" s="11">
        <v>0.5</v>
      </c>
      <c r="O137" s="12"/>
    </row>
    <row r="138" spans="1:15" ht="15.75" customHeight="1">
      <c r="A138" s="1"/>
      <c r="B138" s="6" t="s">
        <v>23</v>
      </c>
      <c r="C138" s="6">
        <v>1197831</v>
      </c>
      <c r="D138" s="7">
        <v>44502</v>
      </c>
      <c r="E138" s="6" t="s">
        <v>24</v>
      </c>
      <c r="F138" s="6" t="s">
        <v>25</v>
      </c>
      <c r="G138" s="6" t="s">
        <v>26</v>
      </c>
      <c r="H138" s="6" t="s">
        <v>17</v>
      </c>
      <c r="I138" s="8">
        <v>0.45</v>
      </c>
      <c r="J138" s="9">
        <v>9000</v>
      </c>
      <c r="K138" s="10">
        <f t="shared" si="0"/>
        <v>4050</v>
      </c>
      <c r="L138" s="10">
        <f t="shared" si="1"/>
        <v>1417.5</v>
      </c>
      <c r="M138" s="11">
        <v>0.35</v>
      </c>
      <c r="O138" s="12"/>
    </row>
    <row r="139" spans="1:15" ht="15.75" customHeight="1">
      <c r="A139" s="1"/>
      <c r="B139" s="6" t="s">
        <v>23</v>
      </c>
      <c r="C139" s="6">
        <v>1197831</v>
      </c>
      <c r="D139" s="7">
        <v>44502</v>
      </c>
      <c r="E139" s="6" t="s">
        <v>24</v>
      </c>
      <c r="F139" s="6" t="s">
        <v>25</v>
      </c>
      <c r="G139" s="6" t="s">
        <v>26</v>
      </c>
      <c r="H139" s="6" t="s">
        <v>18</v>
      </c>
      <c r="I139" s="8">
        <v>0.45</v>
      </c>
      <c r="J139" s="9">
        <v>9000</v>
      </c>
      <c r="K139" s="10">
        <f t="shared" si="0"/>
        <v>4050</v>
      </c>
      <c r="L139" s="10">
        <f t="shared" si="1"/>
        <v>1417.5</v>
      </c>
      <c r="M139" s="11">
        <v>0.35</v>
      </c>
      <c r="O139" s="12"/>
    </row>
    <row r="140" spans="1:15" ht="15.75" customHeight="1">
      <c r="A140" s="1"/>
      <c r="B140" s="6" t="s">
        <v>23</v>
      </c>
      <c r="C140" s="6">
        <v>1197831</v>
      </c>
      <c r="D140" s="7">
        <v>44502</v>
      </c>
      <c r="E140" s="6" t="s">
        <v>24</v>
      </c>
      <c r="F140" s="6" t="s">
        <v>25</v>
      </c>
      <c r="G140" s="6" t="s">
        <v>26</v>
      </c>
      <c r="H140" s="6" t="s">
        <v>19</v>
      </c>
      <c r="I140" s="8">
        <v>0.5</v>
      </c>
      <c r="J140" s="9">
        <v>8250</v>
      </c>
      <c r="K140" s="10">
        <f t="shared" si="0"/>
        <v>4125</v>
      </c>
      <c r="L140" s="10">
        <f t="shared" si="1"/>
        <v>1443.75</v>
      </c>
      <c r="M140" s="11">
        <v>0.35</v>
      </c>
      <c r="O140" s="12"/>
    </row>
    <row r="141" spans="1:15" ht="15.75" customHeight="1">
      <c r="A141" s="1"/>
      <c r="B141" s="6" t="s">
        <v>23</v>
      </c>
      <c r="C141" s="6">
        <v>1197831</v>
      </c>
      <c r="D141" s="7">
        <v>44502</v>
      </c>
      <c r="E141" s="6" t="s">
        <v>24</v>
      </c>
      <c r="F141" s="6" t="s">
        <v>25</v>
      </c>
      <c r="G141" s="6" t="s">
        <v>26</v>
      </c>
      <c r="H141" s="6" t="s">
        <v>20</v>
      </c>
      <c r="I141" s="8">
        <v>0.5</v>
      </c>
      <c r="J141" s="9">
        <v>6750</v>
      </c>
      <c r="K141" s="10">
        <f t="shared" si="0"/>
        <v>3375</v>
      </c>
      <c r="L141" s="10">
        <f t="shared" si="1"/>
        <v>1518.75</v>
      </c>
      <c r="M141" s="11">
        <v>0.45</v>
      </c>
      <c r="O141" s="12"/>
    </row>
    <row r="142" spans="1:15" ht="15.75" customHeight="1">
      <c r="A142" s="1"/>
      <c r="B142" s="6" t="s">
        <v>23</v>
      </c>
      <c r="C142" s="6">
        <v>1197831</v>
      </c>
      <c r="D142" s="7">
        <v>44502</v>
      </c>
      <c r="E142" s="6" t="s">
        <v>24</v>
      </c>
      <c r="F142" s="6" t="s">
        <v>25</v>
      </c>
      <c r="G142" s="6" t="s">
        <v>26</v>
      </c>
      <c r="H142" s="6" t="s">
        <v>21</v>
      </c>
      <c r="I142" s="8">
        <v>0.45</v>
      </c>
      <c r="J142" s="9">
        <v>6500</v>
      </c>
      <c r="K142" s="10">
        <f t="shared" si="0"/>
        <v>2925</v>
      </c>
      <c r="L142" s="10">
        <f t="shared" si="1"/>
        <v>877.5</v>
      </c>
      <c r="M142" s="11">
        <v>0.3</v>
      </c>
      <c r="O142" s="12"/>
    </row>
    <row r="143" spans="1:15" ht="15.75" customHeight="1">
      <c r="A143" s="1"/>
      <c r="B143" s="6" t="s">
        <v>23</v>
      </c>
      <c r="C143" s="6">
        <v>1197831</v>
      </c>
      <c r="D143" s="7">
        <v>44502</v>
      </c>
      <c r="E143" s="6" t="s">
        <v>24</v>
      </c>
      <c r="F143" s="6" t="s">
        <v>25</v>
      </c>
      <c r="G143" s="6" t="s">
        <v>26</v>
      </c>
      <c r="H143" s="6" t="s">
        <v>22</v>
      </c>
      <c r="I143" s="8">
        <v>0.55000000000000004</v>
      </c>
      <c r="J143" s="9">
        <v>8500</v>
      </c>
      <c r="K143" s="10">
        <f t="shared" si="0"/>
        <v>4675</v>
      </c>
      <c r="L143" s="10">
        <f t="shared" si="1"/>
        <v>2337.5</v>
      </c>
      <c r="M143" s="11">
        <v>0.5</v>
      </c>
      <c r="O143" s="12"/>
    </row>
    <row r="144" spans="1:15" ht="15.75" customHeight="1">
      <c r="A144" s="1"/>
      <c r="B144" s="6" t="s">
        <v>23</v>
      </c>
      <c r="C144" s="6">
        <v>1197831</v>
      </c>
      <c r="D144" s="7">
        <v>44531</v>
      </c>
      <c r="E144" s="6" t="s">
        <v>24</v>
      </c>
      <c r="F144" s="6" t="s">
        <v>25</v>
      </c>
      <c r="G144" s="6" t="s">
        <v>26</v>
      </c>
      <c r="H144" s="6" t="s">
        <v>17</v>
      </c>
      <c r="I144" s="8">
        <v>0.45</v>
      </c>
      <c r="J144" s="9">
        <v>9500</v>
      </c>
      <c r="K144" s="10">
        <f t="shared" si="0"/>
        <v>4275</v>
      </c>
      <c r="L144" s="10">
        <f t="shared" si="1"/>
        <v>1496.25</v>
      </c>
      <c r="M144" s="11">
        <v>0.35</v>
      </c>
      <c r="O144" s="12"/>
    </row>
    <row r="145" spans="1:15" ht="15.75" customHeight="1">
      <c r="A145" s="1"/>
      <c r="B145" s="6" t="s">
        <v>23</v>
      </c>
      <c r="C145" s="6">
        <v>1197831</v>
      </c>
      <c r="D145" s="7">
        <v>44531</v>
      </c>
      <c r="E145" s="6" t="s">
        <v>24</v>
      </c>
      <c r="F145" s="6" t="s">
        <v>25</v>
      </c>
      <c r="G145" s="6" t="s">
        <v>26</v>
      </c>
      <c r="H145" s="6" t="s">
        <v>18</v>
      </c>
      <c r="I145" s="8">
        <v>0.45</v>
      </c>
      <c r="J145" s="9">
        <v>9500</v>
      </c>
      <c r="K145" s="10">
        <f t="shared" si="0"/>
        <v>4275</v>
      </c>
      <c r="L145" s="10">
        <f t="shared" si="1"/>
        <v>1496.25</v>
      </c>
      <c r="M145" s="11">
        <v>0.35</v>
      </c>
      <c r="O145" s="12"/>
    </row>
    <row r="146" spans="1:15" ht="15.75" customHeight="1">
      <c r="A146" s="1"/>
      <c r="B146" s="6" t="s">
        <v>23</v>
      </c>
      <c r="C146" s="6">
        <v>1197831</v>
      </c>
      <c r="D146" s="7">
        <v>44531</v>
      </c>
      <c r="E146" s="6" t="s">
        <v>24</v>
      </c>
      <c r="F146" s="6" t="s">
        <v>25</v>
      </c>
      <c r="G146" s="6" t="s">
        <v>26</v>
      </c>
      <c r="H146" s="6" t="s">
        <v>19</v>
      </c>
      <c r="I146" s="8">
        <v>0.5</v>
      </c>
      <c r="J146" s="9">
        <v>8500</v>
      </c>
      <c r="K146" s="10">
        <f t="shared" si="0"/>
        <v>4250</v>
      </c>
      <c r="L146" s="10">
        <f t="shared" si="1"/>
        <v>1487.5</v>
      </c>
      <c r="M146" s="11">
        <v>0.35</v>
      </c>
      <c r="O146" s="12"/>
    </row>
    <row r="147" spans="1:15" ht="15.75" customHeight="1">
      <c r="A147" s="1"/>
      <c r="B147" s="6" t="s">
        <v>23</v>
      </c>
      <c r="C147" s="6">
        <v>1197831</v>
      </c>
      <c r="D147" s="7">
        <v>44531</v>
      </c>
      <c r="E147" s="6" t="s">
        <v>24</v>
      </c>
      <c r="F147" s="6" t="s">
        <v>25</v>
      </c>
      <c r="G147" s="6" t="s">
        <v>26</v>
      </c>
      <c r="H147" s="6" t="s">
        <v>20</v>
      </c>
      <c r="I147" s="8">
        <v>0.5</v>
      </c>
      <c r="J147" s="9">
        <v>7000</v>
      </c>
      <c r="K147" s="10">
        <f t="shared" si="0"/>
        <v>3500</v>
      </c>
      <c r="L147" s="10">
        <f t="shared" si="1"/>
        <v>1575</v>
      </c>
      <c r="M147" s="11">
        <v>0.45</v>
      </c>
      <c r="O147" s="12"/>
    </row>
    <row r="148" spans="1:15" ht="15.75" customHeight="1">
      <c r="A148" s="1"/>
      <c r="B148" s="6" t="s">
        <v>23</v>
      </c>
      <c r="C148" s="6">
        <v>1197831</v>
      </c>
      <c r="D148" s="7">
        <v>44531</v>
      </c>
      <c r="E148" s="6" t="s">
        <v>24</v>
      </c>
      <c r="F148" s="6" t="s">
        <v>25</v>
      </c>
      <c r="G148" s="6" t="s">
        <v>26</v>
      </c>
      <c r="H148" s="6" t="s">
        <v>21</v>
      </c>
      <c r="I148" s="8">
        <v>0.45</v>
      </c>
      <c r="J148" s="9">
        <v>6500</v>
      </c>
      <c r="K148" s="10">
        <f t="shared" si="0"/>
        <v>2925</v>
      </c>
      <c r="L148" s="10">
        <f t="shared" si="1"/>
        <v>877.5</v>
      </c>
      <c r="M148" s="11">
        <v>0.3</v>
      </c>
      <c r="O148" s="12"/>
    </row>
    <row r="149" spans="1:15" ht="15.75" customHeight="1">
      <c r="A149" s="1"/>
      <c r="B149" s="6" t="s">
        <v>23</v>
      </c>
      <c r="C149" s="6">
        <v>1197831</v>
      </c>
      <c r="D149" s="7">
        <v>44531</v>
      </c>
      <c r="E149" s="6" t="s">
        <v>24</v>
      </c>
      <c r="F149" s="6" t="s">
        <v>25</v>
      </c>
      <c r="G149" s="6" t="s">
        <v>26</v>
      </c>
      <c r="H149" s="6" t="s">
        <v>22</v>
      </c>
      <c r="I149" s="8">
        <v>0.55000000000000004</v>
      </c>
      <c r="J149" s="9">
        <v>9000</v>
      </c>
      <c r="K149" s="10">
        <f t="shared" si="0"/>
        <v>4950</v>
      </c>
      <c r="L149" s="10">
        <f t="shared" si="1"/>
        <v>2475</v>
      </c>
      <c r="M149" s="11">
        <v>0.5</v>
      </c>
      <c r="O149" s="12"/>
    </row>
    <row r="150" spans="1:15" ht="15.75" customHeight="1">
      <c r="A150" s="1"/>
      <c r="B150" s="6" t="s">
        <v>27</v>
      </c>
      <c r="C150" s="6">
        <v>1128299</v>
      </c>
      <c r="D150" s="7">
        <v>44216</v>
      </c>
      <c r="E150" s="6" t="s">
        <v>28</v>
      </c>
      <c r="F150" s="6" t="s">
        <v>29</v>
      </c>
      <c r="G150" s="6" t="s">
        <v>30</v>
      </c>
      <c r="H150" s="6" t="s">
        <v>17</v>
      </c>
      <c r="I150" s="8">
        <v>0.39999999999999997</v>
      </c>
      <c r="J150" s="9">
        <v>7750</v>
      </c>
      <c r="K150" s="10">
        <f t="shared" si="0"/>
        <v>3099.9999999999995</v>
      </c>
      <c r="L150" s="10">
        <f t="shared" si="1"/>
        <v>1085</v>
      </c>
      <c r="M150" s="11">
        <v>0.35000000000000003</v>
      </c>
      <c r="O150" s="1"/>
    </row>
    <row r="151" spans="1:15" ht="15.75" customHeight="1">
      <c r="A151" s="1"/>
      <c r="B151" s="6" t="s">
        <v>27</v>
      </c>
      <c r="C151" s="6">
        <v>1128299</v>
      </c>
      <c r="D151" s="7">
        <v>44216</v>
      </c>
      <c r="E151" s="6" t="s">
        <v>28</v>
      </c>
      <c r="F151" s="6" t="s">
        <v>29</v>
      </c>
      <c r="G151" s="6" t="s">
        <v>30</v>
      </c>
      <c r="H151" s="6" t="s">
        <v>18</v>
      </c>
      <c r="I151" s="8">
        <v>0.5</v>
      </c>
      <c r="J151" s="9">
        <v>7750</v>
      </c>
      <c r="K151" s="10">
        <f t="shared" si="0"/>
        <v>3875</v>
      </c>
      <c r="L151" s="10">
        <f t="shared" si="1"/>
        <v>775</v>
      </c>
      <c r="M151" s="11">
        <v>0.2</v>
      </c>
      <c r="O151" s="1"/>
    </row>
    <row r="152" spans="1:15" ht="15.75" customHeight="1">
      <c r="A152" s="1"/>
      <c r="B152" s="6" t="s">
        <v>27</v>
      </c>
      <c r="C152" s="6">
        <v>1128299</v>
      </c>
      <c r="D152" s="7">
        <v>44216</v>
      </c>
      <c r="E152" s="6" t="s">
        <v>28</v>
      </c>
      <c r="F152" s="6" t="s">
        <v>29</v>
      </c>
      <c r="G152" s="6" t="s">
        <v>30</v>
      </c>
      <c r="H152" s="6" t="s">
        <v>19</v>
      </c>
      <c r="I152" s="8">
        <v>0.5</v>
      </c>
      <c r="J152" s="9">
        <v>7750</v>
      </c>
      <c r="K152" s="10">
        <f t="shared" si="0"/>
        <v>3875</v>
      </c>
      <c r="L152" s="10">
        <f t="shared" si="1"/>
        <v>1356.2500000000002</v>
      </c>
      <c r="M152" s="11">
        <v>0.35000000000000003</v>
      </c>
      <c r="O152" s="1"/>
    </row>
    <row r="153" spans="1:15" ht="15.75" customHeight="1">
      <c r="A153" s="1"/>
      <c r="B153" s="6" t="s">
        <v>27</v>
      </c>
      <c r="C153" s="6">
        <v>1128299</v>
      </c>
      <c r="D153" s="7">
        <v>44216</v>
      </c>
      <c r="E153" s="6" t="s">
        <v>28</v>
      </c>
      <c r="F153" s="6" t="s">
        <v>29</v>
      </c>
      <c r="G153" s="6" t="s">
        <v>30</v>
      </c>
      <c r="H153" s="6" t="s">
        <v>20</v>
      </c>
      <c r="I153" s="8">
        <v>0.5</v>
      </c>
      <c r="J153" s="9">
        <v>6250</v>
      </c>
      <c r="K153" s="10">
        <f t="shared" si="0"/>
        <v>3125</v>
      </c>
      <c r="L153" s="10">
        <f t="shared" si="1"/>
        <v>937.5</v>
      </c>
      <c r="M153" s="11">
        <v>0.3</v>
      </c>
      <c r="O153" s="1"/>
    </row>
    <row r="154" spans="1:15" ht="15.75" customHeight="1">
      <c r="A154" s="1"/>
      <c r="B154" s="6" t="s">
        <v>27</v>
      </c>
      <c r="C154" s="6">
        <v>1128299</v>
      </c>
      <c r="D154" s="7">
        <v>44216</v>
      </c>
      <c r="E154" s="6" t="s">
        <v>28</v>
      </c>
      <c r="F154" s="6" t="s">
        <v>29</v>
      </c>
      <c r="G154" s="6" t="s">
        <v>30</v>
      </c>
      <c r="H154" s="6" t="s">
        <v>21</v>
      </c>
      <c r="I154" s="8">
        <v>0.55000000000000004</v>
      </c>
      <c r="J154" s="9">
        <v>5750</v>
      </c>
      <c r="K154" s="10">
        <f t="shared" si="0"/>
        <v>3162.5000000000005</v>
      </c>
      <c r="L154" s="10">
        <f t="shared" si="1"/>
        <v>1581.2500000000002</v>
      </c>
      <c r="M154" s="11">
        <v>0.5</v>
      </c>
      <c r="O154" s="1"/>
    </row>
    <row r="155" spans="1:15" ht="15.75" customHeight="1">
      <c r="A155" s="1"/>
      <c r="B155" s="6" t="s">
        <v>27</v>
      </c>
      <c r="C155" s="6">
        <v>1128299</v>
      </c>
      <c r="D155" s="7">
        <v>44216</v>
      </c>
      <c r="E155" s="6" t="s">
        <v>28</v>
      </c>
      <c r="F155" s="6" t="s">
        <v>29</v>
      </c>
      <c r="G155" s="6" t="s">
        <v>30</v>
      </c>
      <c r="H155" s="6" t="s">
        <v>22</v>
      </c>
      <c r="I155" s="8">
        <v>0.5</v>
      </c>
      <c r="J155" s="9">
        <v>7750</v>
      </c>
      <c r="K155" s="10">
        <f t="shared" si="0"/>
        <v>3875</v>
      </c>
      <c r="L155" s="10">
        <f t="shared" si="1"/>
        <v>581.25000000000011</v>
      </c>
      <c r="M155" s="11">
        <v>0.15000000000000002</v>
      </c>
      <c r="O155" s="1"/>
    </row>
    <row r="156" spans="1:15" ht="15.75" customHeight="1">
      <c r="A156" s="1"/>
      <c r="B156" s="6" t="s">
        <v>27</v>
      </c>
      <c r="C156" s="6">
        <v>1128299</v>
      </c>
      <c r="D156" s="7">
        <v>44247</v>
      </c>
      <c r="E156" s="6" t="s">
        <v>28</v>
      </c>
      <c r="F156" s="6" t="s">
        <v>29</v>
      </c>
      <c r="G156" s="6" t="s">
        <v>30</v>
      </c>
      <c r="H156" s="6" t="s">
        <v>17</v>
      </c>
      <c r="I156" s="8">
        <v>0.39999999999999997</v>
      </c>
      <c r="J156" s="9">
        <v>8250</v>
      </c>
      <c r="K156" s="10">
        <f t="shared" si="0"/>
        <v>3299.9999999999995</v>
      </c>
      <c r="L156" s="10">
        <f t="shared" si="1"/>
        <v>1155</v>
      </c>
      <c r="M156" s="11">
        <v>0.35000000000000003</v>
      </c>
      <c r="O156" s="1"/>
    </row>
    <row r="157" spans="1:15" ht="15.75" customHeight="1">
      <c r="A157" s="1"/>
      <c r="B157" s="6" t="s">
        <v>27</v>
      </c>
      <c r="C157" s="6">
        <v>1128299</v>
      </c>
      <c r="D157" s="7">
        <v>44247</v>
      </c>
      <c r="E157" s="6" t="s">
        <v>28</v>
      </c>
      <c r="F157" s="6" t="s">
        <v>29</v>
      </c>
      <c r="G157" s="6" t="s">
        <v>30</v>
      </c>
      <c r="H157" s="6" t="s">
        <v>18</v>
      </c>
      <c r="I157" s="8">
        <v>0.5</v>
      </c>
      <c r="J157" s="9">
        <v>7250</v>
      </c>
      <c r="K157" s="10">
        <f t="shared" si="0"/>
        <v>3625</v>
      </c>
      <c r="L157" s="10">
        <f t="shared" si="1"/>
        <v>725</v>
      </c>
      <c r="M157" s="11">
        <v>0.2</v>
      </c>
      <c r="O157" s="1"/>
    </row>
    <row r="158" spans="1:15" ht="15.75" customHeight="1">
      <c r="A158" s="1"/>
      <c r="B158" s="6" t="s">
        <v>27</v>
      </c>
      <c r="C158" s="6">
        <v>1128299</v>
      </c>
      <c r="D158" s="7">
        <v>44247</v>
      </c>
      <c r="E158" s="6" t="s">
        <v>28</v>
      </c>
      <c r="F158" s="6" t="s">
        <v>29</v>
      </c>
      <c r="G158" s="6" t="s">
        <v>30</v>
      </c>
      <c r="H158" s="6" t="s">
        <v>19</v>
      </c>
      <c r="I158" s="8">
        <v>0.5</v>
      </c>
      <c r="J158" s="9">
        <v>7250</v>
      </c>
      <c r="K158" s="10">
        <f t="shared" si="0"/>
        <v>3625</v>
      </c>
      <c r="L158" s="10">
        <f t="shared" si="1"/>
        <v>1268.7500000000002</v>
      </c>
      <c r="M158" s="11">
        <v>0.35000000000000003</v>
      </c>
      <c r="O158" s="1"/>
    </row>
    <row r="159" spans="1:15" ht="15.75" customHeight="1">
      <c r="A159" s="1"/>
      <c r="B159" s="6" t="s">
        <v>27</v>
      </c>
      <c r="C159" s="6">
        <v>1128299</v>
      </c>
      <c r="D159" s="7">
        <v>44247</v>
      </c>
      <c r="E159" s="6" t="s">
        <v>28</v>
      </c>
      <c r="F159" s="6" t="s">
        <v>29</v>
      </c>
      <c r="G159" s="6" t="s">
        <v>30</v>
      </c>
      <c r="H159" s="6" t="s">
        <v>20</v>
      </c>
      <c r="I159" s="8">
        <v>0.5</v>
      </c>
      <c r="J159" s="9">
        <v>5750</v>
      </c>
      <c r="K159" s="10">
        <f t="shared" si="0"/>
        <v>2875</v>
      </c>
      <c r="L159" s="10">
        <f t="shared" si="1"/>
        <v>862.5</v>
      </c>
      <c r="M159" s="11">
        <v>0.3</v>
      </c>
      <c r="O159" s="1"/>
    </row>
    <row r="160" spans="1:15" ht="15.75" customHeight="1">
      <c r="A160" s="1"/>
      <c r="B160" s="6" t="s">
        <v>27</v>
      </c>
      <c r="C160" s="6">
        <v>1128299</v>
      </c>
      <c r="D160" s="7">
        <v>44247</v>
      </c>
      <c r="E160" s="6" t="s">
        <v>28</v>
      </c>
      <c r="F160" s="6" t="s">
        <v>29</v>
      </c>
      <c r="G160" s="6" t="s">
        <v>30</v>
      </c>
      <c r="H160" s="6" t="s">
        <v>21</v>
      </c>
      <c r="I160" s="8">
        <v>0.55000000000000004</v>
      </c>
      <c r="J160" s="9">
        <v>5000</v>
      </c>
      <c r="K160" s="10">
        <f t="shared" si="0"/>
        <v>2750</v>
      </c>
      <c r="L160" s="10">
        <f t="shared" si="1"/>
        <v>1375</v>
      </c>
      <c r="M160" s="11">
        <v>0.5</v>
      </c>
      <c r="O160" s="1"/>
    </row>
    <row r="161" spans="1:15" ht="15.75" customHeight="1">
      <c r="A161" s="1"/>
      <c r="B161" s="6" t="s">
        <v>27</v>
      </c>
      <c r="C161" s="6">
        <v>1128299</v>
      </c>
      <c r="D161" s="7">
        <v>44247</v>
      </c>
      <c r="E161" s="6" t="s">
        <v>28</v>
      </c>
      <c r="F161" s="6" t="s">
        <v>29</v>
      </c>
      <c r="G161" s="6" t="s">
        <v>30</v>
      </c>
      <c r="H161" s="6" t="s">
        <v>22</v>
      </c>
      <c r="I161" s="8">
        <v>0.5</v>
      </c>
      <c r="J161" s="9">
        <v>7000</v>
      </c>
      <c r="K161" s="10">
        <f t="shared" si="0"/>
        <v>3500</v>
      </c>
      <c r="L161" s="10">
        <f t="shared" si="1"/>
        <v>525.00000000000011</v>
      </c>
      <c r="M161" s="11">
        <v>0.15000000000000002</v>
      </c>
      <c r="O161" s="1"/>
    </row>
    <row r="162" spans="1:15" ht="15.75" customHeight="1">
      <c r="A162" s="1"/>
      <c r="B162" s="6" t="s">
        <v>27</v>
      </c>
      <c r="C162" s="6">
        <v>1128299</v>
      </c>
      <c r="D162" s="7">
        <v>44274</v>
      </c>
      <c r="E162" s="6" t="s">
        <v>28</v>
      </c>
      <c r="F162" s="6" t="s">
        <v>29</v>
      </c>
      <c r="G162" s="6" t="s">
        <v>30</v>
      </c>
      <c r="H162" s="6" t="s">
        <v>17</v>
      </c>
      <c r="I162" s="8">
        <v>0.5</v>
      </c>
      <c r="J162" s="9">
        <v>8500</v>
      </c>
      <c r="K162" s="10">
        <f t="shared" si="0"/>
        <v>4250</v>
      </c>
      <c r="L162" s="10">
        <f t="shared" si="1"/>
        <v>1487.5000000000002</v>
      </c>
      <c r="M162" s="11">
        <v>0.35000000000000003</v>
      </c>
      <c r="O162" s="1"/>
    </row>
    <row r="163" spans="1:15" ht="15.75" customHeight="1">
      <c r="A163" s="1"/>
      <c r="B163" s="6" t="s">
        <v>27</v>
      </c>
      <c r="C163" s="6">
        <v>1128299</v>
      </c>
      <c r="D163" s="7">
        <v>44274</v>
      </c>
      <c r="E163" s="6" t="s">
        <v>28</v>
      </c>
      <c r="F163" s="6" t="s">
        <v>29</v>
      </c>
      <c r="G163" s="6" t="s">
        <v>30</v>
      </c>
      <c r="H163" s="6" t="s">
        <v>18</v>
      </c>
      <c r="I163" s="8">
        <v>0.6</v>
      </c>
      <c r="J163" s="9">
        <v>7000</v>
      </c>
      <c r="K163" s="10">
        <f t="shared" si="0"/>
        <v>4200</v>
      </c>
      <c r="L163" s="10">
        <f t="shared" si="1"/>
        <v>840</v>
      </c>
      <c r="M163" s="11">
        <v>0.2</v>
      </c>
      <c r="O163" s="1"/>
    </row>
    <row r="164" spans="1:15" ht="15.75" customHeight="1">
      <c r="A164" s="1"/>
      <c r="B164" s="6" t="s">
        <v>27</v>
      </c>
      <c r="C164" s="6">
        <v>1128299</v>
      </c>
      <c r="D164" s="7">
        <v>44274</v>
      </c>
      <c r="E164" s="6" t="s">
        <v>28</v>
      </c>
      <c r="F164" s="6" t="s">
        <v>29</v>
      </c>
      <c r="G164" s="6" t="s">
        <v>30</v>
      </c>
      <c r="H164" s="6" t="s">
        <v>19</v>
      </c>
      <c r="I164" s="8">
        <v>0.6</v>
      </c>
      <c r="J164" s="9">
        <v>7000</v>
      </c>
      <c r="K164" s="10">
        <f t="shared" si="0"/>
        <v>4200</v>
      </c>
      <c r="L164" s="10">
        <f t="shared" si="1"/>
        <v>1470.0000000000002</v>
      </c>
      <c r="M164" s="11">
        <v>0.35000000000000003</v>
      </c>
      <c r="O164" s="1"/>
    </row>
    <row r="165" spans="1:15" ht="15.75" customHeight="1">
      <c r="A165" s="1"/>
      <c r="B165" s="6" t="s">
        <v>27</v>
      </c>
      <c r="C165" s="6">
        <v>1128299</v>
      </c>
      <c r="D165" s="7">
        <v>44274</v>
      </c>
      <c r="E165" s="6" t="s">
        <v>28</v>
      </c>
      <c r="F165" s="6" t="s">
        <v>29</v>
      </c>
      <c r="G165" s="6" t="s">
        <v>30</v>
      </c>
      <c r="H165" s="6" t="s">
        <v>20</v>
      </c>
      <c r="I165" s="8">
        <v>0.6</v>
      </c>
      <c r="J165" s="9">
        <v>6000</v>
      </c>
      <c r="K165" s="10">
        <f t="shared" si="0"/>
        <v>3600</v>
      </c>
      <c r="L165" s="10">
        <f t="shared" si="1"/>
        <v>1080</v>
      </c>
      <c r="M165" s="11">
        <v>0.3</v>
      </c>
      <c r="O165" s="1"/>
    </row>
    <row r="166" spans="1:15" ht="15.75" customHeight="1">
      <c r="A166" s="1"/>
      <c r="B166" s="6" t="s">
        <v>27</v>
      </c>
      <c r="C166" s="6">
        <v>1128299</v>
      </c>
      <c r="D166" s="7">
        <v>44274</v>
      </c>
      <c r="E166" s="6" t="s">
        <v>28</v>
      </c>
      <c r="F166" s="6" t="s">
        <v>29</v>
      </c>
      <c r="G166" s="6" t="s">
        <v>30</v>
      </c>
      <c r="H166" s="6" t="s">
        <v>21</v>
      </c>
      <c r="I166" s="8">
        <v>0.65</v>
      </c>
      <c r="J166" s="9">
        <v>5000</v>
      </c>
      <c r="K166" s="10">
        <f t="shared" si="0"/>
        <v>3250</v>
      </c>
      <c r="L166" s="10">
        <f t="shared" si="1"/>
        <v>1625</v>
      </c>
      <c r="M166" s="11">
        <v>0.5</v>
      </c>
      <c r="O166" s="1"/>
    </row>
    <row r="167" spans="1:15" ht="15.75" customHeight="1">
      <c r="A167" s="1"/>
      <c r="B167" s="6" t="s">
        <v>27</v>
      </c>
      <c r="C167" s="6">
        <v>1128299</v>
      </c>
      <c r="D167" s="7">
        <v>44274</v>
      </c>
      <c r="E167" s="6" t="s">
        <v>28</v>
      </c>
      <c r="F167" s="6" t="s">
        <v>29</v>
      </c>
      <c r="G167" s="6" t="s">
        <v>30</v>
      </c>
      <c r="H167" s="6" t="s">
        <v>22</v>
      </c>
      <c r="I167" s="8">
        <v>0.6</v>
      </c>
      <c r="J167" s="9">
        <v>7000</v>
      </c>
      <c r="K167" s="10">
        <f t="shared" si="0"/>
        <v>4200</v>
      </c>
      <c r="L167" s="10">
        <f t="shared" si="1"/>
        <v>630.00000000000011</v>
      </c>
      <c r="M167" s="11">
        <v>0.15000000000000002</v>
      </c>
      <c r="O167" s="1"/>
    </row>
    <row r="168" spans="1:15" ht="15.75" customHeight="1">
      <c r="A168" s="1"/>
      <c r="B168" s="6" t="s">
        <v>27</v>
      </c>
      <c r="C168" s="6">
        <v>1128299</v>
      </c>
      <c r="D168" s="7">
        <v>44306</v>
      </c>
      <c r="E168" s="6" t="s">
        <v>28</v>
      </c>
      <c r="F168" s="6" t="s">
        <v>29</v>
      </c>
      <c r="G168" s="6" t="s">
        <v>30</v>
      </c>
      <c r="H168" s="6" t="s">
        <v>17</v>
      </c>
      <c r="I168" s="8">
        <v>0.6</v>
      </c>
      <c r="J168" s="9">
        <v>8750</v>
      </c>
      <c r="K168" s="10">
        <f t="shared" si="0"/>
        <v>5250</v>
      </c>
      <c r="L168" s="10">
        <f t="shared" si="1"/>
        <v>1837.5000000000002</v>
      </c>
      <c r="M168" s="11">
        <v>0.35000000000000003</v>
      </c>
      <c r="O168" s="1"/>
    </row>
    <row r="169" spans="1:15" ht="15.75" customHeight="1">
      <c r="A169" s="1"/>
      <c r="B169" s="6" t="s">
        <v>27</v>
      </c>
      <c r="C169" s="6">
        <v>1128299</v>
      </c>
      <c r="D169" s="7">
        <v>44306</v>
      </c>
      <c r="E169" s="6" t="s">
        <v>28</v>
      </c>
      <c r="F169" s="6" t="s">
        <v>29</v>
      </c>
      <c r="G169" s="6" t="s">
        <v>30</v>
      </c>
      <c r="H169" s="6" t="s">
        <v>18</v>
      </c>
      <c r="I169" s="8">
        <v>0.65</v>
      </c>
      <c r="J169" s="9">
        <v>6750</v>
      </c>
      <c r="K169" s="10">
        <f t="shared" si="0"/>
        <v>4387.5</v>
      </c>
      <c r="L169" s="10">
        <f t="shared" si="1"/>
        <v>877.5</v>
      </c>
      <c r="M169" s="11">
        <v>0.2</v>
      </c>
      <c r="O169" s="1"/>
    </row>
    <row r="170" spans="1:15" ht="15.75" customHeight="1">
      <c r="A170" s="1"/>
      <c r="B170" s="6" t="s">
        <v>27</v>
      </c>
      <c r="C170" s="6">
        <v>1128299</v>
      </c>
      <c r="D170" s="7">
        <v>44306</v>
      </c>
      <c r="E170" s="6" t="s">
        <v>28</v>
      </c>
      <c r="F170" s="6" t="s">
        <v>29</v>
      </c>
      <c r="G170" s="6" t="s">
        <v>30</v>
      </c>
      <c r="H170" s="6" t="s">
        <v>19</v>
      </c>
      <c r="I170" s="8">
        <v>0.65</v>
      </c>
      <c r="J170" s="9">
        <v>7250</v>
      </c>
      <c r="K170" s="10">
        <f t="shared" si="0"/>
        <v>4712.5</v>
      </c>
      <c r="L170" s="10">
        <f t="shared" si="1"/>
        <v>1649.3750000000002</v>
      </c>
      <c r="M170" s="11">
        <v>0.35000000000000003</v>
      </c>
      <c r="O170" s="1"/>
    </row>
    <row r="171" spans="1:15" ht="15.75" customHeight="1">
      <c r="A171" s="1"/>
      <c r="B171" s="6" t="s">
        <v>27</v>
      </c>
      <c r="C171" s="6">
        <v>1128299</v>
      </c>
      <c r="D171" s="7">
        <v>44306</v>
      </c>
      <c r="E171" s="6" t="s">
        <v>28</v>
      </c>
      <c r="F171" s="6" t="s">
        <v>29</v>
      </c>
      <c r="G171" s="6" t="s">
        <v>30</v>
      </c>
      <c r="H171" s="6" t="s">
        <v>20</v>
      </c>
      <c r="I171" s="8">
        <v>0.6</v>
      </c>
      <c r="J171" s="9">
        <v>6250</v>
      </c>
      <c r="K171" s="10">
        <f t="shared" si="0"/>
        <v>3750</v>
      </c>
      <c r="L171" s="10">
        <f t="shared" si="1"/>
        <v>1125</v>
      </c>
      <c r="M171" s="11">
        <v>0.3</v>
      </c>
      <c r="O171" s="1"/>
    </row>
    <row r="172" spans="1:15" ht="15.75" customHeight="1">
      <c r="A172" s="1"/>
      <c r="B172" s="6" t="s">
        <v>27</v>
      </c>
      <c r="C172" s="6">
        <v>1128299</v>
      </c>
      <c r="D172" s="7">
        <v>44306</v>
      </c>
      <c r="E172" s="6" t="s">
        <v>28</v>
      </c>
      <c r="F172" s="6" t="s">
        <v>29</v>
      </c>
      <c r="G172" s="6" t="s">
        <v>30</v>
      </c>
      <c r="H172" s="6" t="s">
        <v>21</v>
      </c>
      <c r="I172" s="8">
        <v>0.65</v>
      </c>
      <c r="J172" s="9">
        <v>5250</v>
      </c>
      <c r="K172" s="10">
        <f t="shared" si="0"/>
        <v>3412.5</v>
      </c>
      <c r="L172" s="10">
        <f t="shared" si="1"/>
        <v>1706.25</v>
      </c>
      <c r="M172" s="11">
        <v>0.5</v>
      </c>
      <c r="O172" s="1"/>
    </row>
    <row r="173" spans="1:15" ht="15.75" customHeight="1">
      <c r="A173" s="1"/>
      <c r="B173" s="6" t="s">
        <v>27</v>
      </c>
      <c r="C173" s="6">
        <v>1128299</v>
      </c>
      <c r="D173" s="7">
        <v>44306</v>
      </c>
      <c r="E173" s="6" t="s">
        <v>28</v>
      </c>
      <c r="F173" s="6" t="s">
        <v>29</v>
      </c>
      <c r="G173" s="6" t="s">
        <v>30</v>
      </c>
      <c r="H173" s="6" t="s">
        <v>22</v>
      </c>
      <c r="I173" s="8">
        <v>0.8</v>
      </c>
      <c r="J173" s="9">
        <v>7000</v>
      </c>
      <c r="K173" s="10">
        <f t="shared" si="0"/>
        <v>5600</v>
      </c>
      <c r="L173" s="10">
        <f t="shared" si="1"/>
        <v>840.00000000000011</v>
      </c>
      <c r="M173" s="11">
        <v>0.15000000000000002</v>
      </c>
      <c r="O173" s="1"/>
    </row>
    <row r="174" spans="1:15" ht="15.75" customHeight="1">
      <c r="A174" s="1"/>
      <c r="B174" s="6" t="s">
        <v>27</v>
      </c>
      <c r="C174" s="6">
        <v>1128299</v>
      </c>
      <c r="D174" s="7">
        <v>44337</v>
      </c>
      <c r="E174" s="6" t="s">
        <v>28</v>
      </c>
      <c r="F174" s="6" t="s">
        <v>29</v>
      </c>
      <c r="G174" s="6" t="s">
        <v>30</v>
      </c>
      <c r="H174" s="6" t="s">
        <v>17</v>
      </c>
      <c r="I174" s="8">
        <v>0.6</v>
      </c>
      <c r="J174" s="9">
        <v>9000</v>
      </c>
      <c r="K174" s="10">
        <f t="shared" si="0"/>
        <v>5400</v>
      </c>
      <c r="L174" s="10">
        <f t="shared" si="1"/>
        <v>2160</v>
      </c>
      <c r="M174" s="11">
        <v>0.4</v>
      </c>
      <c r="O174" s="1"/>
    </row>
    <row r="175" spans="1:15" ht="15.75" customHeight="1">
      <c r="A175" s="1"/>
      <c r="B175" s="6" t="s">
        <v>27</v>
      </c>
      <c r="C175" s="6">
        <v>1128299</v>
      </c>
      <c r="D175" s="7">
        <v>44337</v>
      </c>
      <c r="E175" s="6" t="s">
        <v>28</v>
      </c>
      <c r="F175" s="6" t="s">
        <v>29</v>
      </c>
      <c r="G175" s="6" t="s">
        <v>30</v>
      </c>
      <c r="H175" s="6" t="s">
        <v>18</v>
      </c>
      <c r="I175" s="8">
        <v>0.65</v>
      </c>
      <c r="J175" s="9">
        <v>7500</v>
      </c>
      <c r="K175" s="10">
        <f t="shared" si="0"/>
        <v>4875</v>
      </c>
      <c r="L175" s="10">
        <f t="shared" si="1"/>
        <v>1218.75</v>
      </c>
      <c r="M175" s="11">
        <v>0.25</v>
      </c>
      <c r="O175" s="1"/>
    </row>
    <row r="176" spans="1:15" ht="15.75" customHeight="1">
      <c r="A176" s="1"/>
      <c r="B176" s="6" t="s">
        <v>27</v>
      </c>
      <c r="C176" s="6">
        <v>1128299</v>
      </c>
      <c r="D176" s="7">
        <v>44337</v>
      </c>
      <c r="E176" s="6" t="s">
        <v>28</v>
      </c>
      <c r="F176" s="6" t="s">
        <v>29</v>
      </c>
      <c r="G176" s="6" t="s">
        <v>30</v>
      </c>
      <c r="H176" s="6" t="s">
        <v>19</v>
      </c>
      <c r="I176" s="8">
        <v>0.65</v>
      </c>
      <c r="J176" s="9">
        <v>7500</v>
      </c>
      <c r="K176" s="10">
        <f t="shared" si="0"/>
        <v>4875</v>
      </c>
      <c r="L176" s="10">
        <f t="shared" si="1"/>
        <v>1950</v>
      </c>
      <c r="M176" s="11">
        <v>0.4</v>
      </c>
      <c r="O176" s="1"/>
    </row>
    <row r="177" spans="1:15" ht="15.75" customHeight="1">
      <c r="A177" s="1"/>
      <c r="B177" s="6" t="s">
        <v>27</v>
      </c>
      <c r="C177" s="6">
        <v>1128299</v>
      </c>
      <c r="D177" s="7">
        <v>44337</v>
      </c>
      <c r="E177" s="6" t="s">
        <v>28</v>
      </c>
      <c r="F177" s="6" t="s">
        <v>29</v>
      </c>
      <c r="G177" s="6" t="s">
        <v>30</v>
      </c>
      <c r="H177" s="6" t="s">
        <v>20</v>
      </c>
      <c r="I177" s="8">
        <v>0.6</v>
      </c>
      <c r="J177" s="9">
        <v>6500</v>
      </c>
      <c r="K177" s="10">
        <f t="shared" si="0"/>
        <v>3900</v>
      </c>
      <c r="L177" s="10">
        <f t="shared" si="1"/>
        <v>1365</v>
      </c>
      <c r="M177" s="11">
        <v>0.35</v>
      </c>
      <c r="O177" s="1"/>
    </row>
    <row r="178" spans="1:15" ht="15.75" customHeight="1">
      <c r="A178" s="1"/>
      <c r="B178" s="6" t="s">
        <v>27</v>
      </c>
      <c r="C178" s="6">
        <v>1128299</v>
      </c>
      <c r="D178" s="7">
        <v>44337</v>
      </c>
      <c r="E178" s="6" t="s">
        <v>28</v>
      </c>
      <c r="F178" s="6" t="s">
        <v>29</v>
      </c>
      <c r="G178" s="6" t="s">
        <v>30</v>
      </c>
      <c r="H178" s="6" t="s">
        <v>21</v>
      </c>
      <c r="I178" s="8">
        <v>0.65</v>
      </c>
      <c r="J178" s="9">
        <v>5500</v>
      </c>
      <c r="K178" s="10">
        <f t="shared" si="0"/>
        <v>3575</v>
      </c>
      <c r="L178" s="10">
        <f t="shared" si="1"/>
        <v>1966.2500000000002</v>
      </c>
      <c r="M178" s="11">
        <v>0.55000000000000004</v>
      </c>
      <c r="O178" s="1"/>
    </row>
    <row r="179" spans="1:15" ht="15.75" customHeight="1">
      <c r="A179" s="1"/>
      <c r="B179" s="6" t="s">
        <v>27</v>
      </c>
      <c r="C179" s="6">
        <v>1128299</v>
      </c>
      <c r="D179" s="7">
        <v>44337</v>
      </c>
      <c r="E179" s="6" t="s">
        <v>28</v>
      </c>
      <c r="F179" s="6" t="s">
        <v>29</v>
      </c>
      <c r="G179" s="6" t="s">
        <v>30</v>
      </c>
      <c r="H179" s="6" t="s">
        <v>22</v>
      </c>
      <c r="I179" s="8">
        <v>0.8</v>
      </c>
      <c r="J179" s="9">
        <v>7250</v>
      </c>
      <c r="K179" s="10">
        <f t="shared" si="0"/>
        <v>5800</v>
      </c>
      <c r="L179" s="10">
        <f t="shared" si="1"/>
        <v>1160</v>
      </c>
      <c r="M179" s="11">
        <v>0.2</v>
      </c>
      <c r="O179" s="1"/>
    </row>
    <row r="180" spans="1:15" ht="15.75" customHeight="1">
      <c r="A180" s="1"/>
      <c r="B180" s="6" t="s">
        <v>27</v>
      </c>
      <c r="C180" s="6">
        <v>1128299</v>
      </c>
      <c r="D180" s="7">
        <v>44367</v>
      </c>
      <c r="E180" s="6" t="s">
        <v>28</v>
      </c>
      <c r="F180" s="6" t="s">
        <v>29</v>
      </c>
      <c r="G180" s="6" t="s">
        <v>30</v>
      </c>
      <c r="H180" s="6" t="s">
        <v>17</v>
      </c>
      <c r="I180" s="8">
        <v>0.6</v>
      </c>
      <c r="J180" s="9">
        <v>9750</v>
      </c>
      <c r="K180" s="10">
        <f t="shared" si="0"/>
        <v>5850</v>
      </c>
      <c r="L180" s="10">
        <f t="shared" si="1"/>
        <v>2340</v>
      </c>
      <c r="M180" s="11">
        <v>0.4</v>
      </c>
      <c r="O180" s="1"/>
    </row>
    <row r="181" spans="1:15" ht="15.75" customHeight="1">
      <c r="A181" s="1"/>
      <c r="B181" s="6" t="s">
        <v>27</v>
      </c>
      <c r="C181" s="6">
        <v>1128299</v>
      </c>
      <c r="D181" s="7">
        <v>44367</v>
      </c>
      <c r="E181" s="6" t="s">
        <v>28</v>
      </c>
      <c r="F181" s="6" t="s">
        <v>29</v>
      </c>
      <c r="G181" s="6" t="s">
        <v>30</v>
      </c>
      <c r="H181" s="6" t="s">
        <v>18</v>
      </c>
      <c r="I181" s="8">
        <v>0.65</v>
      </c>
      <c r="J181" s="9">
        <v>8250</v>
      </c>
      <c r="K181" s="10">
        <f t="shared" si="0"/>
        <v>5362.5</v>
      </c>
      <c r="L181" s="10">
        <f t="shared" si="1"/>
        <v>1340.625</v>
      </c>
      <c r="M181" s="11">
        <v>0.25</v>
      </c>
      <c r="O181" s="1"/>
    </row>
    <row r="182" spans="1:15" ht="15.75" customHeight="1">
      <c r="A182" s="1"/>
      <c r="B182" s="6" t="s">
        <v>27</v>
      </c>
      <c r="C182" s="6">
        <v>1128299</v>
      </c>
      <c r="D182" s="7">
        <v>44367</v>
      </c>
      <c r="E182" s="6" t="s">
        <v>28</v>
      </c>
      <c r="F182" s="6" t="s">
        <v>29</v>
      </c>
      <c r="G182" s="6" t="s">
        <v>30</v>
      </c>
      <c r="H182" s="6" t="s">
        <v>19</v>
      </c>
      <c r="I182" s="8">
        <v>0.65</v>
      </c>
      <c r="J182" s="9">
        <v>8250</v>
      </c>
      <c r="K182" s="10">
        <f t="shared" si="0"/>
        <v>5362.5</v>
      </c>
      <c r="L182" s="10">
        <f t="shared" si="1"/>
        <v>2145</v>
      </c>
      <c r="M182" s="11">
        <v>0.4</v>
      </c>
      <c r="O182" s="1"/>
    </row>
    <row r="183" spans="1:15" ht="15.75" customHeight="1">
      <c r="A183" s="1"/>
      <c r="B183" s="6" t="s">
        <v>27</v>
      </c>
      <c r="C183" s="6">
        <v>1128299</v>
      </c>
      <c r="D183" s="7">
        <v>44367</v>
      </c>
      <c r="E183" s="6" t="s">
        <v>28</v>
      </c>
      <c r="F183" s="6" t="s">
        <v>29</v>
      </c>
      <c r="G183" s="6" t="s">
        <v>30</v>
      </c>
      <c r="H183" s="6" t="s">
        <v>20</v>
      </c>
      <c r="I183" s="8">
        <v>0.6</v>
      </c>
      <c r="J183" s="9">
        <v>7000</v>
      </c>
      <c r="K183" s="10">
        <f t="shared" si="0"/>
        <v>4200</v>
      </c>
      <c r="L183" s="10">
        <f t="shared" si="1"/>
        <v>1470</v>
      </c>
      <c r="M183" s="11">
        <v>0.35</v>
      </c>
      <c r="O183" s="1"/>
    </row>
    <row r="184" spans="1:15" ht="15.75" customHeight="1">
      <c r="A184" s="1"/>
      <c r="B184" s="6" t="s">
        <v>27</v>
      </c>
      <c r="C184" s="6">
        <v>1128299</v>
      </c>
      <c r="D184" s="7">
        <v>44367</v>
      </c>
      <c r="E184" s="6" t="s">
        <v>28</v>
      </c>
      <c r="F184" s="6" t="s">
        <v>29</v>
      </c>
      <c r="G184" s="6" t="s">
        <v>30</v>
      </c>
      <c r="H184" s="6" t="s">
        <v>21</v>
      </c>
      <c r="I184" s="8">
        <v>0.65</v>
      </c>
      <c r="J184" s="9">
        <v>5750</v>
      </c>
      <c r="K184" s="10">
        <f t="shared" si="0"/>
        <v>3737.5</v>
      </c>
      <c r="L184" s="10">
        <f t="shared" si="1"/>
        <v>2055.625</v>
      </c>
      <c r="M184" s="11">
        <v>0.55000000000000004</v>
      </c>
      <c r="O184" s="1"/>
    </row>
    <row r="185" spans="1:15" ht="15.75" customHeight="1">
      <c r="A185" s="1"/>
      <c r="B185" s="6" t="s">
        <v>27</v>
      </c>
      <c r="C185" s="6">
        <v>1128299</v>
      </c>
      <c r="D185" s="7">
        <v>44367</v>
      </c>
      <c r="E185" s="6" t="s">
        <v>28</v>
      </c>
      <c r="F185" s="6" t="s">
        <v>29</v>
      </c>
      <c r="G185" s="6" t="s">
        <v>30</v>
      </c>
      <c r="H185" s="6" t="s">
        <v>22</v>
      </c>
      <c r="I185" s="8">
        <v>0.8</v>
      </c>
      <c r="J185" s="9">
        <v>8750</v>
      </c>
      <c r="K185" s="10">
        <f t="shared" si="0"/>
        <v>7000</v>
      </c>
      <c r="L185" s="10">
        <f t="shared" si="1"/>
        <v>1400</v>
      </c>
      <c r="M185" s="11">
        <v>0.2</v>
      </c>
      <c r="O185" s="1"/>
    </row>
    <row r="186" spans="1:15" ht="15.75" customHeight="1">
      <c r="A186" s="1"/>
      <c r="B186" s="6" t="s">
        <v>27</v>
      </c>
      <c r="C186" s="6">
        <v>1128299</v>
      </c>
      <c r="D186" s="7">
        <v>44396</v>
      </c>
      <c r="E186" s="6" t="s">
        <v>28</v>
      </c>
      <c r="F186" s="6" t="s">
        <v>29</v>
      </c>
      <c r="G186" s="6" t="s">
        <v>30</v>
      </c>
      <c r="H186" s="6" t="s">
        <v>17</v>
      </c>
      <c r="I186" s="8">
        <v>0.6</v>
      </c>
      <c r="J186" s="9">
        <v>10250</v>
      </c>
      <c r="K186" s="10">
        <f t="shared" si="0"/>
        <v>6150</v>
      </c>
      <c r="L186" s="10">
        <f t="shared" si="1"/>
        <v>2152.5</v>
      </c>
      <c r="M186" s="11">
        <v>0.35000000000000003</v>
      </c>
      <c r="O186" s="1"/>
    </row>
    <row r="187" spans="1:15" ht="15.75" customHeight="1">
      <c r="A187" s="1"/>
      <c r="B187" s="6" t="s">
        <v>27</v>
      </c>
      <c r="C187" s="6">
        <v>1128299</v>
      </c>
      <c r="D187" s="7">
        <v>44396</v>
      </c>
      <c r="E187" s="6" t="s">
        <v>28</v>
      </c>
      <c r="F187" s="6" t="s">
        <v>29</v>
      </c>
      <c r="G187" s="6" t="s">
        <v>30</v>
      </c>
      <c r="H187" s="6" t="s">
        <v>18</v>
      </c>
      <c r="I187" s="8">
        <v>0.65</v>
      </c>
      <c r="J187" s="9">
        <v>8750</v>
      </c>
      <c r="K187" s="10">
        <f t="shared" si="0"/>
        <v>5687.5</v>
      </c>
      <c r="L187" s="10">
        <f t="shared" si="1"/>
        <v>1137.5</v>
      </c>
      <c r="M187" s="11">
        <v>0.2</v>
      </c>
      <c r="O187" s="1"/>
    </row>
    <row r="188" spans="1:15" ht="15.75" customHeight="1">
      <c r="A188" s="1"/>
      <c r="B188" s="6" t="s">
        <v>27</v>
      </c>
      <c r="C188" s="6">
        <v>1128299</v>
      </c>
      <c r="D188" s="7">
        <v>44396</v>
      </c>
      <c r="E188" s="6" t="s">
        <v>28</v>
      </c>
      <c r="F188" s="6" t="s">
        <v>29</v>
      </c>
      <c r="G188" s="6" t="s">
        <v>30</v>
      </c>
      <c r="H188" s="6" t="s">
        <v>19</v>
      </c>
      <c r="I188" s="8">
        <v>0.65</v>
      </c>
      <c r="J188" s="9">
        <v>8250</v>
      </c>
      <c r="K188" s="10">
        <f t="shared" si="0"/>
        <v>5362.5</v>
      </c>
      <c r="L188" s="10">
        <f t="shared" si="1"/>
        <v>1876.8750000000002</v>
      </c>
      <c r="M188" s="11">
        <v>0.35000000000000003</v>
      </c>
      <c r="O188" s="1"/>
    </row>
    <row r="189" spans="1:15" ht="15.75" customHeight="1">
      <c r="A189" s="1"/>
      <c r="B189" s="6" t="s">
        <v>27</v>
      </c>
      <c r="C189" s="6">
        <v>1128299</v>
      </c>
      <c r="D189" s="7">
        <v>44396</v>
      </c>
      <c r="E189" s="6" t="s">
        <v>28</v>
      </c>
      <c r="F189" s="6" t="s">
        <v>29</v>
      </c>
      <c r="G189" s="6" t="s">
        <v>30</v>
      </c>
      <c r="H189" s="6" t="s">
        <v>20</v>
      </c>
      <c r="I189" s="8">
        <v>0.6</v>
      </c>
      <c r="J189" s="9">
        <v>7250</v>
      </c>
      <c r="K189" s="10">
        <f t="shared" si="0"/>
        <v>4350</v>
      </c>
      <c r="L189" s="10">
        <f t="shared" si="1"/>
        <v>1305</v>
      </c>
      <c r="M189" s="11">
        <v>0.3</v>
      </c>
      <c r="O189" s="1"/>
    </row>
    <row r="190" spans="1:15" ht="15.75" customHeight="1">
      <c r="A190" s="1"/>
      <c r="B190" s="6" t="s">
        <v>27</v>
      </c>
      <c r="C190" s="6">
        <v>1128299</v>
      </c>
      <c r="D190" s="7">
        <v>44396</v>
      </c>
      <c r="E190" s="6" t="s">
        <v>28</v>
      </c>
      <c r="F190" s="6" t="s">
        <v>29</v>
      </c>
      <c r="G190" s="6" t="s">
        <v>30</v>
      </c>
      <c r="H190" s="6" t="s">
        <v>21</v>
      </c>
      <c r="I190" s="8">
        <v>0.65</v>
      </c>
      <c r="J190" s="9">
        <v>7750</v>
      </c>
      <c r="K190" s="10">
        <f t="shared" si="0"/>
        <v>5037.5</v>
      </c>
      <c r="L190" s="10">
        <f t="shared" si="1"/>
        <v>2518.75</v>
      </c>
      <c r="M190" s="11">
        <v>0.5</v>
      </c>
      <c r="O190" s="1"/>
    </row>
    <row r="191" spans="1:15" ht="15.75" customHeight="1">
      <c r="A191" s="1"/>
      <c r="B191" s="6" t="s">
        <v>27</v>
      </c>
      <c r="C191" s="6">
        <v>1128299</v>
      </c>
      <c r="D191" s="7">
        <v>44396</v>
      </c>
      <c r="E191" s="6" t="s">
        <v>28</v>
      </c>
      <c r="F191" s="6" t="s">
        <v>29</v>
      </c>
      <c r="G191" s="6" t="s">
        <v>30</v>
      </c>
      <c r="H191" s="6" t="s">
        <v>22</v>
      </c>
      <c r="I191" s="8">
        <v>0.8</v>
      </c>
      <c r="J191" s="9">
        <v>7750</v>
      </c>
      <c r="K191" s="10">
        <f t="shared" si="0"/>
        <v>6200</v>
      </c>
      <c r="L191" s="10">
        <f t="shared" si="1"/>
        <v>930.00000000000011</v>
      </c>
      <c r="M191" s="11">
        <v>0.15000000000000002</v>
      </c>
      <c r="O191" s="1"/>
    </row>
    <row r="192" spans="1:15" ht="15.75" customHeight="1">
      <c r="A192" s="1"/>
      <c r="B192" s="6" t="s">
        <v>27</v>
      </c>
      <c r="C192" s="6">
        <v>1128299</v>
      </c>
      <c r="D192" s="7">
        <v>44428</v>
      </c>
      <c r="E192" s="6" t="s">
        <v>28</v>
      </c>
      <c r="F192" s="6" t="s">
        <v>29</v>
      </c>
      <c r="G192" s="6" t="s">
        <v>30</v>
      </c>
      <c r="H192" s="6" t="s">
        <v>17</v>
      </c>
      <c r="I192" s="8">
        <v>0.65</v>
      </c>
      <c r="J192" s="9">
        <v>9750</v>
      </c>
      <c r="K192" s="10">
        <f t="shared" si="0"/>
        <v>6337.5</v>
      </c>
      <c r="L192" s="10">
        <f t="shared" si="1"/>
        <v>2218.125</v>
      </c>
      <c r="M192" s="11">
        <v>0.35000000000000003</v>
      </c>
      <c r="O192" s="1"/>
    </row>
    <row r="193" spans="1:15" ht="15.75" customHeight="1">
      <c r="A193" s="1"/>
      <c r="B193" s="6" t="s">
        <v>27</v>
      </c>
      <c r="C193" s="6">
        <v>1128299</v>
      </c>
      <c r="D193" s="7">
        <v>44428</v>
      </c>
      <c r="E193" s="6" t="s">
        <v>28</v>
      </c>
      <c r="F193" s="6" t="s">
        <v>29</v>
      </c>
      <c r="G193" s="6" t="s">
        <v>30</v>
      </c>
      <c r="H193" s="6" t="s">
        <v>18</v>
      </c>
      <c r="I193" s="8">
        <v>0.70000000000000007</v>
      </c>
      <c r="J193" s="9">
        <v>9250</v>
      </c>
      <c r="K193" s="10">
        <f t="shared" si="0"/>
        <v>6475.0000000000009</v>
      </c>
      <c r="L193" s="10">
        <f t="shared" si="1"/>
        <v>1295.0000000000002</v>
      </c>
      <c r="M193" s="11">
        <v>0.2</v>
      </c>
      <c r="O193" s="1"/>
    </row>
    <row r="194" spans="1:15" ht="15.75" customHeight="1">
      <c r="A194" s="1"/>
      <c r="B194" s="6" t="s">
        <v>27</v>
      </c>
      <c r="C194" s="6">
        <v>1128299</v>
      </c>
      <c r="D194" s="7">
        <v>44428</v>
      </c>
      <c r="E194" s="6" t="s">
        <v>28</v>
      </c>
      <c r="F194" s="6" t="s">
        <v>29</v>
      </c>
      <c r="G194" s="6" t="s">
        <v>30</v>
      </c>
      <c r="H194" s="6" t="s">
        <v>19</v>
      </c>
      <c r="I194" s="8">
        <v>0.65</v>
      </c>
      <c r="J194" s="9">
        <v>8000</v>
      </c>
      <c r="K194" s="10">
        <f t="shared" si="0"/>
        <v>5200</v>
      </c>
      <c r="L194" s="10">
        <f t="shared" si="1"/>
        <v>1820.0000000000002</v>
      </c>
      <c r="M194" s="11">
        <v>0.35000000000000003</v>
      </c>
      <c r="O194" s="1"/>
    </row>
    <row r="195" spans="1:15" ht="15.75" customHeight="1">
      <c r="A195" s="1"/>
      <c r="B195" s="6" t="s">
        <v>27</v>
      </c>
      <c r="C195" s="6">
        <v>1128299</v>
      </c>
      <c r="D195" s="7">
        <v>44428</v>
      </c>
      <c r="E195" s="6" t="s">
        <v>28</v>
      </c>
      <c r="F195" s="6" t="s">
        <v>29</v>
      </c>
      <c r="G195" s="6" t="s">
        <v>30</v>
      </c>
      <c r="H195" s="6" t="s">
        <v>20</v>
      </c>
      <c r="I195" s="8">
        <v>0.65</v>
      </c>
      <c r="J195" s="9">
        <v>7500</v>
      </c>
      <c r="K195" s="10">
        <f t="shared" si="0"/>
        <v>4875</v>
      </c>
      <c r="L195" s="10">
        <f t="shared" si="1"/>
        <v>1462.5</v>
      </c>
      <c r="M195" s="11">
        <v>0.3</v>
      </c>
      <c r="O195" s="1"/>
    </row>
    <row r="196" spans="1:15" ht="15.75" customHeight="1">
      <c r="A196" s="1"/>
      <c r="B196" s="6" t="s">
        <v>27</v>
      </c>
      <c r="C196" s="6">
        <v>1128299</v>
      </c>
      <c r="D196" s="7">
        <v>44428</v>
      </c>
      <c r="E196" s="6" t="s">
        <v>28</v>
      </c>
      <c r="F196" s="6" t="s">
        <v>29</v>
      </c>
      <c r="G196" s="6" t="s">
        <v>30</v>
      </c>
      <c r="H196" s="6" t="s">
        <v>21</v>
      </c>
      <c r="I196" s="8">
        <v>0.75</v>
      </c>
      <c r="J196" s="9">
        <v>7500</v>
      </c>
      <c r="K196" s="10">
        <f t="shared" si="0"/>
        <v>5625</v>
      </c>
      <c r="L196" s="10">
        <f t="shared" si="1"/>
        <v>2812.5</v>
      </c>
      <c r="M196" s="11">
        <v>0.5</v>
      </c>
      <c r="O196" s="1"/>
    </row>
    <row r="197" spans="1:15" ht="15.75" customHeight="1">
      <c r="A197" s="1"/>
      <c r="B197" s="6" t="s">
        <v>27</v>
      </c>
      <c r="C197" s="6">
        <v>1128299</v>
      </c>
      <c r="D197" s="7">
        <v>44428</v>
      </c>
      <c r="E197" s="6" t="s">
        <v>28</v>
      </c>
      <c r="F197" s="6" t="s">
        <v>29</v>
      </c>
      <c r="G197" s="6" t="s">
        <v>30</v>
      </c>
      <c r="H197" s="6" t="s">
        <v>22</v>
      </c>
      <c r="I197" s="8">
        <v>0.8</v>
      </c>
      <c r="J197" s="9">
        <v>7250</v>
      </c>
      <c r="K197" s="10">
        <f t="shared" si="0"/>
        <v>5800</v>
      </c>
      <c r="L197" s="10">
        <f t="shared" si="1"/>
        <v>870.00000000000011</v>
      </c>
      <c r="M197" s="11">
        <v>0.15000000000000002</v>
      </c>
      <c r="O197" s="1"/>
    </row>
    <row r="198" spans="1:15" ht="15.75" customHeight="1">
      <c r="A198" s="1"/>
      <c r="B198" s="6" t="s">
        <v>27</v>
      </c>
      <c r="C198" s="6">
        <v>1128299</v>
      </c>
      <c r="D198" s="7">
        <v>44460</v>
      </c>
      <c r="E198" s="6" t="s">
        <v>28</v>
      </c>
      <c r="F198" s="6" t="s">
        <v>29</v>
      </c>
      <c r="G198" s="6" t="s">
        <v>30</v>
      </c>
      <c r="H198" s="6" t="s">
        <v>17</v>
      </c>
      <c r="I198" s="8">
        <v>0.55000000000000004</v>
      </c>
      <c r="J198" s="9">
        <v>9250</v>
      </c>
      <c r="K198" s="10">
        <f t="shared" si="0"/>
        <v>5087.5</v>
      </c>
      <c r="L198" s="10">
        <f t="shared" si="1"/>
        <v>1526.2500000000002</v>
      </c>
      <c r="M198" s="11">
        <v>0.30000000000000004</v>
      </c>
      <c r="O198" s="1"/>
    </row>
    <row r="199" spans="1:15" ht="15.75" customHeight="1">
      <c r="A199" s="1"/>
      <c r="B199" s="6" t="s">
        <v>27</v>
      </c>
      <c r="C199" s="6">
        <v>1128299</v>
      </c>
      <c r="D199" s="7">
        <v>44460</v>
      </c>
      <c r="E199" s="6" t="s">
        <v>28</v>
      </c>
      <c r="F199" s="6" t="s">
        <v>29</v>
      </c>
      <c r="G199" s="6" t="s">
        <v>30</v>
      </c>
      <c r="H199" s="6" t="s">
        <v>18</v>
      </c>
      <c r="I199" s="8">
        <v>0.60000000000000009</v>
      </c>
      <c r="J199" s="9">
        <v>9250</v>
      </c>
      <c r="K199" s="10">
        <f t="shared" si="0"/>
        <v>5550.0000000000009</v>
      </c>
      <c r="L199" s="10">
        <f t="shared" si="1"/>
        <v>832.50000000000011</v>
      </c>
      <c r="M199" s="11">
        <v>0.15</v>
      </c>
      <c r="O199" s="1"/>
    </row>
    <row r="200" spans="1:15" ht="15.75" customHeight="1">
      <c r="A200" s="1"/>
      <c r="B200" s="6" t="s">
        <v>27</v>
      </c>
      <c r="C200" s="6">
        <v>1128299</v>
      </c>
      <c r="D200" s="7">
        <v>44460</v>
      </c>
      <c r="E200" s="6" t="s">
        <v>28</v>
      </c>
      <c r="F200" s="6" t="s">
        <v>29</v>
      </c>
      <c r="G200" s="6" t="s">
        <v>30</v>
      </c>
      <c r="H200" s="6" t="s">
        <v>19</v>
      </c>
      <c r="I200" s="8">
        <v>0.55000000000000004</v>
      </c>
      <c r="J200" s="9">
        <v>7750</v>
      </c>
      <c r="K200" s="10">
        <f t="shared" si="0"/>
        <v>4262.5</v>
      </c>
      <c r="L200" s="10">
        <f t="shared" si="1"/>
        <v>1278.7500000000002</v>
      </c>
      <c r="M200" s="11">
        <v>0.30000000000000004</v>
      </c>
      <c r="O200" s="1"/>
    </row>
    <row r="201" spans="1:15" ht="15.75" customHeight="1">
      <c r="A201" s="1"/>
      <c r="B201" s="6" t="s">
        <v>27</v>
      </c>
      <c r="C201" s="6">
        <v>1128299</v>
      </c>
      <c r="D201" s="7">
        <v>44460</v>
      </c>
      <c r="E201" s="6" t="s">
        <v>28</v>
      </c>
      <c r="F201" s="6" t="s">
        <v>29</v>
      </c>
      <c r="G201" s="6" t="s">
        <v>30</v>
      </c>
      <c r="H201" s="6" t="s">
        <v>20</v>
      </c>
      <c r="I201" s="8">
        <v>0.55000000000000004</v>
      </c>
      <c r="J201" s="9">
        <v>7250</v>
      </c>
      <c r="K201" s="10">
        <f t="shared" si="0"/>
        <v>3987.5000000000005</v>
      </c>
      <c r="L201" s="10">
        <f t="shared" si="1"/>
        <v>996.875</v>
      </c>
      <c r="M201" s="11">
        <v>0.24999999999999997</v>
      </c>
      <c r="O201" s="1"/>
    </row>
    <row r="202" spans="1:15" ht="15.75" customHeight="1">
      <c r="A202" s="1"/>
      <c r="B202" s="6" t="s">
        <v>27</v>
      </c>
      <c r="C202" s="6">
        <v>1128299</v>
      </c>
      <c r="D202" s="7">
        <v>44460</v>
      </c>
      <c r="E202" s="6" t="s">
        <v>28</v>
      </c>
      <c r="F202" s="6" t="s">
        <v>29</v>
      </c>
      <c r="G202" s="6" t="s">
        <v>30</v>
      </c>
      <c r="H202" s="6" t="s">
        <v>21</v>
      </c>
      <c r="I202" s="8">
        <v>0.65</v>
      </c>
      <c r="J202" s="9">
        <v>7250</v>
      </c>
      <c r="K202" s="10">
        <f t="shared" si="0"/>
        <v>4712.5</v>
      </c>
      <c r="L202" s="10">
        <f t="shared" si="1"/>
        <v>2120.6250000000005</v>
      </c>
      <c r="M202" s="11">
        <v>0.45000000000000007</v>
      </c>
      <c r="O202" s="1"/>
    </row>
    <row r="203" spans="1:15" ht="15.75" customHeight="1">
      <c r="A203" s="1"/>
      <c r="B203" s="6" t="s">
        <v>27</v>
      </c>
      <c r="C203" s="6">
        <v>1128299</v>
      </c>
      <c r="D203" s="7">
        <v>44460</v>
      </c>
      <c r="E203" s="6" t="s">
        <v>28</v>
      </c>
      <c r="F203" s="6" t="s">
        <v>29</v>
      </c>
      <c r="G203" s="6" t="s">
        <v>30</v>
      </c>
      <c r="H203" s="6" t="s">
        <v>22</v>
      </c>
      <c r="I203" s="8">
        <v>0.70000000000000007</v>
      </c>
      <c r="J203" s="9">
        <v>7750</v>
      </c>
      <c r="K203" s="10">
        <f t="shared" si="0"/>
        <v>5425.0000000000009</v>
      </c>
      <c r="L203" s="10">
        <f t="shared" si="1"/>
        <v>542.50000000000011</v>
      </c>
      <c r="M203" s="11">
        <v>0.1</v>
      </c>
      <c r="O203" s="1"/>
    </row>
    <row r="204" spans="1:15" ht="15.75" customHeight="1">
      <c r="A204" s="1"/>
      <c r="B204" s="6" t="s">
        <v>27</v>
      </c>
      <c r="C204" s="6">
        <v>1128299</v>
      </c>
      <c r="D204" s="7">
        <v>44489</v>
      </c>
      <c r="E204" s="6" t="s">
        <v>28</v>
      </c>
      <c r="F204" s="6" t="s">
        <v>29</v>
      </c>
      <c r="G204" s="6" t="s">
        <v>30</v>
      </c>
      <c r="H204" s="6" t="s">
        <v>17</v>
      </c>
      <c r="I204" s="8">
        <v>0.55000000000000004</v>
      </c>
      <c r="J204" s="9">
        <v>8750</v>
      </c>
      <c r="K204" s="10">
        <f t="shared" si="0"/>
        <v>4812.5</v>
      </c>
      <c r="L204" s="10">
        <f t="shared" si="1"/>
        <v>1443.7500000000002</v>
      </c>
      <c r="M204" s="11">
        <v>0.30000000000000004</v>
      </c>
      <c r="O204" s="1"/>
    </row>
    <row r="205" spans="1:15" ht="15.75" customHeight="1">
      <c r="A205" s="1"/>
      <c r="B205" s="6" t="s">
        <v>27</v>
      </c>
      <c r="C205" s="6">
        <v>1128299</v>
      </c>
      <c r="D205" s="7">
        <v>44489</v>
      </c>
      <c r="E205" s="6" t="s">
        <v>28</v>
      </c>
      <c r="F205" s="6" t="s">
        <v>29</v>
      </c>
      <c r="G205" s="6" t="s">
        <v>30</v>
      </c>
      <c r="H205" s="6" t="s">
        <v>18</v>
      </c>
      <c r="I205" s="8">
        <v>0.60000000000000009</v>
      </c>
      <c r="J205" s="9">
        <v>8750</v>
      </c>
      <c r="K205" s="10">
        <f t="shared" si="0"/>
        <v>5250.0000000000009</v>
      </c>
      <c r="L205" s="10">
        <f t="shared" si="1"/>
        <v>787.50000000000011</v>
      </c>
      <c r="M205" s="11">
        <v>0.15</v>
      </c>
      <c r="O205" s="1"/>
    </row>
    <row r="206" spans="1:15" ht="15.75" customHeight="1">
      <c r="A206" s="1"/>
      <c r="B206" s="6" t="s">
        <v>27</v>
      </c>
      <c r="C206" s="6">
        <v>1128299</v>
      </c>
      <c r="D206" s="7">
        <v>44489</v>
      </c>
      <c r="E206" s="6" t="s">
        <v>28</v>
      </c>
      <c r="F206" s="6" t="s">
        <v>29</v>
      </c>
      <c r="G206" s="6" t="s">
        <v>30</v>
      </c>
      <c r="H206" s="6" t="s">
        <v>19</v>
      </c>
      <c r="I206" s="8">
        <v>0.55000000000000004</v>
      </c>
      <c r="J206" s="9">
        <v>7000</v>
      </c>
      <c r="K206" s="10">
        <f t="shared" si="0"/>
        <v>3850.0000000000005</v>
      </c>
      <c r="L206" s="10">
        <f t="shared" si="1"/>
        <v>1155.0000000000002</v>
      </c>
      <c r="M206" s="11">
        <v>0.30000000000000004</v>
      </c>
      <c r="O206" s="1"/>
    </row>
    <row r="207" spans="1:15" ht="15.75" customHeight="1">
      <c r="A207" s="1"/>
      <c r="B207" s="6" t="s">
        <v>27</v>
      </c>
      <c r="C207" s="6">
        <v>1128299</v>
      </c>
      <c r="D207" s="7">
        <v>44489</v>
      </c>
      <c r="E207" s="6" t="s">
        <v>28</v>
      </c>
      <c r="F207" s="6" t="s">
        <v>29</v>
      </c>
      <c r="G207" s="6" t="s">
        <v>30</v>
      </c>
      <c r="H207" s="6" t="s">
        <v>20</v>
      </c>
      <c r="I207" s="8">
        <v>0.55000000000000004</v>
      </c>
      <c r="J207" s="9">
        <v>6750</v>
      </c>
      <c r="K207" s="10">
        <f t="shared" si="0"/>
        <v>3712.5000000000005</v>
      </c>
      <c r="L207" s="10">
        <f t="shared" si="1"/>
        <v>928.125</v>
      </c>
      <c r="M207" s="11">
        <v>0.24999999999999997</v>
      </c>
      <c r="O207" s="1"/>
    </row>
    <row r="208" spans="1:15" ht="15.75" customHeight="1">
      <c r="A208" s="1"/>
      <c r="B208" s="6" t="s">
        <v>27</v>
      </c>
      <c r="C208" s="6">
        <v>1128299</v>
      </c>
      <c r="D208" s="7">
        <v>44489</v>
      </c>
      <c r="E208" s="6" t="s">
        <v>28</v>
      </c>
      <c r="F208" s="6" t="s">
        <v>29</v>
      </c>
      <c r="G208" s="6" t="s">
        <v>30</v>
      </c>
      <c r="H208" s="6" t="s">
        <v>21</v>
      </c>
      <c r="I208" s="8">
        <v>0.65</v>
      </c>
      <c r="J208" s="9">
        <v>6500</v>
      </c>
      <c r="K208" s="10">
        <f t="shared" si="0"/>
        <v>4225</v>
      </c>
      <c r="L208" s="10">
        <f t="shared" si="1"/>
        <v>1901.2500000000002</v>
      </c>
      <c r="M208" s="11">
        <v>0.45000000000000007</v>
      </c>
      <c r="O208" s="1"/>
    </row>
    <row r="209" spans="1:15" ht="15.75" customHeight="1">
      <c r="A209" s="1"/>
      <c r="B209" s="6" t="s">
        <v>27</v>
      </c>
      <c r="C209" s="6">
        <v>1128299</v>
      </c>
      <c r="D209" s="7">
        <v>44489</v>
      </c>
      <c r="E209" s="6" t="s">
        <v>28</v>
      </c>
      <c r="F209" s="6" t="s">
        <v>29</v>
      </c>
      <c r="G209" s="6" t="s">
        <v>30</v>
      </c>
      <c r="H209" s="6" t="s">
        <v>22</v>
      </c>
      <c r="I209" s="8">
        <v>0.70000000000000007</v>
      </c>
      <c r="J209" s="9">
        <v>7000</v>
      </c>
      <c r="K209" s="10">
        <f t="shared" si="0"/>
        <v>4900.0000000000009</v>
      </c>
      <c r="L209" s="10">
        <f t="shared" si="1"/>
        <v>490.00000000000011</v>
      </c>
      <c r="M209" s="11">
        <v>0.1</v>
      </c>
      <c r="O209" s="1"/>
    </row>
    <row r="210" spans="1:15" ht="15.75" customHeight="1">
      <c r="A210" s="1"/>
      <c r="B210" s="6" t="s">
        <v>27</v>
      </c>
      <c r="C210" s="6">
        <v>1128299</v>
      </c>
      <c r="D210" s="7">
        <v>44520</v>
      </c>
      <c r="E210" s="6" t="s">
        <v>28</v>
      </c>
      <c r="F210" s="6" t="s">
        <v>29</v>
      </c>
      <c r="G210" s="6" t="s">
        <v>30</v>
      </c>
      <c r="H210" s="6" t="s">
        <v>17</v>
      </c>
      <c r="I210" s="8">
        <v>0.55000000000000004</v>
      </c>
      <c r="J210" s="9">
        <v>8750</v>
      </c>
      <c r="K210" s="10">
        <f t="shared" si="0"/>
        <v>4812.5</v>
      </c>
      <c r="L210" s="10">
        <f t="shared" si="1"/>
        <v>1443.7500000000002</v>
      </c>
      <c r="M210" s="11">
        <v>0.30000000000000004</v>
      </c>
      <c r="O210" s="1"/>
    </row>
    <row r="211" spans="1:15" ht="15.75" customHeight="1">
      <c r="A211" s="1"/>
      <c r="B211" s="6" t="s">
        <v>27</v>
      </c>
      <c r="C211" s="6">
        <v>1128299</v>
      </c>
      <c r="D211" s="7">
        <v>44520</v>
      </c>
      <c r="E211" s="6" t="s">
        <v>28</v>
      </c>
      <c r="F211" s="6" t="s">
        <v>29</v>
      </c>
      <c r="G211" s="6" t="s">
        <v>30</v>
      </c>
      <c r="H211" s="6" t="s">
        <v>18</v>
      </c>
      <c r="I211" s="8">
        <v>0.60000000000000009</v>
      </c>
      <c r="J211" s="9">
        <v>8750</v>
      </c>
      <c r="K211" s="10">
        <f t="shared" si="0"/>
        <v>5250.0000000000009</v>
      </c>
      <c r="L211" s="10">
        <f t="shared" si="1"/>
        <v>787.50000000000011</v>
      </c>
      <c r="M211" s="11">
        <v>0.15</v>
      </c>
      <c r="O211" s="1"/>
    </row>
    <row r="212" spans="1:15" ht="15.75" customHeight="1">
      <c r="A212" s="1"/>
      <c r="B212" s="6" t="s">
        <v>27</v>
      </c>
      <c r="C212" s="6">
        <v>1128299</v>
      </c>
      <c r="D212" s="7">
        <v>44520</v>
      </c>
      <c r="E212" s="6" t="s">
        <v>28</v>
      </c>
      <c r="F212" s="6" t="s">
        <v>29</v>
      </c>
      <c r="G212" s="6" t="s">
        <v>30</v>
      </c>
      <c r="H212" s="6" t="s">
        <v>19</v>
      </c>
      <c r="I212" s="8">
        <v>0.55000000000000004</v>
      </c>
      <c r="J212" s="9">
        <v>7250</v>
      </c>
      <c r="K212" s="10">
        <f t="shared" si="0"/>
        <v>3987.5000000000005</v>
      </c>
      <c r="L212" s="10">
        <f t="shared" si="1"/>
        <v>1196.2500000000002</v>
      </c>
      <c r="M212" s="11">
        <v>0.30000000000000004</v>
      </c>
      <c r="O212" s="1"/>
    </row>
    <row r="213" spans="1:15" ht="15.75" customHeight="1">
      <c r="A213" s="1"/>
      <c r="B213" s="6" t="s">
        <v>27</v>
      </c>
      <c r="C213" s="6">
        <v>1128299</v>
      </c>
      <c r="D213" s="7">
        <v>44520</v>
      </c>
      <c r="E213" s="6" t="s">
        <v>28</v>
      </c>
      <c r="F213" s="6" t="s">
        <v>29</v>
      </c>
      <c r="G213" s="6" t="s">
        <v>30</v>
      </c>
      <c r="H213" s="6" t="s">
        <v>20</v>
      </c>
      <c r="I213" s="8">
        <v>0.55000000000000004</v>
      </c>
      <c r="J213" s="9">
        <v>7000</v>
      </c>
      <c r="K213" s="10">
        <f t="shared" si="0"/>
        <v>3850.0000000000005</v>
      </c>
      <c r="L213" s="10">
        <f t="shared" si="1"/>
        <v>962.5</v>
      </c>
      <c r="M213" s="11">
        <v>0.24999999999999997</v>
      </c>
      <c r="O213" s="1"/>
    </row>
    <row r="214" spans="1:15" ht="15.75" customHeight="1">
      <c r="A214" s="1"/>
      <c r="B214" s="6" t="s">
        <v>27</v>
      </c>
      <c r="C214" s="6">
        <v>1128299</v>
      </c>
      <c r="D214" s="7">
        <v>44520</v>
      </c>
      <c r="E214" s="6" t="s">
        <v>28</v>
      </c>
      <c r="F214" s="6" t="s">
        <v>29</v>
      </c>
      <c r="G214" s="6" t="s">
        <v>30</v>
      </c>
      <c r="H214" s="6" t="s">
        <v>21</v>
      </c>
      <c r="I214" s="8">
        <v>0.65</v>
      </c>
      <c r="J214" s="9">
        <v>6500</v>
      </c>
      <c r="K214" s="10">
        <f t="shared" si="0"/>
        <v>4225</v>
      </c>
      <c r="L214" s="10">
        <f t="shared" si="1"/>
        <v>1901.2500000000002</v>
      </c>
      <c r="M214" s="11">
        <v>0.45000000000000007</v>
      </c>
      <c r="O214" s="1"/>
    </row>
    <row r="215" spans="1:15" ht="15.75" customHeight="1">
      <c r="A215" s="1"/>
      <c r="B215" s="6" t="s">
        <v>27</v>
      </c>
      <c r="C215" s="6">
        <v>1128299</v>
      </c>
      <c r="D215" s="7">
        <v>44520</v>
      </c>
      <c r="E215" s="6" t="s">
        <v>28</v>
      </c>
      <c r="F215" s="6" t="s">
        <v>29</v>
      </c>
      <c r="G215" s="6" t="s">
        <v>30</v>
      </c>
      <c r="H215" s="6" t="s">
        <v>22</v>
      </c>
      <c r="I215" s="8">
        <v>0.70000000000000007</v>
      </c>
      <c r="J215" s="9">
        <v>7750</v>
      </c>
      <c r="K215" s="10">
        <f t="shared" si="0"/>
        <v>5425.0000000000009</v>
      </c>
      <c r="L215" s="10">
        <f t="shared" si="1"/>
        <v>542.50000000000011</v>
      </c>
      <c r="M215" s="11">
        <v>0.1</v>
      </c>
      <c r="O215" s="1"/>
    </row>
    <row r="216" spans="1:15" ht="15.75" customHeight="1">
      <c r="A216" s="1"/>
      <c r="B216" s="6" t="s">
        <v>27</v>
      </c>
      <c r="C216" s="6">
        <v>1128299</v>
      </c>
      <c r="D216" s="7">
        <v>44549</v>
      </c>
      <c r="E216" s="6" t="s">
        <v>28</v>
      </c>
      <c r="F216" s="6" t="s">
        <v>29</v>
      </c>
      <c r="G216" s="6" t="s">
        <v>30</v>
      </c>
      <c r="H216" s="6" t="s">
        <v>17</v>
      </c>
      <c r="I216" s="8">
        <v>0.55000000000000004</v>
      </c>
      <c r="J216" s="9">
        <v>9750</v>
      </c>
      <c r="K216" s="10">
        <f t="shared" si="0"/>
        <v>5362.5</v>
      </c>
      <c r="L216" s="10">
        <f t="shared" si="1"/>
        <v>1608.7500000000002</v>
      </c>
      <c r="M216" s="11">
        <v>0.30000000000000004</v>
      </c>
      <c r="O216" s="1"/>
    </row>
    <row r="217" spans="1:15" ht="15.75" customHeight="1">
      <c r="A217" s="1"/>
      <c r="B217" s="6" t="s">
        <v>27</v>
      </c>
      <c r="C217" s="6">
        <v>1128299</v>
      </c>
      <c r="D217" s="7">
        <v>44549</v>
      </c>
      <c r="E217" s="6" t="s">
        <v>28</v>
      </c>
      <c r="F217" s="6" t="s">
        <v>29</v>
      </c>
      <c r="G217" s="6" t="s">
        <v>30</v>
      </c>
      <c r="H217" s="6" t="s">
        <v>18</v>
      </c>
      <c r="I217" s="8">
        <v>0.60000000000000009</v>
      </c>
      <c r="J217" s="9">
        <v>9750</v>
      </c>
      <c r="K217" s="10">
        <f t="shared" si="0"/>
        <v>5850.0000000000009</v>
      </c>
      <c r="L217" s="10">
        <f t="shared" si="1"/>
        <v>877.50000000000011</v>
      </c>
      <c r="M217" s="11">
        <v>0.15</v>
      </c>
      <c r="O217" s="1"/>
    </row>
    <row r="218" spans="1:15" ht="15.75" customHeight="1">
      <c r="A218" s="1"/>
      <c r="B218" s="6" t="s">
        <v>27</v>
      </c>
      <c r="C218" s="6">
        <v>1128299</v>
      </c>
      <c r="D218" s="7">
        <v>44549</v>
      </c>
      <c r="E218" s="6" t="s">
        <v>28</v>
      </c>
      <c r="F218" s="6" t="s">
        <v>29</v>
      </c>
      <c r="G218" s="6" t="s">
        <v>30</v>
      </c>
      <c r="H218" s="6" t="s">
        <v>19</v>
      </c>
      <c r="I218" s="8">
        <v>0.55000000000000004</v>
      </c>
      <c r="J218" s="9">
        <v>7750</v>
      </c>
      <c r="K218" s="10">
        <f t="shared" si="0"/>
        <v>4262.5</v>
      </c>
      <c r="L218" s="10">
        <f t="shared" si="1"/>
        <v>1278.7500000000002</v>
      </c>
      <c r="M218" s="11">
        <v>0.30000000000000004</v>
      </c>
      <c r="O218" s="1"/>
    </row>
    <row r="219" spans="1:15" ht="15.75" customHeight="1">
      <c r="A219" s="1"/>
      <c r="B219" s="6" t="s">
        <v>27</v>
      </c>
      <c r="C219" s="6">
        <v>1128299</v>
      </c>
      <c r="D219" s="7">
        <v>44549</v>
      </c>
      <c r="E219" s="6" t="s">
        <v>28</v>
      </c>
      <c r="F219" s="6" t="s">
        <v>29</v>
      </c>
      <c r="G219" s="6" t="s">
        <v>30</v>
      </c>
      <c r="H219" s="6" t="s">
        <v>20</v>
      </c>
      <c r="I219" s="8">
        <v>0.55000000000000004</v>
      </c>
      <c r="J219" s="9">
        <v>7750</v>
      </c>
      <c r="K219" s="10">
        <f t="shared" si="0"/>
        <v>4262.5</v>
      </c>
      <c r="L219" s="10">
        <f t="shared" si="1"/>
        <v>1065.6249999999998</v>
      </c>
      <c r="M219" s="11">
        <v>0.24999999999999997</v>
      </c>
      <c r="O219" s="1"/>
    </row>
    <row r="220" spans="1:15" ht="15.75" customHeight="1">
      <c r="A220" s="1"/>
      <c r="B220" s="6" t="s">
        <v>27</v>
      </c>
      <c r="C220" s="6">
        <v>1128299</v>
      </c>
      <c r="D220" s="7">
        <v>44549</v>
      </c>
      <c r="E220" s="6" t="s">
        <v>28</v>
      </c>
      <c r="F220" s="6" t="s">
        <v>29</v>
      </c>
      <c r="G220" s="6" t="s">
        <v>30</v>
      </c>
      <c r="H220" s="6" t="s">
        <v>21</v>
      </c>
      <c r="I220" s="8">
        <v>0.65</v>
      </c>
      <c r="J220" s="9">
        <v>7000</v>
      </c>
      <c r="K220" s="10">
        <f t="shared" si="0"/>
        <v>4550</v>
      </c>
      <c r="L220" s="10">
        <f t="shared" si="1"/>
        <v>2047.5000000000002</v>
      </c>
      <c r="M220" s="11">
        <v>0.45000000000000007</v>
      </c>
      <c r="O220" s="1"/>
    </row>
    <row r="221" spans="1:15" ht="15.75" customHeight="1">
      <c r="A221" s="1"/>
      <c r="B221" s="6" t="s">
        <v>27</v>
      </c>
      <c r="C221" s="6">
        <v>1128299</v>
      </c>
      <c r="D221" s="7">
        <v>44549</v>
      </c>
      <c r="E221" s="6" t="s">
        <v>28</v>
      </c>
      <c r="F221" s="6" t="s">
        <v>29</v>
      </c>
      <c r="G221" s="6" t="s">
        <v>30</v>
      </c>
      <c r="H221" s="6" t="s">
        <v>22</v>
      </c>
      <c r="I221" s="8">
        <v>0.70000000000000007</v>
      </c>
      <c r="J221" s="9">
        <v>8000</v>
      </c>
      <c r="K221" s="10">
        <f t="shared" si="0"/>
        <v>5600.0000000000009</v>
      </c>
      <c r="L221" s="10">
        <f t="shared" si="1"/>
        <v>560.00000000000011</v>
      </c>
      <c r="M221" s="11">
        <v>0.1</v>
      </c>
      <c r="O221" s="1"/>
    </row>
    <row r="222" spans="1:15" ht="15.75" customHeight="1">
      <c r="A222" s="1"/>
      <c r="B222" s="6" t="s">
        <v>31</v>
      </c>
      <c r="C222" s="6">
        <v>1189833</v>
      </c>
      <c r="D222" s="7">
        <v>44211</v>
      </c>
      <c r="E222" s="6" t="s">
        <v>28</v>
      </c>
      <c r="F222" s="6" t="s">
        <v>29</v>
      </c>
      <c r="G222" s="6" t="s">
        <v>32</v>
      </c>
      <c r="H222" s="6" t="s">
        <v>17</v>
      </c>
      <c r="I222" s="8">
        <v>0.35</v>
      </c>
      <c r="J222" s="9">
        <v>7000</v>
      </c>
      <c r="K222" s="10">
        <f t="shared" si="0"/>
        <v>2450</v>
      </c>
      <c r="L222" s="10">
        <f t="shared" si="1"/>
        <v>980</v>
      </c>
      <c r="M222" s="11">
        <v>0.4</v>
      </c>
      <c r="O222" s="1"/>
    </row>
    <row r="223" spans="1:15" ht="15.75" customHeight="1">
      <c r="A223" s="1"/>
      <c r="B223" s="6" t="s">
        <v>31</v>
      </c>
      <c r="C223" s="6">
        <v>1189833</v>
      </c>
      <c r="D223" s="7">
        <v>44211</v>
      </c>
      <c r="E223" s="6" t="s">
        <v>28</v>
      </c>
      <c r="F223" s="6" t="s">
        <v>29</v>
      </c>
      <c r="G223" s="6" t="s">
        <v>32</v>
      </c>
      <c r="H223" s="6" t="s">
        <v>18</v>
      </c>
      <c r="I223" s="8">
        <v>0.45</v>
      </c>
      <c r="J223" s="9">
        <v>7000</v>
      </c>
      <c r="K223" s="10">
        <f t="shared" si="0"/>
        <v>3150</v>
      </c>
      <c r="L223" s="10">
        <f t="shared" si="1"/>
        <v>787.5</v>
      </c>
      <c r="M223" s="11">
        <v>0.25</v>
      </c>
      <c r="O223" s="1"/>
    </row>
    <row r="224" spans="1:15" ht="15.75" customHeight="1">
      <c r="A224" s="1"/>
      <c r="B224" s="6" t="s">
        <v>31</v>
      </c>
      <c r="C224" s="6">
        <v>1189833</v>
      </c>
      <c r="D224" s="7">
        <v>44211</v>
      </c>
      <c r="E224" s="6" t="s">
        <v>28</v>
      </c>
      <c r="F224" s="6" t="s">
        <v>29</v>
      </c>
      <c r="G224" s="6" t="s">
        <v>32</v>
      </c>
      <c r="H224" s="6" t="s">
        <v>19</v>
      </c>
      <c r="I224" s="8">
        <v>0.45</v>
      </c>
      <c r="J224" s="9">
        <v>7000</v>
      </c>
      <c r="K224" s="10">
        <f t="shared" si="0"/>
        <v>3150</v>
      </c>
      <c r="L224" s="10">
        <f t="shared" si="1"/>
        <v>1260</v>
      </c>
      <c r="M224" s="11">
        <v>0.4</v>
      </c>
      <c r="O224" s="1"/>
    </row>
    <row r="225" spans="1:15" ht="15.75" customHeight="1">
      <c r="A225" s="1"/>
      <c r="B225" s="6" t="s">
        <v>31</v>
      </c>
      <c r="C225" s="6">
        <v>1189833</v>
      </c>
      <c r="D225" s="7">
        <v>44211</v>
      </c>
      <c r="E225" s="6" t="s">
        <v>28</v>
      </c>
      <c r="F225" s="6" t="s">
        <v>29</v>
      </c>
      <c r="G225" s="6" t="s">
        <v>32</v>
      </c>
      <c r="H225" s="6" t="s">
        <v>20</v>
      </c>
      <c r="I225" s="8">
        <v>0.45</v>
      </c>
      <c r="J225" s="9">
        <v>5500</v>
      </c>
      <c r="K225" s="10">
        <f t="shared" si="0"/>
        <v>2475</v>
      </c>
      <c r="L225" s="10">
        <f t="shared" si="1"/>
        <v>866.25</v>
      </c>
      <c r="M225" s="11">
        <v>0.35</v>
      </c>
      <c r="O225" s="1"/>
    </row>
    <row r="226" spans="1:15" ht="15.75" customHeight="1">
      <c r="A226" s="1"/>
      <c r="B226" s="6" t="s">
        <v>31</v>
      </c>
      <c r="C226" s="6">
        <v>1189833</v>
      </c>
      <c r="D226" s="7">
        <v>44211</v>
      </c>
      <c r="E226" s="6" t="s">
        <v>28</v>
      </c>
      <c r="F226" s="6" t="s">
        <v>29</v>
      </c>
      <c r="G226" s="6" t="s">
        <v>32</v>
      </c>
      <c r="H226" s="6" t="s">
        <v>21</v>
      </c>
      <c r="I226" s="8">
        <v>0.5</v>
      </c>
      <c r="J226" s="9">
        <v>5000</v>
      </c>
      <c r="K226" s="10">
        <f t="shared" si="0"/>
        <v>2500</v>
      </c>
      <c r="L226" s="10">
        <f t="shared" si="1"/>
        <v>1375</v>
      </c>
      <c r="M226" s="11">
        <v>0.55000000000000004</v>
      </c>
      <c r="O226" s="1"/>
    </row>
    <row r="227" spans="1:15" ht="15.75" customHeight="1">
      <c r="A227" s="1"/>
      <c r="B227" s="6" t="s">
        <v>31</v>
      </c>
      <c r="C227" s="6">
        <v>1189833</v>
      </c>
      <c r="D227" s="7">
        <v>44211</v>
      </c>
      <c r="E227" s="6" t="s">
        <v>28</v>
      </c>
      <c r="F227" s="6" t="s">
        <v>29</v>
      </c>
      <c r="G227" s="6" t="s">
        <v>32</v>
      </c>
      <c r="H227" s="6" t="s">
        <v>22</v>
      </c>
      <c r="I227" s="8">
        <v>0.45</v>
      </c>
      <c r="J227" s="9">
        <v>7000</v>
      </c>
      <c r="K227" s="10">
        <f t="shared" si="0"/>
        <v>3150</v>
      </c>
      <c r="L227" s="10">
        <f t="shared" si="1"/>
        <v>630</v>
      </c>
      <c r="M227" s="11">
        <v>0.2</v>
      </c>
      <c r="O227" s="1"/>
    </row>
    <row r="228" spans="1:15" ht="15.75" customHeight="1">
      <c r="A228" s="1"/>
      <c r="B228" s="6" t="s">
        <v>31</v>
      </c>
      <c r="C228" s="6">
        <v>1189833</v>
      </c>
      <c r="D228" s="7">
        <v>44242</v>
      </c>
      <c r="E228" s="6" t="s">
        <v>28</v>
      </c>
      <c r="F228" s="6" t="s">
        <v>29</v>
      </c>
      <c r="G228" s="6" t="s">
        <v>32</v>
      </c>
      <c r="H228" s="6" t="s">
        <v>17</v>
      </c>
      <c r="I228" s="8">
        <v>0.35</v>
      </c>
      <c r="J228" s="9">
        <v>7500</v>
      </c>
      <c r="K228" s="10">
        <f t="shared" si="0"/>
        <v>2625</v>
      </c>
      <c r="L228" s="10">
        <f t="shared" si="1"/>
        <v>1050</v>
      </c>
      <c r="M228" s="11">
        <v>0.4</v>
      </c>
      <c r="O228" s="1"/>
    </row>
    <row r="229" spans="1:15" ht="15.75" customHeight="1">
      <c r="A229" s="1"/>
      <c r="B229" s="6" t="s">
        <v>31</v>
      </c>
      <c r="C229" s="6">
        <v>1189833</v>
      </c>
      <c r="D229" s="7">
        <v>44242</v>
      </c>
      <c r="E229" s="6" t="s">
        <v>28</v>
      </c>
      <c r="F229" s="6" t="s">
        <v>29</v>
      </c>
      <c r="G229" s="6" t="s">
        <v>32</v>
      </c>
      <c r="H229" s="6" t="s">
        <v>18</v>
      </c>
      <c r="I229" s="8">
        <v>0.45</v>
      </c>
      <c r="J229" s="9">
        <v>6500</v>
      </c>
      <c r="K229" s="10">
        <f t="shared" si="0"/>
        <v>2925</v>
      </c>
      <c r="L229" s="10">
        <f t="shared" si="1"/>
        <v>731.25</v>
      </c>
      <c r="M229" s="11">
        <v>0.25</v>
      </c>
      <c r="O229" s="1"/>
    </row>
    <row r="230" spans="1:15" ht="15.75" customHeight="1">
      <c r="A230" s="1"/>
      <c r="B230" s="6" t="s">
        <v>31</v>
      </c>
      <c r="C230" s="6">
        <v>1189833</v>
      </c>
      <c r="D230" s="7">
        <v>44242</v>
      </c>
      <c r="E230" s="6" t="s">
        <v>28</v>
      </c>
      <c r="F230" s="6" t="s">
        <v>29</v>
      </c>
      <c r="G230" s="6" t="s">
        <v>32</v>
      </c>
      <c r="H230" s="6" t="s">
        <v>19</v>
      </c>
      <c r="I230" s="8">
        <v>0.45</v>
      </c>
      <c r="J230" s="9">
        <v>6750</v>
      </c>
      <c r="K230" s="10">
        <f t="shared" si="0"/>
        <v>3037.5</v>
      </c>
      <c r="L230" s="10">
        <f t="shared" si="1"/>
        <v>1215</v>
      </c>
      <c r="M230" s="11">
        <v>0.4</v>
      </c>
      <c r="O230" s="1"/>
    </row>
    <row r="231" spans="1:15" ht="15.75" customHeight="1">
      <c r="A231" s="1"/>
      <c r="B231" s="6" t="s">
        <v>31</v>
      </c>
      <c r="C231" s="6">
        <v>1189833</v>
      </c>
      <c r="D231" s="7">
        <v>44242</v>
      </c>
      <c r="E231" s="6" t="s">
        <v>28</v>
      </c>
      <c r="F231" s="6" t="s">
        <v>29</v>
      </c>
      <c r="G231" s="6" t="s">
        <v>32</v>
      </c>
      <c r="H231" s="6" t="s">
        <v>20</v>
      </c>
      <c r="I231" s="8">
        <v>0.45</v>
      </c>
      <c r="J231" s="9">
        <v>5250</v>
      </c>
      <c r="K231" s="10">
        <f t="shared" si="0"/>
        <v>2362.5</v>
      </c>
      <c r="L231" s="10">
        <f t="shared" si="1"/>
        <v>826.875</v>
      </c>
      <c r="M231" s="11">
        <v>0.35</v>
      </c>
      <c r="O231" s="1"/>
    </row>
    <row r="232" spans="1:15" ht="15.75" customHeight="1">
      <c r="A232" s="1"/>
      <c r="B232" s="6" t="s">
        <v>31</v>
      </c>
      <c r="C232" s="6">
        <v>1189833</v>
      </c>
      <c r="D232" s="7">
        <v>44242</v>
      </c>
      <c r="E232" s="6" t="s">
        <v>28</v>
      </c>
      <c r="F232" s="6" t="s">
        <v>29</v>
      </c>
      <c r="G232" s="6" t="s">
        <v>32</v>
      </c>
      <c r="H232" s="6" t="s">
        <v>21</v>
      </c>
      <c r="I232" s="8">
        <v>0.5</v>
      </c>
      <c r="J232" s="9">
        <v>4500</v>
      </c>
      <c r="K232" s="10">
        <f t="shared" si="0"/>
        <v>2250</v>
      </c>
      <c r="L232" s="10">
        <f t="shared" si="1"/>
        <v>1237.5</v>
      </c>
      <c r="M232" s="11">
        <v>0.55000000000000004</v>
      </c>
      <c r="O232" s="1"/>
    </row>
    <row r="233" spans="1:15" ht="15.75" customHeight="1">
      <c r="A233" s="1"/>
      <c r="B233" s="6" t="s">
        <v>31</v>
      </c>
      <c r="C233" s="6">
        <v>1189833</v>
      </c>
      <c r="D233" s="7">
        <v>44242</v>
      </c>
      <c r="E233" s="6" t="s">
        <v>28</v>
      </c>
      <c r="F233" s="6" t="s">
        <v>29</v>
      </c>
      <c r="G233" s="6" t="s">
        <v>32</v>
      </c>
      <c r="H233" s="6" t="s">
        <v>22</v>
      </c>
      <c r="I233" s="8">
        <v>0.45</v>
      </c>
      <c r="J233" s="9">
        <v>6500</v>
      </c>
      <c r="K233" s="10">
        <f t="shared" si="0"/>
        <v>2925</v>
      </c>
      <c r="L233" s="10">
        <f t="shared" si="1"/>
        <v>585</v>
      </c>
      <c r="M233" s="11">
        <v>0.2</v>
      </c>
      <c r="O233" s="1"/>
    </row>
    <row r="234" spans="1:15" ht="15.75" customHeight="1">
      <c r="A234" s="1"/>
      <c r="B234" s="6" t="s">
        <v>31</v>
      </c>
      <c r="C234" s="6">
        <v>1189833</v>
      </c>
      <c r="D234" s="7">
        <v>44269</v>
      </c>
      <c r="E234" s="6" t="s">
        <v>28</v>
      </c>
      <c r="F234" s="6" t="s">
        <v>29</v>
      </c>
      <c r="G234" s="6" t="s">
        <v>32</v>
      </c>
      <c r="H234" s="6" t="s">
        <v>17</v>
      </c>
      <c r="I234" s="8">
        <v>0.35</v>
      </c>
      <c r="J234" s="9">
        <v>8000</v>
      </c>
      <c r="K234" s="10">
        <f t="shared" si="0"/>
        <v>2800</v>
      </c>
      <c r="L234" s="10">
        <f t="shared" si="1"/>
        <v>1120</v>
      </c>
      <c r="M234" s="11">
        <v>0.4</v>
      </c>
      <c r="O234" s="1"/>
    </row>
    <row r="235" spans="1:15" ht="15.75" customHeight="1">
      <c r="A235" s="1"/>
      <c r="B235" s="6" t="s">
        <v>31</v>
      </c>
      <c r="C235" s="6">
        <v>1189833</v>
      </c>
      <c r="D235" s="7">
        <v>44269</v>
      </c>
      <c r="E235" s="6" t="s">
        <v>28</v>
      </c>
      <c r="F235" s="6" t="s">
        <v>29</v>
      </c>
      <c r="G235" s="6" t="s">
        <v>32</v>
      </c>
      <c r="H235" s="6" t="s">
        <v>18</v>
      </c>
      <c r="I235" s="8">
        <v>0.45</v>
      </c>
      <c r="J235" s="9">
        <v>6500</v>
      </c>
      <c r="K235" s="10">
        <f t="shared" si="0"/>
        <v>2925</v>
      </c>
      <c r="L235" s="10">
        <f t="shared" si="1"/>
        <v>731.25</v>
      </c>
      <c r="M235" s="11">
        <v>0.25</v>
      </c>
      <c r="O235" s="1"/>
    </row>
    <row r="236" spans="1:15" ht="15.75" customHeight="1">
      <c r="A236" s="1"/>
      <c r="B236" s="6" t="s">
        <v>31</v>
      </c>
      <c r="C236" s="6">
        <v>1189833</v>
      </c>
      <c r="D236" s="7">
        <v>44269</v>
      </c>
      <c r="E236" s="6" t="s">
        <v>28</v>
      </c>
      <c r="F236" s="6" t="s">
        <v>29</v>
      </c>
      <c r="G236" s="6" t="s">
        <v>32</v>
      </c>
      <c r="H236" s="6" t="s">
        <v>19</v>
      </c>
      <c r="I236" s="8">
        <v>0.45</v>
      </c>
      <c r="J236" s="9">
        <v>6500</v>
      </c>
      <c r="K236" s="10">
        <f t="shared" si="0"/>
        <v>2925</v>
      </c>
      <c r="L236" s="10">
        <f t="shared" si="1"/>
        <v>1170</v>
      </c>
      <c r="M236" s="11">
        <v>0.4</v>
      </c>
      <c r="O236" s="1"/>
    </row>
    <row r="237" spans="1:15" ht="15.75" customHeight="1">
      <c r="A237" s="1"/>
      <c r="B237" s="6" t="s">
        <v>31</v>
      </c>
      <c r="C237" s="6">
        <v>1189833</v>
      </c>
      <c r="D237" s="7">
        <v>44269</v>
      </c>
      <c r="E237" s="6" t="s">
        <v>28</v>
      </c>
      <c r="F237" s="6" t="s">
        <v>29</v>
      </c>
      <c r="G237" s="6" t="s">
        <v>32</v>
      </c>
      <c r="H237" s="6" t="s">
        <v>20</v>
      </c>
      <c r="I237" s="8">
        <v>0.45</v>
      </c>
      <c r="J237" s="9">
        <v>5500</v>
      </c>
      <c r="K237" s="10">
        <f t="shared" si="0"/>
        <v>2475</v>
      </c>
      <c r="L237" s="10">
        <f t="shared" si="1"/>
        <v>866.25</v>
      </c>
      <c r="M237" s="11">
        <v>0.35</v>
      </c>
      <c r="O237" s="1"/>
    </row>
    <row r="238" spans="1:15" ht="15.75" customHeight="1">
      <c r="A238" s="1"/>
      <c r="B238" s="6" t="s">
        <v>31</v>
      </c>
      <c r="C238" s="6">
        <v>1189833</v>
      </c>
      <c r="D238" s="7">
        <v>44269</v>
      </c>
      <c r="E238" s="6" t="s">
        <v>28</v>
      </c>
      <c r="F238" s="6" t="s">
        <v>29</v>
      </c>
      <c r="G238" s="6" t="s">
        <v>32</v>
      </c>
      <c r="H238" s="6" t="s">
        <v>21</v>
      </c>
      <c r="I238" s="8">
        <v>0.5</v>
      </c>
      <c r="J238" s="9">
        <v>4250</v>
      </c>
      <c r="K238" s="10">
        <f t="shared" si="0"/>
        <v>2125</v>
      </c>
      <c r="L238" s="10">
        <f t="shared" si="1"/>
        <v>1168.75</v>
      </c>
      <c r="M238" s="11">
        <v>0.55000000000000004</v>
      </c>
      <c r="O238" s="1"/>
    </row>
    <row r="239" spans="1:15" ht="15.75" customHeight="1">
      <c r="A239" s="1"/>
      <c r="B239" s="6" t="s">
        <v>31</v>
      </c>
      <c r="C239" s="6">
        <v>1189833</v>
      </c>
      <c r="D239" s="7">
        <v>44269</v>
      </c>
      <c r="E239" s="6" t="s">
        <v>28</v>
      </c>
      <c r="F239" s="6" t="s">
        <v>29</v>
      </c>
      <c r="G239" s="6" t="s">
        <v>32</v>
      </c>
      <c r="H239" s="6" t="s">
        <v>22</v>
      </c>
      <c r="I239" s="8">
        <v>0.45</v>
      </c>
      <c r="J239" s="9">
        <v>6250</v>
      </c>
      <c r="K239" s="10">
        <f t="shared" si="0"/>
        <v>2812.5</v>
      </c>
      <c r="L239" s="10">
        <f t="shared" si="1"/>
        <v>562.5</v>
      </c>
      <c r="M239" s="11">
        <v>0.2</v>
      </c>
      <c r="O239" s="1"/>
    </row>
    <row r="240" spans="1:15" ht="15.75" customHeight="1">
      <c r="A240" s="1"/>
      <c r="B240" s="6" t="s">
        <v>31</v>
      </c>
      <c r="C240" s="6">
        <v>1189833</v>
      </c>
      <c r="D240" s="7">
        <v>44301</v>
      </c>
      <c r="E240" s="6" t="s">
        <v>28</v>
      </c>
      <c r="F240" s="6" t="s">
        <v>29</v>
      </c>
      <c r="G240" s="6" t="s">
        <v>32</v>
      </c>
      <c r="H240" s="6" t="s">
        <v>17</v>
      </c>
      <c r="I240" s="8">
        <v>0.45</v>
      </c>
      <c r="J240" s="9">
        <v>8000</v>
      </c>
      <c r="K240" s="10">
        <f t="shared" si="0"/>
        <v>3600</v>
      </c>
      <c r="L240" s="10">
        <f t="shared" si="1"/>
        <v>1440</v>
      </c>
      <c r="M240" s="11">
        <v>0.4</v>
      </c>
      <c r="O240" s="1"/>
    </row>
    <row r="241" spans="1:15" ht="15.75" customHeight="1">
      <c r="A241" s="1"/>
      <c r="B241" s="6" t="s">
        <v>31</v>
      </c>
      <c r="C241" s="6">
        <v>1189833</v>
      </c>
      <c r="D241" s="7">
        <v>44301</v>
      </c>
      <c r="E241" s="6" t="s">
        <v>28</v>
      </c>
      <c r="F241" s="6" t="s">
        <v>29</v>
      </c>
      <c r="G241" s="6" t="s">
        <v>32</v>
      </c>
      <c r="H241" s="6" t="s">
        <v>18</v>
      </c>
      <c r="I241" s="8">
        <v>0.5</v>
      </c>
      <c r="J241" s="9">
        <v>6000</v>
      </c>
      <c r="K241" s="10">
        <f t="shared" si="0"/>
        <v>3000</v>
      </c>
      <c r="L241" s="10">
        <f t="shared" si="1"/>
        <v>750</v>
      </c>
      <c r="M241" s="11">
        <v>0.25</v>
      </c>
      <c r="O241" s="1"/>
    </row>
    <row r="242" spans="1:15" ht="15.75" customHeight="1">
      <c r="A242" s="1"/>
      <c r="B242" s="6" t="s">
        <v>31</v>
      </c>
      <c r="C242" s="6">
        <v>1189833</v>
      </c>
      <c r="D242" s="7">
        <v>44301</v>
      </c>
      <c r="E242" s="6" t="s">
        <v>28</v>
      </c>
      <c r="F242" s="6" t="s">
        <v>29</v>
      </c>
      <c r="G242" s="6" t="s">
        <v>32</v>
      </c>
      <c r="H242" s="6" t="s">
        <v>19</v>
      </c>
      <c r="I242" s="8">
        <v>0.5</v>
      </c>
      <c r="J242" s="9">
        <v>6250</v>
      </c>
      <c r="K242" s="10">
        <f t="shared" si="0"/>
        <v>3125</v>
      </c>
      <c r="L242" s="10">
        <f t="shared" si="1"/>
        <v>1250</v>
      </c>
      <c r="M242" s="11">
        <v>0.4</v>
      </c>
      <c r="O242" s="1"/>
    </row>
    <row r="243" spans="1:15" ht="15.75" customHeight="1">
      <c r="A243" s="1"/>
      <c r="B243" s="6" t="s">
        <v>31</v>
      </c>
      <c r="C243" s="6">
        <v>1189833</v>
      </c>
      <c r="D243" s="7">
        <v>44301</v>
      </c>
      <c r="E243" s="6" t="s">
        <v>28</v>
      </c>
      <c r="F243" s="6" t="s">
        <v>29</v>
      </c>
      <c r="G243" s="6" t="s">
        <v>32</v>
      </c>
      <c r="H243" s="6" t="s">
        <v>20</v>
      </c>
      <c r="I243" s="8">
        <v>0.45</v>
      </c>
      <c r="J243" s="9">
        <v>5250</v>
      </c>
      <c r="K243" s="10">
        <f t="shared" si="0"/>
        <v>2362.5</v>
      </c>
      <c r="L243" s="10">
        <f t="shared" si="1"/>
        <v>826.875</v>
      </c>
      <c r="M243" s="11">
        <v>0.35</v>
      </c>
      <c r="O243" s="1"/>
    </row>
    <row r="244" spans="1:15" ht="15.75" customHeight="1">
      <c r="A244" s="1"/>
      <c r="B244" s="6" t="s">
        <v>31</v>
      </c>
      <c r="C244" s="6">
        <v>1189833</v>
      </c>
      <c r="D244" s="7">
        <v>44301</v>
      </c>
      <c r="E244" s="6" t="s">
        <v>28</v>
      </c>
      <c r="F244" s="6" t="s">
        <v>29</v>
      </c>
      <c r="G244" s="6" t="s">
        <v>32</v>
      </c>
      <c r="H244" s="6" t="s">
        <v>21</v>
      </c>
      <c r="I244" s="8">
        <v>0.5</v>
      </c>
      <c r="J244" s="9">
        <v>4250</v>
      </c>
      <c r="K244" s="10">
        <f t="shared" si="0"/>
        <v>2125</v>
      </c>
      <c r="L244" s="10">
        <f t="shared" si="1"/>
        <v>1168.75</v>
      </c>
      <c r="M244" s="11">
        <v>0.55000000000000004</v>
      </c>
      <c r="O244" s="1"/>
    </row>
    <row r="245" spans="1:15" ht="15.75" customHeight="1">
      <c r="A245" s="1"/>
      <c r="B245" s="6" t="s">
        <v>31</v>
      </c>
      <c r="C245" s="6">
        <v>1189833</v>
      </c>
      <c r="D245" s="7">
        <v>44301</v>
      </c>
      <c r="E245" s="6" t="s">
        <v>28</v>
      </c>
      <c r="F245" s="6" t="s">
        <v>29</v>
      </c>
      <c r="G245" s="6" t="s">
        <v>32</v>
      </c>
      <c r="H245" s="6" t="s">
        <v>22</v>
      </c>
      <c r="I245" s="8">
        <v>0.65</v>
      </c>
      <c r="J245" s="9">
        <v>6000</v>
      </c>
      <c r="K245" s="10">
        <f t="shared" si="0"/>
        <v>3900</v>
      </c>
      <c r="L245" s="10">
        <f t="shared" si="1"/>
        <v>780</v>
      </c>
      <c r="M245" s="11">
        <v>0.2</v>
      </c>
      <c r="O245" s="1"/>
    </row>
    <row r="246" spans="1:15" ht="15.75" customHeight="1">
      <c r="A246" s="1"/>
      <c r="B246" s="6" t="s">
        <v>31</v>
      </c>
      <c r="C246" s="6">
        <v>1189833</v>
      </c>
      <c r="D246" s="7">
        <v>44332</v>
      </c>
      <c r="E246" s="6" t="s">
        <v>28</v>
      </c>
      <c r="F246" s="6" t="s">
        <v>29</v>
      </c>
      <c r="G246" s="6" t="s">
        <v>32</v>
      </c>
      <c r="H246" s="6" t="s">
        <v>17</v>
      </c>
      <c r="I246" s="8">
        <v>0.45</v>
      </c>
      <c r="J246" s="9">
        <v>8000</v>
      </c>
      <c r="K246" s="10">
        <f t="shared" si="0"/>
        <v>3600</v>
      </c>
      <c r="L246" s="10">
        <f t="shared" si="1"/>
        <v>1440</v>
      </c>
      <c r="M246" s="11">
        <v>0.4</v>
      </c>
      <c r="O246" s="1"/>
    </row>
    <row r="247" spans="1:15" ht="15.75" customHeight="1">
      <c r="A247" s="1"/>
      <c r="B247" s="6" t="s">
        <v>31</v>
      </c>
      <c r="C247" s="6">
        <v>1189833</v>
      </c>
      <c r="D247" s="7">
        <v>44332</v>
      </c>
      <c r="E247" s="6" t="s">
        <v>28</v>
      </c>
      <c r="F247" s="6" t="s">
        <v>29</v>
      </c>
      <c r="G247" s="6" t="s">
        <v>32</v>
      </c>
      <c r="H247" s="6" t="s">
        <v>18</v>
      </c>
      <c r="I247" s="8">
        <v>0.5</v>
      </c>
      <c r="J247" s="9">
        <v>6500</v>
      </c>
      <c r="K247" s="10">
        <f t="shared" si="0"/>
        <v>3250</v>
      </c>
      <c r="L247" s="10">
        <f t="shared" si="1"/>
        <v>812.5</v>
      </c>
      <c r="M247" s="11">
        <v>0.25</v>
      </c>
      <c r="O247" s="1"/>
    </row>
    <row r="248" spans="1:15" ht="15.75" customHeight="1">
      <c r="A248" s="1"/>
      <c r="B248" s="6" t="s">
        <v>31</v>
      </c>
      <c r="C248" s="6">
        <v>1189833</v>
      </c>
      <c r="D248" s="7">
        <v>44332</v>
      </c>
      <c r="E248" s="6" t="s">
        <v>28</v>
      </c>
      <c r="F248" s="6" t="s">
        <v>29</v>
      </c>
      <c r="G248" s="6" t="s">
        <v>32</v>
      </c>
      <c r="H248" s="6" t="s">
        <v>19</v>
      </c>
      <c r="I248" s="8">
        <v>0.5</v>
      </c>
      <c r="J248" s="9">
        <v>6500</v>
      </c>
      <c r="K248" s="10">
        <f t="shared" si="0"/>
        <v>3250</v>
      </c>
      <c r="L248" s="10">
        <f t="shared" si="1"/>
        <v>1300</v>
      </c>
      <c r="M248" s="11">
        <v>0.4</v>
      </c>
      <c r="O248" s="1"/>
    </row>
    <row r="249" spans="1:15" ht="15.75" customHeight="1">
      <c r="A249" s="1"/>
      <c r="B249" s="6" t="s">
        <v>31</v>
      </c>
      <c r="C249" s="6">
        <v>1189833</v>
      </c>
      <c r="D249" s="7">
        <v>44332</v>
      </c>
      <c r="E249" s="6" t="s">
        <v>28</v>
      </c>
      <c r="F249" s="6" t="s">
        <v>29</v>
      </c>
      <c r="G249" s="6" t="s">
        <v>32</v>
      </c>
      <c r="H249" s="6" t="s">
        <v>20</v>
      </c>
      <c r="I249" s="8">
        <v>0.45</v>
      </c>
      <c r="J249" s="9">
        <v>5500</v>
      </c>
      <c r="K249" s="10">
        <f t="shared" si="0"/>
        <v>2475</v>
      </c>
      <c r="L249" s="10">
        <f t="shared" si="1"/>
        <v>866.25</v>
      </c>
      <c r="M249" s="11">
        <v>0.35</v>
      </c>
      <c r="O249" s="1"/>
    </row>
    <row r="250" spans="1:15" ht="15.75" customHeight="1">
      <c r="A250" s="1"/>
      <c r="B250" s="6" t="s">
        <v>31</v>
      </c>
      <c r="C250" s="6">
        <v>1189833</v>
      </c>
      <c r="D250" s="7">
        <v>44332</v>
      </c>
      <c r="E250" s="6" t="s">
        <v>28</v>
      </c>
      <c r="F250" s="6" t="s">
        <v>29</v>
      </c>
      <c r="G250" s="6" t="s">
        <v>32</v>
      </c>
      <c r="H250" s="6" t="s">
        <v>21</v>
      </c>
      <c r="I250" s="8">
        <v>0.5</v>
      </c>
      <c r="J250" s="9">
        <v>4500</v>
      </c>
      <c r="K250" s="10">
        <f t="shared" si="0"/>
        <v>2250</v>
      </c>
      <c r="L250" s="10">
        <f t="shared" si="1"/>
        <v>1237.5</v>
      </c>
      <c r="M250" s="11">
        <v>0.55000000000000004</v>
      </c>
      <c r="O250" s="1"/>
    </row>
    <row r="251" spans="1:15" ht="15.75" customHeight="1">
      <c r="A251" s="1"/>
      <c r="B251" s="6" t="s">
        <v>31</v>
      </c>
      <c r="C251" s="6">
        <v>1189833</v>
      </c>
      <c r="D251" s="7">
        <v>44332</v>
      </c>
      <c r="E251" s="6" t="s">
        <v>28</v>
      </c>
      <c r="F251" s="6" t="s">
        <v>29</v>
      </c>
      <c r="G251" s="6" t="s">
        <v>32</v>
      </c>
      <c r="H251" s="6" t="s">
        <v>22</v>
      </c>
      <c r="I251" s="8">
        <v>0.65</v>
      </c>
      <c r="J251" s="9">
        <v>6250</v>
      </c>
      <c r="K251" s="10">
        <f t="shared" si="0"/>
        <v>4062.5</v>
      </c>
      <c r="L251" s="10">
        <f t="shared" si="1"/>
        <v>812.5</v>
      </c>
      <c r="M251" s="11">
        <v>0.2</v>
      </c>
      <c r="O251" s="1"/>
    </row>
    <row r="252" spans="1:15" ht="15.75" customHeight="1">
      <c r="A252" s="1"/>
      <c r="B252" s="6" t="s">
        <v>31</v>
      </c>
      <c r="C252" s="6">
        <v>1189833</v>
      </c>
      <c r="D252" s="7">
        <v>44362</v>
      </c>
      <c r="E252" s="6" t="s">
        <v>28</v>
      </c>
      <c r="F252" s="6" t="s">
        <v>29</v>
      </c>
      <c r="G252" s="6" t="s">
        <v>32</v>
      </c>
      <c r="H252" s="6" t="s">
        <v>17</v>
      </c>
      <c r="I252" s="8">
        <v>0.45</v>
      </c>
      <c r="J252" s="9">
        <v>9000</v>
      </c>
      <c r="K252" s="10">
        <f t="shared" si="0"/>
        <v>4050</v>
      </c>
      <c r="L252" s="10">
        <f t="shared" si="1"/>
        <v>1620</v>
      </c>
      <c r="M252" s="11">
        <v>0.4</v>
      </c>
      <c r="O252" s="1"/>
    </row>
    <row r="253" spans="1:15" ht="15.75" customHeight="1">
      <c r="A253" s="1"/>
      <c r="B253" s="6" t="s">
        <v>31</v>
      </c>
      <c r="C253" s="6">
        <v>1189833</v>
      </c>
      <c r="D253" s="7">
        <v>44362</v>
      </c>
      <c r="E253" s="6" t="s">
        <v>28</v>
      </c>
      <c r="F253" s="6" t="s">
        <v>29</v>
      </c>
      <c r="G253" s="6" t="s">
        <v>32</v>
      </c>
      <c r="H253" s="6" t="s">
        <v>18</v>
      </c>
      <c r="I253" s="8">
        <v>0.5</v>
      </c>
      <c r="J253" s="9">
        <v>7500</v>
      </c>
      <c r="K253" s="10">
        <f t="shared" si="0"/>
        <v>3750</v>
      </c>
      <c r="L253" s="10">
        <f t="shared" si="1"/>
        <v>937.5</v>
      </c>
      <c r="M253" s="11">
        <v>0.25</v>
      </c>
      <c r="O253" s="1"/>
    </row>
    <row r="254" spans="1:15" ht="15.75" customHeight="1">
      <c r="A254" s="1"/>
      <c r="B254" s="6" t="s">
        <v>31</v>
      </c>
      <c r="C254" s="6">
        <v>1189833</v>
      </c>
      <c r="D254" s="7">
        <v>44362</v>
      </c>
      <c r="E254" s="6" t="s">
        <v>28</v>
      </c>
      <c r="F254" s="6" t="s">
        <v>29</v>
      </c>
      <c r="G254" s="6" t="s">
        <v>32</v>
      </c>
      <c r="H254" s="6" t="s">
        <v>19</v>
      </c>
      <c r="I254" s="8">
        <v>0.5</v>
      </c>
      <c r="J254" s="9">
        <v>7500</v>
      </c>
      <c r="K254" s="10">
        <f t="shared" si="0"/>
        <v>3750</v>
      </c>
      <c r="L254" s="10">
        <f t="shared" si="1"/>
        <v>1500</v>
      </c>
      <c r="M254" s="11">
        <v>0.4</v>
      </c>
      <c r="O254" s="1"/>
    </row>
    <row r="255" spans="1:15" ht="15.75" customHeight="1">
      <c r="A255" s="1"/>
      <c r="B255" s="6" t="s">
        <v>31</v>
      </c>
      <c r="C255" s="6">
        <v>1189833</v>
      </c>
      <c r="D255" s="7">
        <v>44362</v>
      </c>
      <c r="E255" s="6" t="s">
        <v>28</v>
      </c>
      <c r="F255" s="6" t="s">
        <v>29</v>
      </c>
      <c r="G255" s="6" t="s">
        <v>32</v>
      </c>
      <c r="H255" s="6" t="s">
        <v>20</v>
      </c>
      <c r="I255" s="8">
        <v>0.45</v>
      </c>
      <c r="J255" s="9">
        <v>6250</v>
      </c>
      <c r="K255" s="10">
        <f t="shared" si="0"/>
        <v>2812.5</v>
      </c>
      <c r="L255" s="10">
        <f t="shared" si="1"/>
        <v>984.37499999999989</v>
      </c>
      <c r="M255" s="11">
        <v>0.35</v>
      </c>
      <c r="O255" s="1"/>
    </row>
    <row r="256" spans="1:15" ht="15.75" customHeight="1">
      <c r="A256" s="1"/>
      <c r="B256" s="6" t="s">
        <v>31</v>
      </c>
      <c r="C256" s="6">
        <v>1189833</v>
      </c>
      <c r="D256" s="7">
        <v>44362</v>
      </c>
      <c r="E256" s="6" t="s">
        <v>28</v>
      </c>
      <c r="F256" s="6" t="s">
        <v>29</v>
      </c>
      <c r="G256" s="6" t="s">
        <v>32</v>
      </c>
      <c r="H256" s="6" t="s">
        <v>21</v>
      </c>
      <c r="I256" s="8">
        <v>0.5</v>
      </c>
      <c r="J256" s="9">
        <v>5000</v>
      </c>
      <c r="K256" s="10">
        <f t="shared" si="0"/>
        <v>2500</v>
      </c>
      <c r="L256" s="10">
        <f t="shared" si="1"/>
        <v>1375</v>
      </c>
      <c r="M256" s="11">
        <v>0.55000000000000004</v>
      </c>
      <c r="O256" s="1"/>
    </row>
    <row r="257" spans="1:15" ht="15.75" customHeight="1">
      <c r="A257" s="1"/>
      <c r="B257" s="6" t="s">
        <v>31</v>
      </c>
      <c r="C257" s="6">
        <v>1189833</v>
      </c>
      <c r="D257" s="7">
        <v>44362</v>
      </c>
      <c r="E257" s="6" t="s">
        <v>28</v>
      </c>
      <c r="F257" s="6" t="s">
        <v>29</v>
      </c>
      <c r="G257" s="6" t="s">
        <v>32</v>
      </c>
      <c r="H257" s="6" t="s">
        <v>22</v>
      </c>
      <c r="I257" s="8">
        <v>0.65</v>
      </c>
      <c r="J257" s="9">
        <v>8000</v>
      </c>
      <c r="K257" s="10">
        <f t="shared" si="0"/>
        <v>5200</v>
      </c>
      <c r="L257" s="10">
        <f t="shared" si="1"/>
        <v>1040</v>
      </c>
      <c r="M257" s="11">
        <v>0.2</v>
      </c>
      <c r="O257" s="1"/>
    </row>
    <row r="258" spans="1:15" ht="15.75" customHeight="1">
      <c r="A258" s="1"/>
      <c r="B258" s="6" t="s">
        <v>31</v>
      </c>
      <c r="C258" s="6">
        <v>1189833</v>
      </c>
      <c r="D258" s="7">
        <v>44391</v>
      </c>
      <c r="E258" s="6" t="s">
        <v>28</v>
      </c>
      <c r="F258" s="6" t="s">
        <v>29</v>
      </c>
      <c r="G258" s="6" t="s">
        <v>32</v>
      </c>
      <c r="H258" s="6" t="s">
        <v>17</v>
      </c>
      <c r="I258" s="8">
        <v>0.45</v>
      </c>
      <c r="J258" s="9">
        <v>9500</v>
      </c>
      <c r="K258" s="10">
        <f t="shared" si="0"/>
        <v>4275</v>
      </c>
      <c r="L258" s="10">
        <f t="shared" si="1"/>
        <v>1710</v>
      </c>
      <c r="M258" s="11">
        <v>0.4</v>
      </c>
      <c r="O258" s="1"/>
    </row>
    <row r="259" spans="1:15" ht="15.75" customHeight="1">
      <c r="A259" s="1"/>
      <c r="B259" s="6" t="s">
        <v>31</v>
      </c>
      <c r="C259" s="6">
        <v>1189833</v>
      </c>
      <c r="D259" s="7">
        <v>44391</v>
      </c>
      <c r="E259" s="6" t="s">
        <v>28</v>
      </c>
      <c r="F259" s="6" t="s">
        <v>29</v>
      </c>
      <c r="G259" s="6" t="s">
        <v>32</v>
      </c>
      <c r="H259" s="6" t="s">
        <v>18</v>
      </c>
      <c r="I259" s="8">
        <v>0.5</v>
      </c>
      <c r="J259" s="9">
        <v>8000</v>
      </c>
      <c r="K259" s="10">
        <f t="shared" si="0"/>
        <v>4000</v>
      </c>
      <c r="L259" s="10">
        <f t="shared" si="1"/>
        <v>1000</v>
      </c>
      <c r="M259" s="11">
        <v>0.25</v>
      </c>
      <c r="O259" s="1"/>
    </row>
    <row r="260" spans="1:15" ht="15.75" customHeight="1">
      <c r="A260" s="1"/>
      <c r="B260" s="6" t="s">
        <v>31</v>
      </c>
      <c r="C260" s="6">
        <v>1189833</v>
      </c>
      <c r="D260" s="7">
        <v>44391</v>
      </c>
      <c r="E260" s="6" t="s">
        <v>28</v>
      </c>
      <c r="F260" s="6" t="s">
        <v>29</v>
      </c>
      <c r="G260" s="6" t="s">
        <v>32</v>
      </c>
      <c r="H260" s="6" t="s">
        <v>19</v>
      </c>
      <c r="I260" s="8">
        <v>0.5</v>
      </c>
      <c r="J260" s="9">
        <v>7500</v>
      </c>
      <c r="K260" s="10">
        <f t="shared" si="0"/>
        <v>3750</v>
      </c>
      <c r="L260" s="10">
        <f t="shared" si="1"/>
        <v>1500</v>
      </c>
      <c r="M260" s="11">
        <v>0.4</v>
      </c>
      <c r="O260" s="1"/>
    </row>
    <row r="261" spans="1:15" ht="15.75" customHeight="1">
      <c r="A261" s="1"/>
      <c r="B261" s="6" t="s">
        <v>31</v>
      </c>
      <c r="C261" s="6">
        <v>1189833</v>
      </c>
      <c r="D261" s="7">
        <v>44391</v>
      </c>
      <c r="E261" s="6" t="s">
        <v>28</v>
      </c>
      <c r="F261" s="6" t="s">
        <v>29</v>
      </c>
      <c r="G261" s="6" t="s">
        <v>32</v>
      </c>
      <c r="H261" s="6" t="s">
        <v>20</v>
      </c>
      <c r="I261" s="8">
        <v>0.45</v>
      </c>
      <c r="J261" s="9">
        <v>6500</v>
      </c>
      <c r="K261" s="10">
        <f t="shared" si="0"/>
        <v>2925</v>
      </c>
      <c r="L261" s="10">
        <f t="shared" si="1"/>
        <v>1023.7499999999999</v>
      </c>
      <c r="M261" s="11">
        <v>0.35</v>
      </c>
      <c r="O261" s="1"/>
    </row>
    <row r="262" spans="1:15" ht="15.75" customHeight="1">
      <c r="A262" s="1"/>
      <c r="B262" s="6" t="s">
        <v>31</v>
      </c>
      <c r="C262" s="6">
        <v>1189833</v>
      </c>
      <c r="D262" s="7">
        <v>44391</v>
      </c>
      <c r="E262" s="6" t="s">
        <v>28</v>
      </c>
      <c r="F262" s="6" t="s">
        <v>29</v>
      </c>
      <c r="G262" s="6" t="s">
        <v>32</v>
      </c>
      <c r="H262" s="6" t="s">
        <v>21</v>
      </c>
      <c r="I262" s="8">
        <v>0.5</v>
      </c>
      <c r="J262" s="9">
        <v>7000</v>
      </c>
      <c r="K262" s="10">
        <f t="shared" si="0"/>
        <v>3500</v>
      </c>
      <c r="L262" s="10">
        <f t="shared" si="1"/>
        <v>1925.0000000000002</v>
      </c>
      <c r="M262" s="11">
        <v>0.55000000000000004</v>
      </c>
      <c r="O262" s="1"/>
    </row>
    <row r="263" spans="1:15" ht="15.75" customHeight="1">
      <c r="A263" s="1"/>
      <c r="B263" s="6" t="s">
        <v>31</v>
      </c>
      <c r="C263" s="6">
        <v>1189833</v>
      </c>
      <c r="D263" s="7">
        <v>44391</v>
      </c>
      <c r="E263" s="6" t="s">
        <v>28</v>
      </c>
      <c r="F263" s="6" t="s">
        <v>29</v>
      </c>
      <c r="G263" s="6" t="s">
        <v>32</v>
      </c>
      <c r="H263" s="6" t="s">
        <v>22</v>
      </c>
      <c r="I263" s="8">
        <v>0.65</v>
      </c>
      <c r="J263" s="9">
        <v>7000</v>
      </c>
      <c r="K263" s="10">
        <f t="shared" si="0"/>
        <v>4550</v>
      </c>
      <c r="L263" s="10">
        <f t="shared" si="1"/>
        <v>910</v>
      </c>
      <c r="M263" s="11">
        <v>0.2</v>
      </c>
      <c r="O263" s="1"/>
    </row>
    <row r="264" spans="1:15" ht="15.75" customHeight="1">
      <c r="A264" s="1"/>
      <c r="B264" s="6" t="s">
        <v>31</v>
      </c>
      <c r="C264" s="6">
        <v>1189833</v>
      </c>
      <c r="D264" s="7">
        <v>44423</v>
      </c>
      <c r="E264" s="6" t="s">
        <v>28</v>
      </c>
      <c r="F264" s="6" t="s">
        <v>29</v>
      </c>
      <c r="G264" s="6" t="s">
        <v>32</v>
      </c>
      <c r="H264" s="6" t="s">
        <v>17</v>
      </c>
      <c r="I264" s="8">
        <v>0.5</v>
      </c>
      <c r="J264" s="9">
        <v>9000</v>
      </c>
      <c r="K264" s="10">
        <f t="shared" si="0"/>
        <v>4500</v>
      </c>
      <c r="L264" s="10">
        <f t="shared" si="1"/>
        <v>1800</v>
      </c>
      <c r="M264" s="11">
        <v>0.4</v>
      </c>
      <c r="O264" s="1"/>
    </row>
    <row r="265" spans="1:15" ht="15.75" customHeight="1">
      <c r="A265" s="1"/>
      <c r="B265" s="6" t="s">
        <v>31</v>
      </c>
      <c r="C265" s="6">
        <v>1189833</v>
      </c>
      <c r="D265" s="7">
        <v>44423</v>
      </c>
      <c r="E265" s="6" t="s">
        <v>28</v>
      </c>
      <c r="F265" s="6" t="s">
        <v>29</v>
      </c>
      <c r="G265" s="6" t="s">
        <v>32</v>
      </c>
      <c r="H265" s="6" t="s">
        <v>18</v>
      </c>
      <c r="I265" s="8">
        <v>0.55000000000000004</v>
      </c>
      <c r="J265" s="9">
        <v>8500</v>
      </c>
      <c r="K265" s="10">
        <f t="shared" si="0"/>
        <v>4675</v>
      </c>
      <c r="L265" s="10">
        <f t="shared" si="1"/>
        <v>1168.75</v>
      </c>
      <c r="M265" s="11">
        <v>0.25</v>
      </c>
      <c r="O265" s="1"/>
    </row>
    <row r="266" spans="1:15" ht="15.75" customHeight="1">
      <c r="A266" s="1"/>
      <c r="B266" s="6" t="s">
        <v>31</v>
      </c>
      <c r="C266" s="6">
        <v>1189833</v>
      </c>
      <c r="D266" s="7">
        <v>44423</v>
      </c>
      <c r="E266" s="6" t="s">
        <v>28</v>
      </c>
      <c r="F266" s="6" t="s">
        <v>29</v>
      </c>
      <c r="G266" s="6" t="s">
        <v>32</v>
      </c>
      <c r="H266" s="6" t="s">
        <v>19</v>
      </c>
      <c r="I266" s="8">
        <v>0.5</v>
      </c>
      <c r="J266" s="9">
        <v>7250</v>
      </c>
      <c r="K266" s="10">
        <f t="shared" si="0"/>
        <v>3625</v>
      </c>
      <c r="L266" s="10">
        <f t="shared" si="1"/>
        <v>1450</v>
      </c>
      <c r="M266" s="11">
        <v>0.4</v>
      </c>
      <c r="O266" s="1"/>
    </row>
    <row r="267" spans="1:15" ht="15.75" customHeight="1">
      <c r="A267" s="1"/>
      <c r="B267" s="6" t="s">
        <v>31</v>
      </c>
      <c r="C267" s="6">
        <v>1189833</v>
      </c>
      <c r="D267" s="7">
        <v>44423</v>
      </c>
      <c r="E267" s="6" t="s">
        <v>28</v>
      </c>
      <c r="F267" s="6" t="s">
        <v>29</v>
      </c>
      <c r="G267" s="6" t="s">
        <v>32</v>
      </c>
      <c r="H267" s="6" t="s">
        <v>20</v>
      </c>
      <c r="I267" s="8">
        <v>0.5</v>
      </c>
      <c r="J267" s="9">
        <v>6750</v>
      </c>
      <c r="K267" s="10">
        <f t="shared" si="0"/>
        <v>3375</v>
      </c>
      <c r="L267" s="10">
        <f t="shared" si="1"/>
        <v>1181.25</v>
      </c>
      <c r="M267" s="11">
        <v>0.35</v>
      </c>
      <c r="O267" s="1"/>
    </row>
    <row r="268" spans="1:15" ht="15.75" customHeight="1">
      <c r="A268" s="1"/>
      <c r="B268" s="6" t="s">
        <v>31</v>
      </c>
      <c r="C268" s="6">
        <v>1189833</v>
      </c>
      <c r="D268" s="7">
        <v>44423</v>
      </c>
      <c r="E268" s="6" t="s">
        <v>28</v>
      </c>
      <c r="F268" s="6" t="s">
        <v>29</v>
      </c>
      <c r="G268" s="6" t="s">
        <v>32</v>
      </c>
      <c r="H268" s="6" t="s">
        <v>21</v>
      </c>
      <c r="I268" s="8">
        <v>0.6</v>
      </c>
      <c r="J268" s="9">
        <v>6750</v>
      </c>
      <c r="K268" s="10">
        <f t="shared" si="0"/>
        <v>4050</v>
      </c>
      <c r="L268" s="10">
        <f t="shared" si="1"/>
        <v>2227.5</v>
      </c>
      <c r="M268" s="11">
        <v>0.55000000000000004</v>
      </c>
      <c r="O268" s="1"/>
    </row>
    <row r="269" spans="1:15" ht="15.75" customHeight="1">
      <c r="A269" s="1"/>
      <c r="B269" s="6" t="s">
        <v>31</v>
      </c>
      <c r="C269" s="6">
        <v>1189833</v>
      </c>
      <c r="D269" s="7">
        <v>44423</v>
      </c>
      <c r="E269" s="6" t="s">
        <v>28</v>
      </c>
      <c r="F269" s="6" t="s">
        <v>29</v>
      </c>
      <c r="G269" s="6" t="s">
        <v>32</v>
      </c>
      <c r="H269" s="6" t="s">
        <v>22</v>
      </c>
      <c r="I269" s="8">
        <v>0.65</v>
      </c>
      <c r="J269" s="9">
        <v>6500</v>
      </c>
      <c r="K269" s="10">
        <f t="shared" si="0"/>
        <v>4225</v>
      </c>
      <c r="L269" s="10">
        <f t="shared" si="1"/>
        <v>845</v>
      </c>
      <c r="M269" s="11">
        <v>0.2</v>
      </c>
      <c r="O269" s="1"/>
    </row>
    <row r="270" spans="1:15" ht="15.75" customHeight="1">
      <c r="A270" s="1"/>
      <c r="B270" s="6" t="s">
        <v>31</v>
      </c>
      <c r="C270" s="6">
        <v>1189833</v>
      </c>
      <c r="D270" s="7">
        <v>44455</v>
      </c>
      <c r="E270" s="6" t="s">
        <v>28</v>
      </c>
      <c r="F270" s="6" t="s">
        <v>29</v>
      </c>
      <c r="G270" s="6" t="s">
        <v>32</v>
      </c>
      <c r="H270" s="6" t="s">
        <v>17</v>
      </c>
      <c r="I270" s="8">
        <v>0.5</v>
      </c>
      <c r="J270" s="9">
        <v>8500</v>
      </c>
      <c r="K270" s="10">
        <f t="shared" si="0"/>
        <v>4250</v>
      </c>
      <c r="L270" s="10">
        <f t="shared" si="1"/>
        <v>1700</v>
      </c>
      <c r="M270" s="11">
        <v>0.4</v>
      </c>
      <c r="O270" s="1"/>
    </row>
    <row r="271" spans="1:15" ht="15.75" customHeight="1">
      <c r="A271" s="1"/>
      <c r="B271" s="6" t="s">
        <v>31</v>
      </c>
      <c r="C271" s="6">
        <v>1189833</v>
      </c>
      <c r="D271" s="7">
        <v>44455</v>
      </c>
      <c r="E271" s="6" t="s">
        <v>28</v>
      </c>
      <c r="F271" s="6" t="s">
        <v>29</v>
      </c>
      <c r="G271" s="6" t="s">
        <v>32</v>
      </c>
      <c r="H271" s="6" t="s">
        <v>18</v>
      </c>
      <c r="I271" s="8">
        <v>0.55000000000000004</v>
      </c>
      <c r="J271" s="9">
        <v>8500</v>
      </c>
      <c r="K271" s="10">
        <f t="shared" si="0"/>
        <v>4675</v>
      </c>
      <c r="L271" s="10">
        <f t="shared" si="1"/>
        <v>1168.75</v>
      </c>
      <c r="M271" s="11">
        <v>0.25</v>
      </c>
      <c r="O271" s="1"/>
    </row>
    <row r="272" spans="1:15" ht="15.75" customHeight="1">
      <c r="A272" s="1"/>
      <c r="B272" s="6" t="s">
        <v>31</v>
      </c>
      <c r="C272" s="6">
        <v>1189833</v>
      </c>
      <c r="D272" s="7">
        <v>44455</v>
      </c>
      <c r="E272" s="6" t="s">
        <v>28</v>
      </c>
      <c r="F272" s="6" t="s">
        <v>29</v>
      </c>
      <c r="G272" s="6" t="s">
        <v>32</v>
      </c>
      <c r="H272" s="6" t="s">
        <v>19</v>
      </c>
      <c r="I272" s="8">
        <v>0.5</v>
      </c>
      <c r="J272" s="9">
        <v>7000</v>
      </c>
      <c r="K272" s="10">
        <f t="shared" si="0"/>
        <v>3500</v>
      </c>
      <c r="L272" s="10">
        <f t="shared" si="1"/>
        <v>1400</v>
      </c>
      <c r="M272" s="11">
        <v>0.4</v>
      </c>
      <c r="O272" s="1"/>
    </row>
    <row r="273" spans="1:15" ht="15.75" customHeight="1">
      <c r="A273" s="1"/>
      <c r="B273" s="6" t="s">
        <v>31</v>
      </c>
      <c r="C273" s="6">
        <v>1189833</v>
      </c>
      <c r="D273" s="7">
        <v>44455</v>
      </c>
      <c r="E273" s="6" t="s">
        <v>28</v>
      </c>
      <c r="F273" s="6" t="s">
        <v>29</v>
      </c>
      <c r="G273" s="6" t="s">
        <v>32</v>
      </c>
      <c r="H273" s="6" t="s">
        <v>20</v>
      </c>
      <c r="I273" s="8">
        <v>0.5</v>
      </c>
      <c r="J273" s="9">
        <v>6500</v>
      </c>
      <c r="K273" s="10">
        <f t="shared" si="0"/>
        <v>3250</v>
      </c>
      <c r="L273" s="10">
        <f t="shared" si="1"/>
        <v>1137.5</v>
      </c>
      <c r="M273" s="11">
        <v>0.35</v>
      </c>
      <c r="O273" s="1"/>
    </row>
    <row r="274" spans="1:15" ht="15.75" customHeight="1">
      <c r="A274" s="1"/>
      <c r="B274" s="6" t="s">
        <v>31</v>
      </c>
      <c r="C274" s="6">
        <v>1189833</v>
      </c>
      <c r="D274" s="7">
        <v>44455</v>
      </c>
      <c r="E274" s="6" t="s">
        <v>28</v>
      </c>
      <c r="F274" s="6" t="s">
        <v>29</v>
      </c>
      <c r="G274" s="6" t="s">
        <v>32</v>
      </c>
      <c r="H274" s="6" t="s">
        <v>21</v>
      </c>
      <c r="I274" s="8">
        <v>0.6</v>
      </c>
      <c r="J274" s="9">
        <v>6500</v>
      </c>
      <c r="K274" s="10">
        <f t="shared" si="0"/>
        <v>3900</v>
      </c>
      <c r="L274" s="10">
        <f t="shared" si="1"/>
        <v>2145</v>
      </c>
      <c r="M274" s="11">
        <v>0.55000000000000004</v>
      </c>
      <c r="O274" s="1"/>
    </row>
    <row r="275" spans="1:15" ht="15.75" customHeight="1">
      <c r="A275" s="1"/>
      <c r="B275" s="6" t="s">
        <v>31</v>
      </c>
      <c r="C275" s="6">
        <v>1189833</v>
      </c>
      <c r="D275" s="7">
        <v>44455</v>
      </c>
      <c r="E275" s="6" t="s">
        <v>28</v>
      </c>
      <c r="F275" s="6" t="s">
        <v>29</v>
      </c>
      <c r="G275" s="6" t="s">
        <v>32</v>
      </c>
      <c r="H275" s="6" t="s">
        <v>22</v>
      </c>
      <c r="I275" s="8">
        <v>0.65</v>
      </c>
      <c r="J275" s="9">
        <v>7000</v>
      </c>
      <c r="K275" s="10">
        <f t="shared" si="0"/>
        <v>4550</v>
      </c>
      <c r="L275" s="10">
        <f t="shared" si="1"/>
        <v>910</v>
      </c>
      <c r="M275" s="11">
        <v>0.2</v>
      </c>
      <c r="O275" s="1"/>
    </row>
    <row r="276" spans="1:15" ht="15.75" customHeight="1">
      <c r="A276" s="1"/>
      <c r="B276" s="6" t="s">
        <v>31</v>
      </c>
      <c r="C276" s="6">
        <v>1189833</v>
      </c>
      <c r="D276" s="7">
        <v>44484</v>
      </c>
      <c r="E276" s="6" t="s">
        <v>28</v>
      </c>
      <c r="F276" s="6" t="s">
        <v>29</v>
      </c>
      <c r="G276" s="6" t="s">
        <v>32</v>
      </c>
      <c r="H276" s="6" t="s">
        <v>17</v>
      </c>
      <c r="I276" s="8">
        <v>0.5</v>
      </c>
      <c r="J276" s="9">
        <v>8000</v>
      </c>
      <c r="K276" s="10">
        <f t="shared" si="0"/>
        <v>4000</v>
      </c>
      <c r="L276" s="10">
        <f t="shared" si="1"/>
        <v>1600</v>
      </c>
      <c r="M276" s="11">
        <v>0.4</v>
      </c>
      <c r="O276" s="1"/>
    </row>
    <row r="277" spans="1:15" ht="15.75" customHeight="1">
      <c r="A277" s="1"/>
      <c r="B277" s="6" t="s">
        <v>31</v>
      </c>
      <c r="C277" s="6">
        <v>1189833</v>
      </c>
      <c r="D277" s="7">
        <v>44484</v>
      </c>
      <c r="E277" s="6" t="s">
        <v>28</v>
      </c>
      <c r="F277" s="6" t="s">
        <v>29</v>
      </c>
      <c r="G277" s="6" t="s">
        <v>32</v>
      </c>
      <c r="H277" s="6" t="s">
        <v>18</v>
      </c>
      <c r="I277" s="8">
        <v>0.55000000000000004</v>
      </c>
      <c r="J277" s="9">
        <v>8000</v>
      </c>
      <c r="K277" s="10">
        <f t="shared" si="0"/>
        <v>4400</v>
      </c>
      <c r="L277" s="10">
        <f t="shared" si="1"/>
        <v>1100</v>
      </c>
      <c r="M277" s="11">
        <v>0.25</v>
      </c>
      <c r="O277" s="1"/>
    </row>
    <row r="278" spans="1:15" ht="15.75" customHeight="1">
      <c r="A278" s="1"/>
      <c r="B278" s="6" t="s">
        <v>31</v>
      </c>
      <c r="C278" s="6">
        <v>1189833</v>
      </c>
      <c r="D278" s="7">
        <v>44484</v>
      </c>
      <c r="E278" s="6" t="s">
        <v>28</v>
      </c>
      <c r="F278" s="6" t="s">
        <v>29</v>
      </c>
      <c r="G278" s="6" t="s">
        <v>32</v>
      </c>
      <c r="H278" s="6" t="s">
        <v>19</v>
      </c>
      <c r="I278" s="8">
        <v>0.5</v>
      </c>
      <c r="J278" s="9">
        <v>6500</v>
      </c>
      <c r="K278" s="10">
        <f t="shared" si="0"/>
        <v>3250</v>
      </c>
      <c r="L278" s="10">
        <f t="shared" si="1"/>
        <v>1300</v>
      </c>
      <c r="M278" s="11">
        <v>0.4</v>
      </c>
      <c r="O278" s="1"/>
    </row>
    <row r="279" spans="1:15" ht="15.75" customHeight="1">
      <c r="A279" s="1"/>
      <c r="B279" s="6" t="s">
        <v>31</v>
      </c>
      <c r="C279" s="6">
        <v>1189833</v>
      </c>
      <c r="D279" s="7">
        <v>44484</v>
      </c>
      <c r="E279" s="6" t="s">
        <v>28</v>
      </c>
      <c r="F279" s="6" t="s">
        <v>29</v>
      </c>
      <c r="G279" s="6" t="s">
        <v>32</v>
      </c>
      <c r="H279" s="6" t="s">
        <v>20</v>
      </c>
      <c r="I279" s="8">
        <v>0.5</v>
      </c>
      <c r="J279" s="9">
        <v>6250</v>
      </c>
      <c r="K279" s="10">
        <f t="shared" si="0"/>
        <v>3125</v>
      </c>
      <c r="L279" s="10">
        <f t="shared" si="1"/>
        <v>1093.75</v>
      </c>
      <c r="M279" s="11">
        <v>0.35</v>
      </c>
      <c r="O279" s="1"/>
    </row>
    <row r="280" spans="1:15" ht="15.75" customHeight="1">
      <c r="A280" s="1"/>
      <c r="B280" s="6" t="s">
        <v>31</v>
      </c>
      <c r="C280" s="6">
        <v>1189833</v>
      </c>
      <c r="D280" s="7">
        <v>44484</v>
      </c>
      <c r="E280" s="6" t="s">
        <v>28</v>
      </c>
      <c r="F280" s="6" t="s">
        <v>29</v>
      </c>
      <c r="G280" s="6" t="s">
        <v>32</v>
      </c>
      <c r="H280" s="6" t="s">
        <v>21</v>
      </c>
      <c r="I280" s="8">
        <v>0.6</v>
      </c>
      <c r="J280" s="9">
        <v>6000</v>
      </c>
      <c r="K280" s="10">
        <f t="shared" si="0"/>
        <v>3600</v>
      </c>
      <c r="L280" s="10">
        <f t="shared" si="1"/>
        <v>1980.0000000000002</v>
      </c>
      <c r="M280" s="11">
        <v>0.55000000000000004</v>
      </c>
      <c r="O280" s="1"/>
    </row>
    <row r="281" spans="1:15" ht="15.75" customHeight="1">
      <c r="A281" s="1"/>
      <c r="B281" s="6" t="s">
        <v>31</v>
      </c>
      <c r="C281" s="6">
        <v>1189833</v>
      </c>
      <c r="D281" s="7">
        <v>44484</v>
      </c>
      <c r="E281" s="6" t="s">
        <v>28</v>
      </c>
      <c r="F281" s="6" t="s">
        <v>29</v>
      </c>
      <c r="G281" s="6" t="s">
        <v>32</v>
      </c>
      <c r="H281" s="6" t="s">
        <v>22</v>
      </c>
      <c r="I281" s="8">
        <v>0.65</v>
      </c>
      <c r="J281" s="9">
        <v>6500</v>
      </c>
      <c r="K281" s="10">
        <f t="shared" si="0"/>
        <v>4225</v>
      </c>
      <c r="L281" s="10">
        <f t="shared" si="1"/>
        <v>845</v>
      </c>
      <c r="M281" s="11">
        <v>0.2</v>
      </c>
      <c r="O281" s="1"/>
    </row>
    <row r="282" spans="1:15" ht="15.75" customHeight="1">
      <c r="A282" s="1"/>
      <c r="B282" s="6" t="s">
        <v>31</v>
      </c>
      <c r="C282" s="6">
        <v>1189833</v>
      </c>
      <c r="D282" s="7">
        <v>44515</v>
      </c>
      <c r="E282" s="6" t="s">
        <v>28</v>
      </c>
      <c r="F282" s="6" t="s">
        <v>29</v>
      </c>
      <c r="G282" s="6" t="s">
        <v>32</v>
      </c>
      <c r="H282" s="6" t="s">
        <v>17</v>
      </c>
      <c r="I282" s="8">
        <v>0.5</v>
      </c>
      <c r="J282" s="9">
        <v>8250</v>
      </c>
      <c r="K282" s="10">
        <f t="shared" si="0"/>
        <v>4125</v>
      </c>
      <c r="L282" s="10">
        <f t="shared" si="1"/>
        <v>1650</v>
      </c>
      <c r="M282" s="11">
        <v>0.4</v>
      </c>
      <c r="O282" s="1"/>
    </row>
    <row r="283" spans="1:15" ht="15.75" customHeight="1">
      <c r="A283" s="1"/>
      <c r="B283" s="6" t="s">
        <v>31</v>
      </c>
      <c r="C283" s="6">
        <v>1189833</v>
      </c>
      <c r="D283" s="7">
        <v>44515</v>
      </c>
      <c r="E283" s="6" t="s">
        <v>28</v>
      </c>
      <c r="F283" s="6" t="s">
        <v>29</v>
      </c>
      <c r="G283" s="6" t="s">
        <v>32</v>
      </c>
      <c r="H283" s="6" t="s">
        <v>18</v>
      </c>
      <c r="I283" s="8">
        <v>0.55000000000000004</v>
      </c>
      <c r="J283" s="9">
        <v>8250</v>
      </c>
      <c r="K283" s="10">
        <f t="shared" si="0"/>
        <v>4537.5</v>
      </c>
      <c r="L283" s="10">
        <f t="shared" si="1"/>
        <v>1134.375</v>
      </c>
      <c r="M283" s="11">
        <v>0.25</v>
      </c>
      <c r="O283" s="1"/>
    </row>
    <row r="284" spans="1:15" ht="15.75" customHeight="1">
      <c r="A284" s="1"/>
      <c r="B284" s="6" t="s">
        <v>31</v>
      </c>
      <c r="C284" s="6">
        <v>1189833</v>
      </c>
      <c r="D284" s="7">
        <v>44515</v>
      </c>
      <c r="E284" s="6" t="s">
        <v>28</v>
      </c>
      <c r="F284" s="6" t="s">
        <v>29</v>
      </c>
      <c r="G284" s="6" t="s">
        <v>32</v>
      </c>
      <c r="H284" s="6" t="s">
        <v>19</v>
      </c>
      <c r="I284" s="8">
        <v>0.5</v>
      </c>
      <c r="J284" s="9">
        <v>6750</v>
      </c>
      <c r="K284" s="10">
        <f t="shared" si="0"/>
        <v>3375</v>
      </c>
      <c r="L284" s="10">
        <f t="shared" si="1"/>
        <v>1350</v>
      </c>
      <c r="M284" s="11">
        <v>0.4</v>
      </c>
      <c r="O284" s="1"/>
    </row>
    <row r="285" spans="1:15" ht="15.75" customHeight="1">
      <c r="A285" s="1"/>
      <c r="B285" s="6" t="s">
        <v>31</v>
      </c>
      <c r="C285" s="6">
        <v>1189833</v>
      </c>
      <c r="D285" s="7">
        <v>44515</v>
      </c>
      <c r="E285" s="6" t="s">
        <v>28</v>
      </c>
      <c r="F285" s="6" t="s">
        <v>29</v>
      </c>
      <c r="G285" s="6" t="s">
        <v>32</v>
      </c>
      <c r="H285" s="6" t="s">
        <v>20</v>
      </c>
      <c r="I285" s="8">
        <v>0.5</v>
      </c>
      <c r="J285" s="9">
        <v>6500</v>
      </c>
      <c r="K285" s="10">
        <f t="shared" si="0"/>
        <v>3250</v>
      </c>
      <c r="L285" s="10">
        <f t="shared" si="1"/>
        <v>1137.5</v>
      </c>
      <c r="M285" s="11">
        <v>0.35</v>
      </c>
      <c r="O285" s="1"/>
    </row>
    <row r="286" spans="1:15" ht="15.75" customHeight="1">
      <c r="A286" s="1"/>
      <c r="B286" s="6" t="s">
        <v>31</v>
      </c>
      <c r="C286" s="6">
        <v>1189833</v>
      </c>
      <c r="D286" s="7">
        <v>44515</v>
      </c>
      <c r="E286" s="6" t="s">
        <v>28</v>
      </c>
      <c r="F286" s="6" t="s">
        <v>29</v>
      </c>
      <c r="G286" s="6" t="s">
        <v>32</v>
      </c>
      <c r="H286" s="6" t="s">
        <v>21</v>
      </c>
      <c r="I286" s="8">
        <v>0.6</v>
      </c>
      <c r="J286" s="9">
        <v>6000</v>
      </c>
      <c r="K286" s="10">
        <f t="shared" si="0"/>
        <v>3600</v>
      </c>
      <c r="L286" s="10">
        <f t="shared" si="1"/>
        <v>1980.0000000000002</v>
      </c>
      <c r="M286" s="11">
        <v>0.55000000000000004</v>
      </c>
      <c r="O286" s="1"/>
    </row>
    <row r="287" spans="1:15" ht="15.75" customHeight="1">
      <c r="A287" s="1"/>
      <c r="B287" s="6" t="s">
        <v>31</v>
      </c>
      <c r="C287" s="6">
        <v>1189833</v>
      </c>
      <c r="D287" s="7">
        <v>44515</v>
      </c>
      <c r="E287" s="6" t="s">
        <v>28</v>
      </c>
      <c r="F287" s="6" t="s">
        <v>29</v>
      </c>
      <c r="G287" s="6" t="s">
        <v>32</v>
      </c>
      <c r="H287" s="6" t="s">
        <v>22</v>
      </c>
      <c r="I287" s="8">
        <v>0.65</v>
      </c>
      <c r="J287" s="9">
        <v>7000</v>
      </c>
      <c r="K287" s="10">
        <f t="shared" si="0"/>
        <v>4550</v>
      </c>
      <c r="L287" s="10">
        <f t="shared" si="1"/>
        <v>910</v>
      </c>
      <c r="M287" s="11">
        <v>0.2</v>
      </c>
      <c r="O287" s="1"/>
    </row>
    <row r="288" spans="1:15" ht="15.75" customHeight="1">
      <c r="A288" s="1"/>
      <c r="B288" s="6" t="s">
        <v>31</v>
      </c>
      <c r="C288" s="6">
        <v>1189833</v>
      </c>
      <c r="D288" s="7">
        <v>44544</v>
      </c>
      <c r="E288" s="6" t="s">
        <v>28</v>
      </c>
      <c r="F288" s="6" t="s">
        <v>29</v>
      </c>
      <c r="G288" s="6" t="s">
        <v>32</v>
      </c>
      <c r="H288" s="6" t="s">
        <v>17</v>
      </c>
      <c r="I288" s="8">
        <v>0.5</v>
      </c>
      <c r="J288" s="9">
        <v>9000</v>
      </c>
      <c r="K288" s="10">
        <f t="shared" si="0"/>
        <v>4500</v>
      </c>
      <c r="L288" s="10">
        <f t="shared" si="1"/>
        <v>1800</v>
      </c>
      <c r="M288" s="11">
        <v>0.4</v>
      </c>
      <c r="O288" s="1"/>
    </row>
    <row r="289" spans="1:16" ht="15.75" customHeight="1">
      <c r="A289" s="1"/>
      <c r="B289" s="6" t="s">
        <v>31</v>
      </c>
      <c r="C289" s="6">
        <v>1189833</v>
      </c>
      <c r="D289" s="7">
        <v>44544</v>
      </c>
      <c r="E289" s="6" t="s">
        <v>28</v>
      </c>
      <c r="F289" s="6" t="s">
        <v>29</v>
      </c>
      <c r="G289" s="6" t="s">
        <v>32</v>
      </c>
      <c r="H289" s="6" t="s">
        <v>18</v>
      </c>
      <c r="I289" s="8">
        <v>0.55000000000000004</v>
      </c>
      <c r="J289" s="9">
        <v>9000</v>
      </c>
      <c r="K289" s="10">
        <f t="shared" si="0"/>
        <v>4950</v>
      </c>
      <c r="L289" s="10">
        <f t="shared" si="1"/>
        <v>1237.5</v>
      </c>
      <c r="M289" s="11">
        <v>0.25</v>
      </c>
      <c r="O289" s="1"/>
    </row>
    <row r="290" spans="1:16" ht="15.75" customHeight="1">
      <c r="A290" s="1"/>
      <c r="B290" s="6" t="s">
        <v>31</v>
      </c>
      <c r="C290" s="6">
        <v>1189833</v>
      </c>
      <c r="D290" s="7">
        <v>44544</v>
      </c>
      <c r="E290" s="6" t="s">
        <v>28</v>
      </c>
      <c r="F290" s="6" t="s">
        <v>29</v>
      </c>
      <c r="G290" s="6" t="s">
        <v>32</v>
      </c>
      <c r="H290" s="6" t="s">
        <v>19</v>
      </c>
      <c r="I290" s="8">
        <v>0.5</v>
      </c>
      <c r="J290" s="9">
        <v>7000</v>
      </c>
      <c r="K290" s="10">
        <f t="shared" si="0"/>
        <v>3500</v>
      </c>
      <c r="L290" s="10">
        <f t="shared" si="1"/>
        <v>1400</v>
      </c>
      <c r="M290" s="11">
        <v>0.4</v>
      </c>
      <c r="O290" s="1"/>
    </row>
    <row r="291" spans="1:16" ht="15.75" customHeight="1">
      <c r="A291" s="1"/>
      <c r="B291" s="6" t="s">
        <v>31</v>
      </c>
      <c r="C291" s="6">
        <v>1189833</v>
      </c>
      <c r="D291" s="7">
        <v>44544</v>
      </c>
      <c r="E291" s="6" t="s">
        <v>28</v>
      </c>
      <c r="F291" s="6" t="s">
        <v>29</v>
      </c>
      <c r="G291" s="6" t="s">
        <v>32</v>
      </c>
      <c r="H291" s="6" t="s">
        <v>20</v>
      </c>
      <c r="I291" s="8">
        <v>0.5</v>
      </c>
      <c r="J291" s="9">
        <v>7000</v>
      </c>
      <c r="K291" s="10">
        <f t="shared" si="0"/>
        <v>3500</v>
      </c>
      <c r="L291" s="10">
        <f t="shared" si="1"/>
        <v>1225</v>
      </c>
      <c r="M291" s="11">
        <v>0.35</v>
      </c>
      <c r="O291" s="1"/>
    </row>
    <row r="292" spans="1:16" ht="15.75" customHeight="1">
      <c r="A292" s="1"/>
      <c r="B292" s="6" t="s">
        <v>31</v>
      </c>
      <c r="C292" s="6">
        <v>1189833</v>
      </c>
      <c r="D292" s="7">
        <v>44544</v>
      </c>
      <c r="E292" s="6" t="s">
        <v>28</v>
      </c>
      <c r="F292" s="6" t="s">
        <v>29</v>
      </c>
      <c r="G292" s="6" t="s">
        <v>32</v>
      </c>
      <c r="H292" s="6" t="s">
        <v>21</v>
      </c>
      <c r="I292" s="8">
        <v>0.6</v>
      </c>
      <c r="J292" s="9">
        <v>6250</v>
      </c>
      <c r="K292" s="10">
        <f t="shared" si="0"/>
        <v>3750</v>
      </c>
      <c r="L292" s="10">
        <f t="shared" si="1"/>
        <v>2062.5</v>
      </c>
      <c r="M292" s="11">
        <v>0.55000000000000004</v>
      </c>
      <c r="O292" s="1"/>
    </row>
    <row r="293" spans="1:16" ht="15.75" customHeight="1">
      <c r="A293" s="1"/>
      <c r="B293" s="6" t="s">
        <v>31</v>
      </c>
      <c r="C293" s="6">
        <v>1189833</v>
      </c>
      <c r="D293" s="7">
        <v>44544</v>
      </c>
      <c r="E293" s="6" t="s">
        <v>28</v>
      </c>
      <c r="F293" s="6" t="s">
        <v>29</v>
      </c>
      <c r="G293" s="6" t="s">
        <v>32</v>
      </c>
      <c r="H293" s="6" t="s">
        <v>22</v>
      </c>
      <c r="I293" s="8">
        <v>0.65</v>
      </c>
      <c r="J293" s="9">
        <v>7250</v>
      </c>
      <c r="K293" s="10">
        <f t="shared" si="0"/>
        <v>4712.5</v>
      </c>
      <c r="L293" s="10">
        <f t="shared" si="1"/>
        <v>942.5</v>
      </c>
      <c r="M293" s="11">
        <v>0.2</v>
      </c>
      <c r="O293" s="1"/>
    </row>
    <row r="294" spans="1:16" ht="15.75" customHeight="1">
      <c r="A294" s="1"/>
      <c r="B294" s="6" t="s">
        <v>14</v>
      </c>
      <c r="C294" s="6">
        <v>1185732</v>
      </c>
      <c r="D294" s="7">
        <v>44211</v>
      </c>
      <c r="E294" s="6" t="s">
        <v>33</v>
      </c>
      <c r="F294" s="6" t="s">
        <v>34</v>
      </c>
      <c r="G294" s="6" t="s">
        <v>35</v>
      </c>
      <c r="H294" s="6" t="s">
        <v>17</v>
      </c>
      <c r="I294" s="8">
        <v>0.45</v>
      </c>
      <c r="J294" s="9">
        <v>4750</v>
      </c>
      <c r="K294" s="10">
        <f t="shared" si="0"/>
        <v>2137.5</v>
      </c>
      <c r="L294" s="10">
        <f t="shared" si="1"/>
        <v>855</v>
      </c>
      <c r="M294" s="11">
        <v>0.4</v>
      </c>
      <c r="O294" s="13"/>
      <c r="P294" s="12"/>
    </row>
    <row r="295" spans="1:16" ht="15.75" customHeight="1">
      <c r="A295" s="1"/>
      <c r="B295" s="6" t="s">
        <v>14</v>
      </c>
      <c r="C295" s="6">
        <v>1185732</v>
      </c>
      <c r="D295" s="7">
        <v>44211</v>
      </c>
      <c r="E295" s="6" t="s">
        <v>33</v>
      </c>
      <c r="F295" s="6" t="s">
        <v>34</v>
      </c>
      <c r="G295" s="6" t="s">
        <v>35</v>
      </c>
      <c r="H295" s="6" t="s">
        <v>18</v>
      </c>
      <c r="I295" s="8">
        <v>0.45</v>
      </c>
      <c r="J295" s="9">
        <v>2750</v>
      </c>
      <c r="K295" s="10">
        <f t="shared" si="0"/>
        <v>1237.5</v>
      </c>
      <c r="L295" s="10">
        <f t="shared" si="1"/>
        <v>433.125</v>
      </c>
      <c r="M295" s="11">
        <v>0.35</v>
      </c>
      <c r="O295" s="13"/>
      <c r="P295" s="12"/>
    </row>
    <row r="296" spans="1:16" ht="15.75" customHeight="1">
      <c r="A296" s="1"/>
      <c r="B296" s="6" t="s">
        <v>14</v>
      </c>
      <c r="C296" s="6">
        <v>1185732</v>
      </c>
      <c r="D296" s="7">
        <v>44211</v>
      </c>
      <c r="E296" s="6" t="s">
        <v>33</v>
      </c>
      <c r="F296" s="6" t="s">
        <v>34</v>
      </c>
      <c r="G296" s="6" t="s">
        <v>35</v>
      </c>
      <c r="H296" s="6" t="s">
        <v>19</v>
      </c>
      <c r="I296" s="8">
        <v>0.35000000000000003</v>
      </c>
      <c r="J296" s="9">
        <v>2750</v>
      </c>
      <c r="K296" s="10">
        <f t="shared" si="0"/>
        <v>962.50000000000011</v>
      </c>
      <c r="L296" s="10">
        <f t="shared" si="1"/>
        <v>336.875</v>
      </c>
      <c r="M296" s="11">
        <v>0.35</v>
      </c>
      <c r="O296" s="13"/>
      <c r="P296" s="12"/>
    </row>
    <row r="297" spans="1:16" ht="15.75" customHeight="1">
      <c r="A297" s="1"/>
      <c r="B297" s="6" t="s">
        <v>14</v>
      </c>
      <c r="C297" s="6">
        <v>1185732</v>
      </c>
      <c r="D297" s="7">
        <v>44211</v>
      </c>
      <c r="E297" s="6" t="s">
        <v>33</v>
      </c>
      <c r="F297" s="6" t="s">
        <v>34</v>
      </c>
      <c r="G297" s="6" t="s">
        <v>35</v>
      </c>
      <c r="H297" s="6" t="s">
        <v>20</v>
      </c>
      <c r="I297" s="8">
        <v>0.4</v>
      </c>
      <c r="J297" s="9">
        <v>1250</v>
      </c>
      <c r="K297" s="10">
        <f t="shared" si="0"/>
        <v>500</v>
      </c>
      <c r="L297" s="10">
        <f t="shared" si="1"/>
        <v>200</v>
      </c>
      <c r="M297" s="11">
        <v>0.4</v>
      </c>
      <c r="O297" s="14"/>
      <c r="P297" s="12"/>
    </row>
    <row r="298" spans="1:16" ht="15.75" customHeight="1">
      <c r="A298" s="1"/>
      <c r="B298" s="6" t="s">
        <v>14</v>
      </c>
      <c r="C298" s="6">
        <v>1185732</v>
      </c>
      <c r="D298" s="7">
        <v>44211</v>
      </c>
      <c r="E298" s="6" t="s">
        <v>33</v>
      </c>
      <c r="F298" s="6" t="s">
        <v>34</v>
      </c>
      <c r="G298" s="6" t="s">
        <v>35</v>
      </c>
      <c r="H298" s="6" t="s">
        <v>21</v>
      </c>
      <c r="I298" s="8">
        <v>0.54999999999999993</v>
      </c>
      <c r="J298" s="9">
        <v>1750</v>
      </c>
      <c r="K298" s="10">
        <f t="shared" si="0"/>
        <v>962.49999999999989</v>
      </c>
      <c r="L298" s="10">
        <f t="shared" si="1"/>
        <v>336.87499999999994</v>
      </c>
      <c r="M298" s="11">
        <v>0.35</v>
      </c>
      <c r="O298" s="14"/>
      <c r="P298" s="12"/>
    </row>
    <row r="299" spans="1:16" ht="15.75" customHeight="1">
      <c r="A299" s="1"/>
      <c r="B299" s="6" t="s">
        <v>14</v>
      </c>
      <c r="C299" s="6">
        <v>1185732</v>
      </c>
      <c r="D299" s="7">
        <v>44211</v>
      </c>
      <c r="E299" s="6" t="s">
        <v>33</v>
      </c>
      <c r="F299" s="6" t="s">
        <v>34</v>
      </c>
      <c r="G299" s="6" t="s">
        <v>35</v>
      </c>
      <c r="H299" s="6" t="s">
        <v>22</v>
      </c>
      <c r="I299" s="8">
        <v>0.45</v>
      </c>
      <c r="J299" s="9">
        <v>2750</v>
      </c>
      <c r="K299" s="10">
        <f t="shared" si="0"/>
        <v>1237.5</v>
      </c>
      <c r="L299" s="10">
        <f t="shared" si="1"/>
        <v>618.75</v>
      </c>
      <c r="M299" s="11">
        <v>0.5</v>
      </c>
      <c r="O299" s="14"/>
      <c r="P299" s="12"/>
    </row>
    <row r="300" spans="1:16" ht="15.75" customHeight="1">
      <c r="A300" s="1"/>
      <c r="B300" s="6" t="s">
        <v>14</v>
      </c>
      <c r="C300" s="6">
        <v>1185732</v>
      </c>
      <c r="D300" s="7">
        <v>44242</v>
      </c>
      <c r="E300" s="6" t="s">
        <v>33</v>
      </c>
      <c r="F300" s="6" t="s">
        <v>34</v>
      </c>
      <c r="G300" s="6" t="s">
        <v>35</v>
      </c>
      <c r="H300" s="6" t="s">
        <v>17</v>
      </c>
      <c r="I300" s="8">
        <v>0.45</v>
      </c>
      <c r="J300" s="9">
        <v>5250</v>
      </c>
      <c r="K300" s="10">
        <f t="shared" si="0"/>
        <v>2362.5</v>
      </c>
      <c r="L300" s="10">
        <f t="shared" si="1"/>
        <v>945</v>
      </c>
      <c r="M300" s="11">
        <v>0.4</v>
      </c>
      <c r="O300" s="14"/>
      <c r="P300" s="12"/>
    </row>
    <row r="301" spans="1:16" ht="15.75" customHeight="1">
      <c r="A301" s="1"/>
      <c r="B301" s="6" t="s">
        <v>14</v>
      </c>
      <c r="C301" s="6">
        <v>1185732</v>
      </c>
      <c r="D301" s="7">
        <v>44242</v>
      </c>
      <c r="E301" s="6" t="s">
        <v>33</v>
      </c>
      <c r="F301" s="6" t="s">
        <v>34</v>
      </c>
      <c r="G301" s="6" t="s">
        <v>35</v>
      </c>
      <c r="H301" s="6" t="s">
        <v>18</v>
      </c>
      <c r="I301" s="8">
        <v>0.45</v>
      </c>
      <c r="J301" s="9">
        <v>1750</v>
      </c>
      <c r="K301" s="10">
        <f t="shared" si="0"/>
        <v>787.5</v>
      </c>
      <c r="L301" s="10">
        <f t="shared" si="1"/>
        <v>275.625</v>
      </c>
      <c r="M301" s="11">
        <v>0.35</v>
      </c>
      <c r="O301" s="14"/>
      <c r="P301" s="12"/>
    </row>
    <row r="302" spans="1:16" ht="15.75" customHeight="1">
      <c r="A302" s="1"/>
      <c r="B302" s="6" t="s">
        <v>14</v>
      </c>
      <c r="C302" s="6">
        <v>1185732</v>
      </c>
      <c r="D302" s="7">
        <v>44242</v>
      </c>
      <c r="E302" s="6" t="s">
        <v>33</v>
      </c>
      <c r="F302" s="6" t="s">
        <v>34</v>
      </c>
      <c r="G302" s="6" t="s">
        <v>35</v>
      </c>
      <c r="H302" s="6" t="s">
        <v>19</v>
      </c>
      <c r="I302" s="8">
        <v>0.35000000000000003</v>
      </c>
      <c r="J302" s="9">
        <v>2250</v>
      </c>
      <c r="K302" s="10">
        <f t="shared" si="0"/>
        <v>787.50000000000011</v>
      </c>
      <c r="L302" s="10">
        <f t="shared" si="1"/>
        <v>275.625</v>
      </c>
      <c r="M302" s="11">
        <v>0.35</v>
      </c>
      <c r="O302" s="14"/>
      <c r="P302" s="12"/>
    </row>
    <row r="303" spans="1:16" ht="15.75" customHeight="1">
      <c r="A303" s="1"/>
      <c r="B303" s="6" t="s">
        <v>14</v>
      </c>
      <c r="C303" s="6">
        <v>1185732</v>
      </c>
      <c r="D303" s="7">
        <v>44242</v>
      </c>
      <c r="E303" s="6" t="s">
        <v>33</v>
      </c>
      <c r="F303" s="6" t="s">
        <v>34</v>
      </c>
      <c r="G303" s="6" t="s">
        <v>35</v>
      </c>
      <c r="H303" s="6" t="s">
        <v>20</v>
      </c>
      <c r="I303" s="8">
        <v>0.4</v>
      </c>
      <c r="J303" s="9">
        <v>1000</v>
      </c>
      <c r="K303" s="10">
        <f t="shared" si="0"/>
        <v>400</v>
      </c>
      <c r="L303" s="10">
        <f t="shared" si="1"/>
        <v>160</v>
      </c>
      <c r="M303" s="11">
        <v>0.4</v>
      </c>
      <c r="O303" s="14"/>
      <c r="P303" s="12"/>
    </row>
    <row r="304" spans="1:16" ht="15.75" customHeight="1">
      <c r="A304" s="1"/>
      <c r="B304" s="6" t="s">
        <v>14</v>
      </c>
      <c r="C304" s="6">
        <v>1185732</v>
      </c>
      <c r="D304" s="7">
        <v>44242</v>
      </c>
      <c r="E304" s="6" t="s">
        <v>33</v>
      </c>
      <c r="F304" s="6" t="s">
        <v>34</v>
      </c>
      <c r="G304" s="6" t="s">
        <v>35</v>
      </c>
      <c r="H304" s="6" t="s">
        <v>21</v>
      </c>
      <c r="I304" s="8">
        <v>0.54999999999999993</v>
      </c>
      <c r="J304" s="9">
        <v>1750</v>
      </c>
      <c r="K304" s="10">
        <f t="shared" si="0"/>
        <v>962.49999999999989</v>
      </c>
      <c r="L304" s="10">
        <f t="shared" si="1"/>
        <v>336.87499999999994</v>
      </c>
      <c r="M304" s="11">
        <v>0.35</v>
      </c>
      <c r="O304" s="14"/>
      <c r="P304" s="12"/>
    </row>
    <row r="305" spans="1:16" ht="15.75" customHeight="1">
      <c r="A305" s="1"/>
      <c r="B305" s="6" t="s">
        <v>14</v>
      </c>
      <c r="C305" s="6">
        <v>1185732</v>
      </c>
      <c r="D305" s="7">
        <v>44242</v>
      </c>
      <c r="E305" s="6" t="s">
        <v>33</v>
      </c>
      <c r="F305" s="6" t="s">
        <v>34</v>
      </c>
      <c r="G305" s="6" t="s">
        <v>35</v>
      </c>
      <c r="H305" s="6" t="s">
        <v>22</v>
      </c>
      <c r="I305" s="8">
        <v>0.45</v>
      </c>
      <c r="J305" s="9">
        <v>2750</v>
      </c>
      <c r="K305" s="10">
        <f t="shared" si="0"/>
        <v>1237.5</v>
      </c>
      <c r="L305" s="10">
        <f t="shared" si="1"/>
        <v>618.75</v>
      </c>
      <c r="M305" s="11">
        <v>0.5</v>
      </c>
      <c r="O305" s="14"/>
      <c r="P305" s="12"/>
    </row>
    <row r="306" spans="1:16" ht="15.75" customHeight="1">
      <c r="A306" s="1"/>
      <c r="B306" s="6" t="s">
        <v>14</v>
      </c>
      <c r="C306" s="6">
        <v>1185732</v>
      </c>
      <c r="D306" s="7">
        <v>44269</v>
      </c>
      <c r="E306" s="6" t="s">
        <v>33</v>
      </c>
      <c r="F306" s="6" t="s">
        <v>34</v>
      </c>
      <c r="G306" s="6" t="s">
        <v>35</v>
      </c>
      <c r="H306" s="6" t="s">
        <v>17</v>
      </c>
      <c r="I306" s="8">
        <v>0.5</v>
      </c>
      <c r="J306" s="9">
        <v>4950</v>
      </c>
      <c r="K306" s="10">
        <f t="shared" si="0"/>
        <v>2475</v>
      </c>
      <c r="L306" s="10">
        <f t="shared" si="1"/>
        <v>990</v>
      </c>
      <c r="M306" s="11">
        <v>0.4</v>
      </c>
      <c r="O306" s="14"/>
      <c r="P306" s="12"/>
    </row>
    <row r="307" spans="1:16" ht="15.75" customHeight="1">
      <c r="A307" s="1"/>
      <c r="B307" s="6" t="s">
        <v>14</v>
      </c>
      <c r="C307" s="6">
        <v>1185732</v>
      </c>
      <c r="D307" s="7">
        <v>44269</v>
      </c>
      <c r="E307" s="6" t="s">
        <v>33</v>
      </c>
      <c r="F307" s="6" t="s">
        <v>34</v>
      </c>
      <c r="G307" s="6" t="s">
        <v>35</v>
      </c>
      <c r="H307" s="6" t="s">
        <v>18</v>
      </c>
      <c r="I307" s="8">
        <v>0.5</v>
      </c>
      <c r="J307" s="9">
        <v>2000</v>
      </c>
      <c r="K307" s="10">
        <f t="shared" si="0"/>
        <v>1000</v>
      </c>
      <c r="L307" s="10">
        <f t="shared" si="1"/>
        <v>350</v>
      </c>
      <c r="M307" s="11">
        <v>0.35</v>
      </c>
      <c r="O307" s="14"/>
      <c r="P307" s="12"/>
    </row>
    <row r="308" spans="1:16" ht="15.75" customHeight="1">
      <c r="A308" s="1"/>
      <c r="B308" s="6" t="s">
        <v>14</v>
      </c>
      <c r="C308" s="6">
        <v>1185732</v>
      </c>
      <c r="D308" s="7">
        <v>44269</v>
      </c>
      <c r="E308" s="6" t="s">
        <v>33</v>
      </c>
      <c r="F308" s="6" t="s">
        <v>34</v>
      </c>
      <c r="G308" s="6" t="s">
        <v>35</v>
      </c>
      <c r="H308" s="6" t="s">
        <v>19</v>
      </c>
      <c r="I308" s="8">
        <v>0.4</v>
      </c>
      <c r="J308" s="9">
        <v>2250</v>
      </c>
      <c r="K308" s="10">
        <f t="shared" si="0"/>
        <v>900</v>
      </c>
      <c r="L308" s="10">
        <f t="shared" si="1"/>
        <v>315</v>
      </c>
      <c r="M308" s="11">
        <v>0.35</v>
      </c>
      <c r="O308" s="14"/>
      <c r="P308" s="12"/>
    </row>
    <row r="309" spans="1:16" ht="15.75" customHeight="1">
      <c r="A309" s="1"/>
      <c r="B309" s="6" t="s">
        <v>14</v>
      </c>
      <c r="C309" s="6">
        <v>1185732</v>
      </c>
      <c r="D309" s="7">
        <v>44269</v>
      </c>
      <c r="E309" s="6" t="s">
        <v>33</v>
      </c>
      <c r="F309" s="6" t="s">
        <v>34</v>
      </c>
      <c r="G309" s="6" t="s">
        <v>35</v>
      </c>
      <c r="H309" s="6" t="s">
        <v>20</v>
      </c>
      <c r="I309" s="8">
        <v>0.45</v>
      </c>
      <c r="J309" s="9">
        <v>750</v>
      </c>
      <c r="K309" s="10">
        <f t="shared" si="0"/>
        <v>337.5</v>
      </c>
      <c r="L309" s="10">
        <f t="shared" si="1"/>
        <v>135</v>
      </c>
      <c r="M309" s="11">
        <v>0.4</v>
      </c>
      <c r="O309" s="14"/>
      <c r="P309" s="12"/>
    </row>
    <row r="310" spans="1:16" ht="15.75" customHeight="1">
      <c r="A310" s="1"/>
      <c r="B310" s="6" t="s">
        <v>14</v>
      </c>
      <c r="C310" s="6">
        <v>1185732</v>
      </c>
      <c r="D310" s="7">
        <v>44269</v>
      </c>
      <c r="E310" s="6" t="s">
        <v>33</v>
      </c>
      <c r="F310" s="6" t="s">
        <v>34</v>
      </c>
      <c r="G310" s="6" t="s">
        <v>35</v>
      </c>
      <c r="H310" s="6" t="s">
        <v>21</v>
      </c>
      <c r="I310" s="8">
        <v>0.6</v>
      </c>
      <c r="J310" s="9">
        <v>1250</v>
      </c>
      <c r="K310" s="10">
        <f t="shared" si="0"/>
        <v>750</v>
      </c>
      <c r="L310" s="10">
        <f t="shared" si="1"/>
        <v>262.5</v>
      </c>
      <c r="M310" s="11">
        <v>0.35</v>
      </c>
      <c r="O310" s="14"/>
      <c r="P310" s="12"/>
    </row>
    <row r="311" spans="1:16" ht="15.75" customHeight="1">
      <c r="A311" s="1"/>
      <c r="B311" s="6" t="s">
        <v>14</v>
      </c>
      <c r="C311" s="6">
        <v>1185732</v>
      </c>
      <c r="D311" s="7">
        <v>44269</v>
      </c>
      <c r="E311" s="6" t="s">
        <v>33</v>
      </c>
      <c r="F311" s="6" t="s">
        <v>34</v>
      </c>
      <c r="G311" s="6" t="s">
        <v>35</v>
      </c>
      <c r="H311" s="6" t="s">
        <v>22</v>
      </c>
      <c r="I311" s="8">
        <v>0.5</v>
      </c>
      <c r="J311" s="9">
        <v>2250</v>
      </c>
      <c r="K311" s="10">
        <f t="shared" si="0"/>
        <v>1125</v>
      </c>
      <c r="L311" s="10">
        <f t="shared" si="1"/>
        <v>562.5</v>
      </c>
      <c r="M311" s="11">
        <v>0.5</v>
      </c>
      <c r="O311" s="14"/>
      <c r="P311" s="12"/>
    </row>
    <row r="312" spans="1:16" ht="15.75" customHeight="1">
      <c r="A312" s="1"/>
      <c r="B312" s="6" t="s">
        <v>14</v>
      </c>
      <c r="C312" s="6">
        <v>1185732</v>
      </c>
      <c r="D312" s="7">
        <v>44301</v>
      </c>
      <c r="E312" s="6" t="s">
        <v>33</v>
      </c>
      <c r="F312" s="6" t="s">
        <v>34</v>
      </c>
      <c r="G312" s="6" t="s">
        <v>35</v>
      </c>
      <c r="H312" s="6" t="s">
        <v>17</v>
      </c>
      <c r="I312" s="8">
        <v>0.5</v>
      </c>
      <c r="J312" s="9">
        <v>4500</v>
      </c>
      <c r="K312" s="10">
        <f t="shared" si="0"/>
        <v>2250</v>
      </c>
      <c r="L312" s="10">
        <f t="shared" si="1"/>
        <v>900</v>
      </c>
      <c r="M312" s="11">
        <v>0.4</v>
      </c>
      <c r="O312" s="14"/>
      <c r="P312" s="12"/>
    </row>
    <row r="313" spans="1:16" ht="15.75" customHeight="1">
      <c r="A313" s="1"/>
      <c r="B313" s="6" t="s">
        <v>14</v>
      </c>
      <c r="C313" s="6">
        <v>1185732</v>
      </c>
      <c r="D313" s="7">
        <v>44301</v>
      </c>
      <c r="E313" s="6" t="s">
        <v>33</v>
      </c>
      <c r="F313" s="6" t="s">
        <v>34</v>
      </c>
      <c r="G313" s="6" t="s">
        <v>35</v>
      </c>
      <c r="H313" s="6" t="s">
        <v>18</v>
      </c>
      <c r="I313" s="8">
        <v>0.5</v>
      </c>
      <c r="J313" s="9">
        <v>1500</v>
      </c>
      <c r="K313" s="10">
        <f t="shared" si="0"/>
        <v>750</v>
      </c>
      <c r="L313" s="10">
        <f t="shared" si="1"/>
        <v>262.5</v>
      </c>
      <c r="M313" s="11">
        <v>0.35</v>
      </c>
      <c r="O313" s="14"/>
      <c r="P313" s="12"/>
    </row>
    <row r="314" spans="1:16" ht="15.75" customHeight="1">
      <c r="A314" s="1"/>
      <c r="B314" s="6" t="s">
        <v>14</v>
      </c>
      <c r="C314" s="6">
        <v>1185732</v>
      </c>
      <c r="D314" s="7">
        <v>44301</v>
      </c>
      <c r="E314" s="6" t="s">
        <v>33</v>
      </c>
      <c r="F314" s="6" t="s">
        <v>34</v>
      </c>
      <c r="G314" s="6" t="s">
        <v>35</v>
      </c>
      <c r="H314" s="6" t="s">
        <v>19</v>
      </c>
      <c r="I314" s="8">
        <v>0.4</v>
      </c>
      <c r="J314" s="9">
        <v>1500</v>
      </c>
      <c r="K314" s="10">
        <f t="shared" si="0"/>
        <v>600</v>
      </c>
      <c r="L314" s="10">
        <f t="shared" si="1"/>
        <v>210</v>
      </c>
      <c r="M314" s="11">
        <v>0.35</v>
      </c>
      <c r="O314" s="14"/>
      <c r="P314" s="12"/>
    </row>
    <row r="315" spans="1:16" ht="15.75" customHeight="1">
      <c r="A315" s="1"/>
      <c r="B315" s="6" t="s">
        <v>14</v>
      </c>
      <c r="C315" s="6">
        <v>1185732</v>
      </c>
      <c r="D315" s="7">
        <v>44301</v>
      </c>
      <c r="E315" s="6" t="s">
        <v>33</v>
      </c>
      <c r="F315" s="6" t="s">
        <v>34</v>
      </c>
      <c r="G315" s="6" t="s">
        <v>35</v>
      </c>
      <c r="H315" s="6" t="s">
        <v>20</v>
      </c>
      <c r="I315" s="8">
        <v>0.45</v>
      </c>
      <c r="J315" s="9">
        <v>750</v>
      </c>
      <c r="K315" s="10">
        <f t="shared" si="0"/>
        <v>337.5</v>
      </c>
      <c r="L315" s="10">
        <f t="shared" si="1"/>
        <v>135</v>
      </c>
      <c r="M315" s="11">
        <v>0.4</v>
      </c>
      <c r="O315" s="14"/>
      <c r="P315" s="12"/>
    </row>
    <row r="316" spans="1:16" ht="15.75" customHeight="1">
      <c r="A316" s="1"/>
      <c r="B316" s="6" t="s">
        <v>14</v>
      </c>
      <c r="C316" s="6">
        <v>1185732</v>
      </c>
      <c r="D316" s="7">
        <v>44301</v>
      </c>
      <c r="E316" s="6" t="s">
        <v>33</v>
      </c>
      <c r="F316" s="6" t="s">
        <v>34</v>
      </c>
      <c r="G316" s="6" t="s">
        <v>35</v>
      </c>
      <c r="H316" s="6" t="s">
        <v>21</v>
      </c>
      <c r="I316" s="8">
        <v>0.6</v>
      </c>
      <c r="J316" s="9">
        <v>1000</v>
      </c>
      <c r="K316" s="10">
        <f t="shared" si="0"/>
        <v>600</v>
      </c>
      <c r="L316" s="10">
        <f t="shared" si="1"/>
        <v>210</v>
      </c>
      <c r="M316" s="11">
        <v>0.35</v>
      </c>
      <c r="O316" s="14"/>
      <c r="P316" s="12"/>
    </row>
    <row r="317" spans="1:16" ht="15.75" customHeight="1">
      <c r="A317" s="1"/>
      <c r="B317" s="6" t="s">
        <v>14</v>
      </c>
      <c r="C317" s="6">
        <v>1185732</v>
      </c>
      <c r="D317" s="7">
        <v>44301</v>
      </c>
      <c r="E317" s="6" t="s">
        <v>33</v>
      </c>
      <c r="F317" s="6" t="s">
        <v>34</v>
      </c>
      <c r="G317" s="6" t="s">
        <v>35</v>
      </c>
      <c r="H317" s="6" t="s">
        <v>22</v>
      </c>
      <c r="I317" s="8">
        <v>0.5</v>
      </c>
      <c r="J317" s="9">
        <v>2250</v>
      </c>
      <c r="K317" s="10">
        <f t="shared" si="0"/>
        <v>1125</v>
      </c>
      <c r="L317" s="10">
        <f t="shared" si="1"/>
        <v>562.5</v>
      </c>
      <c r="M317" s="11">
        <v>0.5</v>
      </c>
      <c r="O317" s="14"/>
      <c r="P317" s="12"/>
    </row>
    <row r="318" spans="1:16" ht="15.75" customHeight="1">
      <c r="A318" s="1"/>
      <c r="B318" s="6" t="s">
        <v>14</v>
      </c>
      <c r="C318" s="6">
        <v>1185732</v>
      </c>
      <c r="D318" s="7">
        <v>44332</v>
      </c>
      <c r="E318" s="6" t="s">
        <v>33</v>
      </c>
      <c r="F318" s="6" t="s">
        <v>34</v>
      </c>
      <c r="G318" s="6" t="s">
        <v>35</v>
      </c>
      <c r="H318" s="6" t="s">
        <v>17</v>
      </c>
      <c r="I318" s="8">
        <v>0.6</v>
      </c>
      <c r="J318" s="9">
        <v>4950</v>
      </c>
      <c r="K318" s="10">
        <f t="shared" si="0"/>
        <v>2970</v>
      </c>
      <c r="L318" s="10">
        <f t="shared" si="1"/>
        <v>1188</v>
      </c>
      <c r="M318" s="11">
        <v>0.4</v>
      </c>
      <c r="O318" s="14"/>
      <c r="P318" s="12"/>
    </row>
    <row r="319" spans="1:16" ht="15.75" customHeight="1">
      <c r="A319" s="1"/>
      <c r="B319" s="6" t="s">
        <v>14</v>
      </c>
      <c r="C319" s="6">
        <v>1185732</v>
      </c>
      <c r="D319" s="7">
        <v>44332</v>
      </c>
      <c r="E319" s="6" t="s">
        <v>33</v>
      </c>
      <c r="F319" s="6" t="s">
        <v>34</v>
      </c>
      <c r="G319" s="6" t="s">
        <v>35</v>
      </c>
      <c r="H319" s="6" t="s">
        <v>18</v>
      </c>
      <c r="I319" s="8">
        <v>0.55000000000000004</v>
      </c>
      <c r="J319" s="9">
        <v>2000</v>
      </c>
      <c r="K319" s="10">
        <f t="shared" si="0"/>
        <v>1100</v>
      </c>
      <c r="L319" s="10">
        <f t="shared" si="1"/>
        <v>385</v>
      </c>
      <c r="M319" s="11">
        <v>0.35</v>
      </c>
      <c r="O319" s="14"/>
      <c r="P319" s="12"/>
    </row>
    <row r="320" spans="1:16" ht="15.75" customHeight="1">
      <c r="A320" s="1"/>
      <c r="B320" s="6" t="s">
        <v>14</v>
      </c>
      <c r="C320" s="6">
        <v>1185732</v>
      </c>
      <c r="D320" s="7">
        <v>44332</v>
      </c>
      <c r="E320" s="6" t="s">
        <v>33</v>
      </c>
      <c r="F320" s="6" t="s">
        <v>34</v>
      </c>
      <c r="G320" s="6" t="s">
        <v>35</v>
      </c>
      <c r="H320" s="6" t="s">
        <v>19</v>
      </c>
      <c r="I320" s="8">
        <v>0.5</v>
      </c>
      <c r="J320" s="9">
        <v>1750</v>
      </c>
      <c r="K320" s="10">
        <f t="shared" si="0"/>
        <v>875</v>
      </c>
      <c r="L320" s="10">
        <f t="shared" si="1"/>
        <v>306.25</v>
      </c>
      <c r="M320" s="11">
        <v>0.35</v>
      </c>
      <c r="O320" s="14"/>
      <c r="P320" s="12"/>
    </row>
    <row r="321" spans="1:16" ht="15.75" customHeight="1">
      <c r="A321" s="1"/>
      <c r="B321" s="6" t="s">
        <v>14</v>
      </c>
      <c r="C321" s="6">
        <v>1185732</v>
      </c>
      <c r="D321" s="7">
        <v>44332</v>
      </c>
      <c r="E321" s="6" t="s">
        <v>33</v>
      </c>
      <c r="F321" s="6" t="s">
        <v>34</v>
      </c>
      <c r="G321" s="6" t="s">
        <v>35</v>
      </c>
      <c r="H321" s="6" t="s">
        <v>20</v>
      </c>
      <c r="I321" s="8">
        <v>0.5</v>
      </c>
      <c r="J321" s="9">
        <v>1000</v>
      </c>
      <c r="K321" s="10">
        <f t="shared" si="0"/>
        <v>500</v>
      </c>
      <c r="L321" s="10">
        <f t="shared" si="1"/>
        <v>200</v>
      </c>
      <c r="M321" s="11">
        <v>0.4</v>
      </c>
      <c r="O321" s="14"/>
      <c r="P321" s="12"/>
    </row>
    <row r="322" spans="1:16" ht="15.75" customHeight="1">
      <c r="A322" s="1"/>
      <c r="B322" s="6" t="s">
        <v>14</v>
      </c>
      <c r="C322" s="6">
        <v>1185732</v>
      </c>
      <c r="D322" s="7">
        <v>44332</v>
      </c>
      <c r="E322" s="6" t="s">
        <v>33</v>
      </c>
      <c r="F322" s="6" t="s">
        <v>34</v>
      </c>
      <c r="G322" s="6" t="s">
        <v>35</v>
      </c>
      <c r="H322" s="6" t="s">
        <v>21</v>
      </c>
      <c r="I322" s="8">
        <v>0.6</v>
      </c>
      <c r="J322" s="9">
        <v>1250</v>
      </c>
      <c r="K322" s="10">
        <f t="shared" si="0"/>
        <v>750</v>
      </c>
      <c r="L322" s="10">
        <f t="shared" si="1"/>
        <v>262.5</v>
      </c>
      <c r="M322" s="11">
        <v>0.35</v>
      </c>
      <c r="O322" s="14"/>
      <c r="P322" s="12"/>
    </row>
    <row r="323" spans="1:16" ht="15.75" customHeight="1">
      <c r="A323" s="1"/>
      <c r="B323" s="6" t="s">
        <v>14</v>
      </c>
      <c r="C323" s="6">
        <v>1185732</v>
      </c>
      <c r="D323" s="7">
        <v>44332</v>
      </c>
      <c r="E323" s="6" t="s">
        <v>33</v>
      </c>
      <c r="F323" s="6" t="s">
        <v>34</v>
      </c>
      <c r="G323" s="6" t="s">
        <v>35</v>
      </c>
      <c r="H323" s="6" t="s">
        <v>22</v>
      </c>
      <c r="I323" s="8">
        <v>0.65</v>
      </c>
      <c r="J323" s="9">
        <v>2500</v>
      </c>
      <c r="K323" s="10">
        <f t="shared" si="0"/>
        <v>1625</v>
      </c>
      <c r="L323" s="10">
        <f t="shared" si="1"/>
        <v>812.5</v>
      </c>
      <c r="M323" s="11">
        <v>0.5</v>
      </c>
      <c r="O323" s="14"/>
      <c r="P323" s="12"/>
    </row>
    <row r="324" spans="1:16" ht="15.75" customHeight="1">
      <c r="A324" s="1"/>
      <c r="B324" s="6" t="s">
        <v>14</v>
      </c>
      <c r="C324" s="6">
        <v>1185732</v>
      </c>
      <c r="D324" s="7">
        <v>44362</v>
      </c>
      <c r="E324" s="6" t="s">
        <v>33</v>
      </c>
      <c r="F324" s="6" t="s">
        <v>34</v>
      </c>
      <c r="G324" s="6" t="s">
        <v>35</v>
      </c>
      <c r="H324" s="6" t="s">
        <v>17</v>
      </c>
      <c r="I324" s="8">
        <v>0.5</v>
      </c>
      <c r="J324" s="9">
        <v>5000</v>
      </c>
      <c r="K324" s="10">
        <f t="shared" si="0"/>
        <v>2500</v>
      </c>
      <c r="L324" s="10">
        <f t="shared" si="1"/>
        <v>1000</v>
      </c>
      <c r="M324" s="11">
        <v>0.4</v>
      </c>
      <c r="O324" s="14"/>
      <c r="P324" s="12"/>
    </row>
    <row r="325" spans="1:16" ht="15.75" customHeight="1">
      <c r="A325" s="1"/>
      <c r="B325" s="6" t="s">
        <v>14</v>
      </c>
      <c r="C325" s="6">
        <v>1185732</v>
      </c>
      <c r="D325" s="7">
        <v>44362</v>
      </c>
      <c r="E325" s="6" t="s">
        <v>33</v>
      </c>
      <c r="F325" s="6" t="s">
        <v>34</v>
      </c>
      <c r="G325" s="6" t="s">
        <v>35</v>
      </c>
      <c r="H325" s="6" t="s">
        <v>18</v>
      </c>
      <c r="I325" s="8">
        <v>0.45000000000000007</v>
      </c>
      <c r="J325" s="9">
        <v>2500</v>
      </c>
      <c r="K325" s="10">
        <f t="shared" si="0"/>
        <v>1125.0000000000002</v>
      </c>
      <c r="L325" s="10">
        <f t="shared" si="1"/>
        <v>393.75000000000006</v>
      </c>
      <c r="M325" s="11">
        <v>0.35</v>
      </c>
      <c r="O325" s="14"/>
      <c r="P325" s="12"/>
    </row>
    <row r="326" spans="1:16" ht="15.75" customHeight="1">
      <c r="A326" s="1"/>
      <c r="B326" s="6" t="s">
        <v>14</v>
      </c>
      <c r="C326" s="6">
        <v>1185732</v>
      </c>
      <c r="D326" s="7">
        <v>44362</v>
      </c>
      <c r="E326" s="6" t="s">
        <v>33</v>
      </c>
      <c r="F326" s="6" t="s">
        <v>34</v>
      </c>
      <c r="G326" s="6" t="s">
        <v>35</v>
      </c>
      <c r="H326" s="6" t="s">
        <v>19</v>
      </c>
      <c r="I326" s="8">
        <v>0.4</v>
      </c>
      <c r="J326" s="9">
        <v>2000</v>
      </c>
      <c r="K326" s="10">
        <f t="shared" si="0"/>
        <v>800</v>
      </c>
      <c r="L326" s="10">
        <f t="shared" si="1"/>
        <v>280</v>
      </c>
      <c r="M326" s="11">
        <v>0.35</v>
      </c>
      <c r="O326" s="14"/>
      <c r="P326" s="12"/>
    </row>
    <row r="327" spans="1:16" ht="15.75" customHeight="1">
      <c r="A327" s="1"/>
      <c r="B327" s="6" t="s">
        <v>14</v>
      </c>
      <c r="C327" s="6">
        <v>1185732</v>
      </c>
      <c r="D327" s="7">
        <v>44362</v>
      </c>
      <c r="E327" s="6" t="s">
        <v>33</v>
      </c>
      <c r="F327" s="6" t="s">
        <v>34</v>
      </c>
      <c r="G327" s="6" t="s">
        <v>35</v>
      </c>
      <c r="H327" s="6" t="s">
        <v>20</v>
      </c>
      <c r="I327" s="8">
        <v>0.4</v>
      </c>
      <c r="J327" s="9">
        <v>1750</v>
      </c>
      <c r="K327" s="10">
        <f t="shared" si="0"/>
        <v>700</v>
      </c>
      <c r="L327" s="10">
        <f t="shared" si="1"/>
        <v>280</v>
      </c>
      <c r="M327" s="11">
        <v>0.4</v>
      </c>
      <c r="O327" s="14"/>
      <c r="P327" s="12"/>
    </row>
    <row r="328" spans="1:16" ht="15.75" customHeight="1">
      <c r="A328" s="1"/>
      <c r="B328" s="6" t="s">
        <v>14</v>
      </c>
      <c r="C328" s="6">
        <v>1185732</v>
      </c>
      <c r="D328" s="7">
        <v>44362</v>
      </c>
      <c r="E328" s="6" t="s">
        <v>33</v>
      </c>
      <c r="F328" s="6" t="s">
        <v>34</v>
      </c>
      <c r="G328" s="6" t="s">
        <v>35</v>
      </c>
      <c r="H328" s="6" t="s">
        <v>21</v>
      </c>
      <c r="I328" s="8">
        <v>0.5</v>
      </c>
      <c r="J328" s="9">
        <v>1750</v>
      </c>
      <c r="K328" s="10">
        <f t="shared" si="0"/>
        <v>875</v>
      </c>
      <c r="L328" s="10">
        <f t="shared" si="1"/>
        <v>306.25</v>
      </c>
      <c r="M328" s="11">
        <v>0.35</v>
      </c>
      <c r="O328" s="14"/>
      <c r="P328" s="12"/>
    </row>
    <row r="329" spans="1:16" ht="15.75" customHeight="1">
      <c r="A329" s="1"/>
      <c r="B329" s="6" t="s">
        <v>14</v>
      </c>
      <c r="C329" s="6">
        <v>1185732</v>
      </c>
      <c r="D329" s="7">
        <v>44362</v>
      </c>
      <c r="E329" s="6" t="s">
        <v>33</v>
      </c>
      <c r="F329" s="6" t="s">
        <v>34</v>
      </c>
      <c r="G329" s="6" t="s">
        <v>35</v>
      </c>
      <c r="H329" s="6" t="s">
        <v>22</v>
      </c>
      <c r="I329" s="8">
        <v>0.55000000000000004</v>
      </c>
      <c r="J329" s="9">
        <v>3500</v>
      </c>
      <c r="K329" s="10">
        <f t="shared" si="0"/>
        <v>1925.0000000000002</v>
      </c>
      <c r="L329" s="10">
        <f t="shared" si="1"/>
        <v>962.50000000000011</v>
      </c>
      <c r="M329" s="11">
        <v>0.5</v>
      </c>
      <c r="O329" s="14"/>
      <c r="P329" s="12"/>
    </row>
    <row r="330" spans="1:16" ht="15.75" customHeight="1">
      <c r="A330" s="1"/>
      <c r="B330" s="6" t="s">
        <v>14</v>
      </c>
      <c r="C330" s="6">
        <v>1185732</v>
      </c>
      <c r="D330" s="7">
        <v>44391</v>
      </c>
      <c r="E330" s="6" t="s">
        <v>33</v>
      </c>
      <c r="F330" s="6" t="s">
        <v>34</v>
      </c>
      <c r="G330" s="6" t="s">
        <v>35</v>
      </c>
      <c r="H330" s="6" t="s">
        <v>17</v>
      </c>
      <c r="I330" s="8">
        <v>0.5</v>
      </c>
      <c r="J330" s="9">
        <v>5750</v>
      </c>
      <c r="K330" s="10">
        <f t="shared" si="0"/>
        <v>2875</v>
      </c>
      <c r="L330" s="10">
        <f t="shared" si="1"/>
        <v>1150</v>
      </c>
      <c r="M330" s="11">
        <v>0.4</v>
      </c>
      <c r="O330" s="14"/>
      <c r="P330" s="12"/>
    </row>
    <row r="331" spans="1:16" ht="15.75" customHeight="1">
      <c r="A331" s="1"/>
      <c r="B331" s="6" t="s">
        <v>14</v>
      </c>
      <c r="C331" s="6">
        <v>1185732</v>
      </c>
      <c r="D331" s="7">
        <v>44391</v>
      </c>
      <c r="E331" s="6" t="s">
        <v>33</v>
      </c>
      <c r="F331" s="6" t="s">
        <v>34</v>
      </c>
      <c r="G331" s="6" t="s">
        <v>35</v>
      </c>
      <c r="H331" s="6" t="s">
        <v>18</v>
      </c>
      <c r="I331" s="8">
        <v>0.45000000000000007</v>
      </c>
      <c r="J331" s="9">
        <v>3250</v>
      </c>
      <c r="K331" s="10">
        <f t="shared" si="0"/>
        <v>1462.5000000000002</v>
      </c>
      <c r="L331" s="10">
        <f t="shared" si="1"/>
        <v>511.87500000000006</v>
      </c>
      <c r="M331" s="11">
        <v>0.35</v>
      </c>
      <c r="O331" s="14"/>
      <c r="P331" s="12"/>
    </row>
    <row r="332" spans="1:16" ht="15.75" customHeight="1">
      <c r="A332" s="1"/>
      <c r="B332" s="6" t="s">
        <v>14</v>
      </c>
      <c r="C332" s="6">
        <v>1185732</v>
      </c>
      <c r="D332" s="7">
        <v>44391</v>
      </c>
      <c r="E332" s="6" t="s">
        <v>33</v>
      </c>
      <c r="F332" s="6" t="s">
        <v>34</v>
      </c>
      <c r="G332" s="6" t="s">
        <v>35</v>
      </c>
      <c r="H332" s="6" t="s">
        <v>19</v>
      </c>
      <c r="I332" s="8">
        <v>0.4</v>
      </c>
      <c r="J332" s="9">
        <v>2500</v>
      </c>
      <c r="K332" s="10">
        <f t="shared" si="0"/>
        <v>1000</v>
      </c>
      <c r="L332" s="10">
        <f t="shared" si="1"/>
        <v>350</v>
      </c>
      <c r="M332" s="11">
        <v>0.35</v>
      </c>
      <c r="O332" s="14"/>
      <c r="P332" s="12"/>
    </row>
    <row r="333" spans="1:16" ht="15.75" customHeight="1">
      <c r="A333" s="1"/>
      <c r="B333" s="6" t="s">
        <v>14</v>
      </c>
      <c r="C333" s="6">
        <v>1185732</v>
      </c>
      <c r="D333" s="7">
        <v>44391</v>
      </c>
      <c r="E333" s="6" t="s">
        <v>33</v>
      </c>
      <c r="F333" s="6" t="s">
        <v>34</v>
      </c>
      <c r="G333" s="6" t="s">
        <v>35</v>
      </c>
      <c r="H333" s="6" t="s">
        <v>20</v>
      </c>
      <c r="I333" s="8">
        <v>0.4</v>
      </c>
      <c r="J333" s="9">
        <v>2000</v>
      </c>
      <c r="K333" s="10">
        <f t="shared" si="0"/>
        <v>800</v>
      </c>
      <c r="L333" s="10">
        <f t="shared" si="1"/>
        <v>320</v>
      </c>
      <c r="M333" s="11">
        <v>0.4</v>
      </c>
      <c r="O333" s="14"/>
      <c r="P333" s="12"/>
    </row>
    <row r="334" spans="1:16" ht="15.75" customHeight="1">
      <c r="A334" s="1"/>
      <c r="B334" s="6" t="s">
        <v>14</v>
      </c>
      <c r="C334" s="6">
        <v>1185732</v>
      </c>
      <c r="D334" s="7">
        <v>44391</v>
      </c>
      <c r="E334" s="6" t="s">
        <v>33</v>
      </c>
      <c r="F334" s="6" t="s">
        <v>34</v>
      </c>
      <c r="G334" s="6" t="s">
        <v>35</v>
      </c>
      <c r="H334" s="6" t="s">
        <v>21</v>
      </c>
      <c r="I334" s="8">
        <v>0.5</v>
      </c>
      <c r="J334" s="9">
        <v>2250</v>
      </c>
      <c r="K334" s="10">
        <f t="shared" si="0"/>
        <v>1125</v>
      </c>
      <c r="L334" s="10">
        <f t="shared" si="1"/>
        <v>393.75</v>
      </c>
      <c r="M334" s="11">
        <v>0.35</v>
      </c>
      <c r="O334" s="14"/>
      <c r="P334" s="12"/>
    </row>
    <row r="335" spans="1:16" ht="15.75" customHeight="1">
      <c r="A335" s="1"/>
      <c r="B335" s="6" t="s">
        <v>14</v>
      </c>
      <c r="C335" s="6">
        <v>1185732</v>
      </c>
      <c r="D335" s="7">
        <v>44391</v>
      </c>
      <c r="E335" s="6" t="s">
        <v>33</v>
      </c>
      <c r="F335" s="6" t="s">
        <v>34</v>
      </c>
      <c r="G335" s="6" t="s">
        <v>35</v>
      </c>
      <c r="H335" s="6" t="s">
        <v>22</v>
      </c>
      <c r="I335" s="8">
        <v>0.55000000000000004</v>
      </c>
      <c r="J335" s="9">
        <v>4000</v>
      </c>
      <c r="K335" s="10">
        <f t="shared" si="0"/>
        <v>2200</v>
      </c>
      <c r="L335" s="10">
        <f t="shared" si="1"/>
        <v>1100</v>
      </c>
      <c r="M335" s="11">
        <v>0.5</v>
      </c>
      <c r="O335" s="14"/>
      <c r="P335" s="12"/>
    </row>
    <row r="336" spans="1:16" ht="15.75" customHeight="1">
      <c r="A336" s="1"/>
      <c r="B336" s="6" t="s">
        <v>14</v>
      </c>
      <c r="C336" s="6">
        <v>1185732</v>
      </c>
      <c r="D336" s="7">
        <v>44423</v>
      </c>
      <c r="E336" s="6" t="s">
        <v>33</v>
      </c>
      <c r="F336" s="6" t="s">
        <v>34</v>
      </c>
      <c r="G336" s="6" t="s">
        <v>35</v>
      </c>
      <c r="H336" s="6" t="s">
        <v>17</v>
      </c>
      <c r="I336" s="8">
        <v>0.5</v>
      </c>
      <c r="J336" s="9">
        <v>5500</v>
      </c>
      <c r="K336" s="10">
        <f t="shared" si="0"/>
        <v>2750</v>
      </c>
      <c r="L336" s="10">
        <f t="shared" si="1"/>
        <v>1100</v>
      </c>
      <c r="M336" s="11">
        <v>0.4</v>
      </c>
      <c r="O336" s="14"/>
      <c r="P336" s="12"/>
    </row>
    <row r="337" spans="1:16" ht="15.75" customHeight="1">
      <c r="A337" s="1"/>
      <c r="B337" s="6" t="s">
        <v>14</v>
      </c>
      <c r="C337" s="6">
        <v>1185732</v>
      </c>
      <c r="D337" s="7">
        <v>44423</v>
      </c>
      <c r="E337" s="6" t="s">
        <v>33</v>
      </c>
      <c r="F337" s="6" t="s">
        <v>34</v>
      </c>
      <c r="G337" s="6" t="s">
        <v>35</v>
      </c>
      <c r="H337" s="6" t="s">
        <v>18</v>
      </c>
      <c r="I337" s="8">
        <v>0.45000000000000007</v>
      </c>
      <c r="J337" s="9">
        <v>3250</v>
      </c>
      <c r="K337" s="10">
        <f t="shared" si="0"/>
        <v>1462.5000000000002</v>
      </c>
      <c r="L337" s="10">
        <f t="shared" si="1"/>
        <v>511.87500000000006</v>
      </c>
      <c r="M337" s="11">
        <v>0.35</v>
      </c>
      <c r="O337" s="14"/>
      <c r="P337" s="12"/>
    </row>
    <row r="338" spans="1:16" ht="15.75" customHeight="1">
      <c r="A338" s="1"/>
      <c r="B338" s="6" t="s">
        <v>14</v>
      </c>
      <c r="C338" s="6">
        <v>1185732</v>
      </c>
      <c r="D338" s="7">
        <v>44423</v>
      </c>
      <c r="E338" s="6" t="s">
        <v>33</v>
      </c>
      <c r="F338" s="6" t="s">
        <v>34</v>
      </c>
      <c r="G338" s="6" t="s">
        <v>35</v>
      </c>
      <c r="H338" s="6" t="s">
        <v>19</v>
      </c>
      <c r="I338" s="8">
        <v>0.4</v>
      </c>
      <c r="J338" s="9">
        <v>2500</v>
      </c>
      <c r="K338" s="10">
        <f t="shared" si="0"/>
        <v>1000</v>
      </c>
      <c r="L338" s="10">
        <f t="shared" si="1"/>
        <v>350</v>
      </c>
      <c r="M338" s="11">
        <v>0.35</v>
      </c>
      <c r="O338" s="14"/>
      <c r="P338" s="12"/>
    </row>
    <row r="339" spans="1:16" ht="15.75" customHeight="1">
      <c r="A339" s="1"/>
      <c r="B339" s="6" t="s">
        <v>14</v>
      </c>
      <c r="C339" s="6">
        <v>1185732</v>
      </c>
      <c r="D339" s="7">
        <v>44423</v>
      </c>
      <c r="E339" s="6" t="s">
        <v>33</v>
      </c>
      <c r="F339" s="6" t="s">
        <v>34</v>
      </c>
      <c r="G339" s="6" t="s">
        <v>35</v>
      </c>
      <c r="H339" s="6" t="s">
        <v>20</v>
      </c>
      <c r="I339" s="8">
        <v>0.4</v>
      </c>
      <c r="J339" s="9">
        <v>2250</v>
      </c>
      <c r="K339" s="10">
        <f t="shared" si="0"/>
        <v>900</v>
      </c>
      <c r="L339" s="10">
        <f t="shared" si="1"/>
        <v>360</v>
      </c>
      <c r="M339" s="11">
        <v>0.4</v>
      </c>
      <c r="O339" s="14"/>
      <c r="P339" s="12"/>
    </row>
    <row r="340" spans="1:16" ht="15.75" customHeight="1">
      <c r="A340" s="1"/>
      <c r="B340" s="6" t="s">
        <v>14</v>
      </c>
      <c r="C340" s="6">
        <v>1185732</v>
      </c>
      <c r="D340" s="7">
        <v>44423</v>
      </c>
      <c r="E340" s="6" t="s">
        <v>33</v>
      </c>
      <c r="F340" s="6" t="s">
        <v>34</v>
      </c>
      <c r="G340" s="6" t="s">
        <v>35</v>
      </c>
      <c r="H340" s="6" t="s">
        <v>21</v>
      </c>
      <c r="I340" s="8">
        <v>0.5</v>
      </c>
      <c r="J340" s="9">
        <v>2000</v>
      </c>
      <c r="K340" s="10">
        <f t="shared" si="0"/>
        <v>1000</v>
      </c>
      <c r="L340" s="10">
        <f t="shared" si="1"/>
        <v>350</v>
      </c>
      <c r="M340" s="11">
        <v>0.35</v>
      </c>
      <c r="O340" s="14"/>
      <c r="P340" s="12"/>
    </row>
    <row r="341" spans="1:16" ht="15.75" customHeight="1">
      <c r="A341" s="1"/>
      <c r="B341" s="6" t="s">
        <v>14</v>
      </c>
      <c r="C341" s="6">
        <v>1185732</v>
      </c>
      <c r="D341" s="7">
        <v>44423</v>
      </c>
      <c r="E341" s="6" t="s">
        <v>33</v>
      </c>
      <c r="F341" s="6" t="s">
        <v>34</v>
      </c>
      <c r="G341" s="6" t="s">
        <v>35</v>
      </c>
      <c r="H341" s="6" t="s">
        <v>22</v>
      </c>
      <c r="I341" s="8">
        <v>0.55000000000000004</v>
      </c>
      <c r="J341" s="9">
        <v>3750</v>
      </c>
      <c r="K341" s="10">
        <f t="shared" si="0"/>
        <v>2062.5</v>
      </c>
      <c r="L341" s="10">
        <f t="shared" si="1"/>
        <v>1031.25</v>
      </c>
      <c r="M341" s="11">
        <v>0.5</v>
      </c>
      <c r="O341" s="14"/>
      <c r="P341" s="12"/>
    </row>
    <row r="342" spans="1:16" ht="15.75" customHeight="1">
      <c r="A342" s="1"/>
      <c r="B342" s="6" t="s">
        <v>14</v>
      </c>
      <c r="C342" s="6">
        <v>1185732</v>
      </c>
      <c r="D342" s="7">
        <v>44455</v>
      </c>
      <c r="E342" s="6" t="s">
        <v>33</v>
      </c>
      <c r="F342" s="6" t="s">
        <v>34</v>
      </c>
      <c r="G342" s="6" t="s">
        <v>35</v>
      </c>
      <c r="H342" s="6" t="s">
        <v>17</v>
      </c>
      <c r="I342" s="8">
        <v>0.5</v>
      </c>
      <c r="J342" s="9">
        <v>5000</v>
      </c>
      <c r="K342" s="10">
        <f t="shared" si="0"/>
        <v>2500</v>
      </c>
      <c r="L342" s="10">
        <f t="shared" si="1"/>
        <v>1000</v>
      </c>
      <c r="M342" s="11">
        <v>0.4</v>
      </c>
      <c r="O342" s="14"/>
      <c r="P342" s="12"/>
    </row>
    <row r="343" spans="1:16" ht="15.75" customHeight="1">
      <c r="A343" s="1"/>
      <c r="B343" s="6" t="s">
        <v>14</v>
      </c>
      <c r="C343" s="6">
        <v>1185732</v>
      </c>
      <c r="D343" s="7">
        <v>44455</v>
      </c>
      <c r="E343" s="6" t="s">
        <v>33</v>
      </c>
      <c r="F343" s="6" t="s">
        <v>34</v>
      </c>
      <c r="G343" s="6" t="s">
        <v>35</v>
      </c>
      <c r="H343" s="6" t="s">
        <v>18</v>
      </c>
      <c r="I343" s="8">
        <v>0.45000000000000007</v>
      </c>
      <c r="J343" s="9">
        <v>3000</v>
      </c>
      <c r="K343" s="10">
        <f t="shared" si="0"/>
        <v>1350.0000000000002</v>
      </c>
      <c r="L343" s="10">
        <f t="shared" si="1"/>
        <v>472.50000000000006</v>
      </c>
      <c r="M343" s="11">
        <v>0.35</v>
      </c>
      <c r="O343" s="14"/>
      <c r="P343" s="12"/>
    </row>
    <row r="344" spans="1:16" ht="15.75" customHeight="1">
      <c r="A344" s="1"/>
      <c r="B344" s="6" t="s">
        <v>14</v>
      </c>
      <c r="C344" s="6">
        <v>1185732</v>
      </c>
      <c r="D344" s="7">
        <v>44455</v>
      </c>
      <c r="E344" s="6" t="s">
        <v>33</v>
      </c>
      <c r="F344" s="6" t="s">
        <v>34</v>
      </c>
      <c r="G344" s="6" t="s">
        <v>35</v>
      </c>
      <c r="H344" s="6" t="s">
        <v>19</v>
      </c>
      <c r="I344" s="8">
        <v>0.4</v>
      </c>
      <c r="J344" s="9">
        <v>2000</v>
      </c>
      <c r="K344" s="10">
        <f t="shared" si="0"/>
        <v>800</v>
      </c>
      <c r="L344" s="10">
        <f t="shared" si="1"/>
        <v>280</v>
      </c>
      <c r="M344" s="11">
        <v>0.35</v>
      </c>
      <c r="O344" s="14"/>
      <c r="P344" s="12"/>
    </row>
    <row r="345" spans="1:16" ht="15.75" customHeight="1">
      <c r="A345" s="1"/>
      <c r="B345" s="6" t="s">
        <v>14</v>
      </c>
      <c r="C345" s="6">
        <v>1185732</v>
      </c>
      <c r="D345" s="7">
        <v>44455</v>
      </c>
      <c r="E345" s="6" t="s">
        <v>33</v>
      </c>
      <c r="F345" s="6" t="s">
        <v>34</v>
      </c>
      <c r="G345" s="6" t="s">
        <v>35</v>
      </c>
      <c r="H345" s="6" t="s">
        <v>20</v>
      </c>
      <c r="I345" s="8">
        <v>0.4</v>
      </c>
      <c r="J345" s="9">
        <v>1750</v>
      </c>
      <c r="K345" s="10">
        <f t="shared" si="0"/>
        <v>700</v>
      </c>
      <c r="L345" s="10">
        <f t="shared" si="1"/>
        <v>280</v>
      </c>
      <c r="M345" s="11">
        <v>0.4</v>
      </c>
      <c r="O345" s="14"/>
      <c r="P345" s="12"/>
    </row>
    <row r="346" spans="1:16" ht="15.75" customHeight="1">
      <c r="A346" s="1"/>
      <c r="B346" s="6" t="s">
        <v>14</v>
      </c>
      <c r="C346" s="6">
        <v>1185732</v>
      </c>
      <c r="D346" s="7">
        <v>44455</v>
      </c>
      <c r="E346" s="6" t="s">
        <v>33</v>
      </c>
      <c r="F346" s="6" t="s">
        <v>34</v>
      </c>
      <c r="G346" s="6" t="s">
        <v>35</v>
      </c>
      <c r="H346" s="6" t="s">
        <v>21</v>
      </c>
      <c r="I346" s="8">
        <v>0.5</v>
      </c>
      <c r="J346" s="9">
        <v>1750</v>
      </c>
      <c r="K346" s="10">
        <f t="shared" si="0"/>
        <v>875</v>
      </c>
      <c r="L346" s="10">
        <f t="shared" si="1"/>
        <v>306.25</v>
      </c>
      <c r="M346" s="11">
        <v>0.35</v>
      </c>
      <c r="O346" s="14"/>
      <c r="P346" s="12"/>
    </row>
    <row r="347" spans="1:16" ht="15.75" customHeight="1">
      <c r="A347" s="1"/>
      <c r="B347" s="6" t="s">
        <v>14</v>
      </c>
      <c r="C347" s="6">
        <v>1185732</v>
      </c>
      <c r="D347" s="7">
        <v>44455</v>
      </c>
      <c r="E347" s="6" t="s">
        <v>33</v>
      </c>
      <c r="F347" s="6" t="s">
        <v>34</v>
      </c>
      <c r="G347" s="6" t="s">
        <v>35</v>
      </c>
      <c r="H347" s="6" t="s">
        <v>22</v>
      </c>
      <c r="I347" s="8">
        <v>0.55000000000000004</v>
      </c>
      <c r="J347" s="9">
        <v>2500</v>
      </c>
      <c r="K347" s="10">
        <f t="shared" si="0"/>
        <v>1375</v>
      </c>
      <c r="L347" s="10">
        <f t="shared" si="1"/>
        <v>687.5</v>
      </c>
      <c r="M347" s="11">
        <v>0.5</v>
      </c>
      <c r="O347" s="14"/>
      <c r="P347" s="12"/>
    </row>
    <row r="348" spans="1:16" ht="15.75" customHeight="1">
      <c r="A348" s="1"/>
      <c r="B348" s="6" t="s">
        <v>14</v>
      </c>
      <c r="C348" s="6">
        <v>1185732</v>
      </c>
      <c r="D348" s="7">
        <v>44484</v>
      </c>
      <c r="E348" s="6" t="s">
        <v>33</v>
      </c>
      <c r="F348" s="6" t="s">
        <v>34</v>
      </c>
      <c r="G348" s="6" t="s">
        <v>35</v>
      </c>
      <c r="H348" s="6" t="s">
        <v>17</v>
      </c>
      <c r="I348" s="8">
        <v>0.6</v>
      </c>
      <c r="J348" s="9">
        <v>4250</v>
      </c>
      <c r="K348" s="10">
        <f t="shared" si="0"/>
        <v>2550</v>
      </c>
      <c r="L348" s="10">
        <f t="shared" si="1"/>
        <v>1020</v>
      </c>
      <c r="M348" s="11">
        <v>0.4</v>
      </c>
      <c r="O348" s="14"/>
      <c r="P348" s="12"/>
    </row>
    <row r="349" spans="1:16" ht="15.75" customHeight="1">
      <c r="A349" s="1"/>
      <c r="B349" s="6" t="s">
        <v>14</v>
      </c>
      <c r="C349" s="6">
        <v>1185732</v>
      </c>
      <c r="D349" s="7">
        <v>44484</v>
      </c>
      <c r="E349" s="6" t="s">
        <v>33</v>
      </c>
      <c r="F349" s="6" t="s">
        <v>34</v>
      </c>
      <c r="G349" s="6" t="s">
        <v>35</v>
      </c>
      <c r="H349" s="6" t="s">
        <v>18</v>
      </c>
      <c r="I349" s="8">
        <v>0.5</v>
      </c>
      <c r="J349" s="9">
        <v>2500</v>
      </c>
      <c r="K349" s="10">
        <f t="shared" si="0"/>
        <v>1250</v>
      </c>
      <c r="L349" s="10">
        <f t="shared" si="1"/>
        <v>437.5</v>
      </c>
      <c r="M349" s="11">
        <v>0.35</v>
      </c>
      <c r="O349" s="14"/>
      <c r="P349" s="12"/>
    </row>
    <row r="350" spans="1:16" ht="15.75" customHeight="1">
      <c r="A350" s="1"/>
      <c r="B350" s="6" t="s">
        <v>14</v>
      </c>
      <c r="C350" s="6">
        <v>1185732</v>
      </c>
      <c r="D350" s="7">
        <v>44484</v>
      </c>
      <c r="E350" s="6" t="s">
        <v>33</v>
      </c>
      <c r="F350" s="6" t="s">
        <v>34</v>
      </c>
      <c r="G350" s="6" t="s">
        <v>35</v>
      </c>
      <c r="H350" s="6" t="s">
        <v>19</v>
      </c>
      <c r="I350" s="8">
        <v>0.5</v>
      </c>
      <c r="J350" s="9">
        <v>1500</v>
      </c>
      <c r="K350" s="10">
        <f t="shared" si="0"/>
        <v>750</v>
      </c>
      <c r="L350" s="10">
        <f t="shared" si="1"/>
        <v>262.5</v>
      </c>
      <c r="M350" s="11">
        <v>0.35</v>
      </c>
      <c r="O350" s="14"/>
      <c r="P350" s="12"/>
    </row>
    <row r="351" spans="1:16" ht="15.75" customHeight="1">
      <c r="A351" s="1"/>
      <c r="B351" s="6" t="s">
        <v>14</v>
      </c>
      <c r="C351" s="6">
        <v>1185732</v>
      </c>
      <c r="D351" s="7">
        <v>44484</v>
      </c>
      <c r="E351" s="6" t="s">
        <v>33</v>
      </c>
      <c r="F351" s="6" t="s">
        <v>34</v>
      </c>
      <c r="G351" s="6" t="s">
        <v>35</v>
      </c>
      <c r="H351" s="6" t="s">
        <v>20</v>
      </c>
      <c r="I351" s="8">
        <v>0.5</v>
      </c>
      <c r="J351" s="9">
        <v>1250</v>
      </c>
      <c r="K351" s="10">
        <f t="shared" si="0"/>
        <v>625</v>
      </c>
      <c r="L351" s="10">
        <f t="shared" si="1"/>
        <v>250</v>
      </c>
      <c r="M351" s="11">
        <v>0.4</v>
      </c>
      <c r="O351" s="14"/>
      <c r="P351" s="12"/>
    </row>
    <row r="352" spans="1:16" ht="15.75" customHeight="1">
      <c r="A352" s="1"/>
      <c r="B352" s="6" t="s">
        <v>14</v>
      </c>
      <c r="C352" s="6">
        <v>1185732</v>
      </c>
      <c r="D352" s="7">
        <v>44484</v>
      </c>
      <c r="E352" s="6" t="s">
        <v>33</v>
      </c>
      <c r="F352" s="6" t="s">
        <v>34</v>
      </c>
      <c r="G352" s="6" t="s">
        <v>35</v>
      </c>
      <c r="H352" s="6" t="s">
        <v>21</v>
      </c>
      <c r="I352" s="8">
        <v>0.6</v>
      </c>
      <c r="J352" s="9">
        <v>1250</v>
      </c>
      <c r="K352" s="10">
        <f t="shared" si="0"/>
        <v>750</v>
      </c>
      <c r="L352" s="10">
        <f t="shared" si="1"/>
        <v>262.5</v>
      </c>
      <c r="M352" s="11">
        <v>0.35</v>
      </c>
      <c r="O352" s="14"/>
      <c r="P352" s="12"/>
    </row>
    <row r="353" spans="1:16" ht="15.75" customHeight="1">
      <c r="A353" s="1"/>
      <c r="B353" s="6" t="s">
        <v>14</v>
      </c>
      <c r="C353" s="6">
        <v>1185732</v>
      </c>
      <c r="D353" s="7">
        <v>44484</v>
      </c>
      <c r="E353" s="6" t="s">
        <v>33</v>
      </c>
      <c r="F353" s="6" t="s">
        <v>34</v>
      </c>
      <c r="G353" s="6" t="s">
        <v>35</v>
      </c>
      <c r="H353" s="6" t="s">
        <v>22</v>
      </c>
      <c r="I353" s="8">
        <v>0.64999999999999991</v>
      </c>
      <c r="J353" s="9">
        <v>2500</v>
      </c>
      <c r="K353" s="10">
        <f t="shared" si="0"/>
        <v>1624.9999999999998</v>
      </c>
      <c r="L353" s="10">
        <f t="shared" si="1"/>
        <v>812.49999999999989</v>
      </c>
      <c r="M353" s="11">
        <v>0.5</v>
      </c>
      <c r="O353" s="14"/>
      <c r="P353" s="12"/>
    </row>
    <row r="354" spans="1:16" ht="15.75" customHeight="1">
      <c r="A354" s="1"/>
      <c r="B354" s="6" t="s">
        <v>14</v>
      </c>
      <c r="C354" s="6">
        <v>1185732</v>
      </c>
      <c r="D354" s="7">
        <v>44515</v>
      </c>
      <c r="E354" s="6" t="s">
        <v>33</v>
      </c>
      <c r="F354" s="6" t="s">
        <v>34</v>
      </c>
      <c r="G354" s="6" t="s">
        <v>35</v>
      </c>
      <c r="H354" s="6" t="s">
        <v>17</v>
      </c>
      <c r="I354" s="8">
        <v>0.6</v>
      </c>
      <c r="J354" s="9">
        <v>4000</v>
      </c>
      <c r="K354" s="10">
        <f t="shared" si="0"/>
        <v>2400</v>
      </c>
      <c r="L354" s="10">
        <f t="shared" si="1"/>
        <v>960</v>
      </c>
      <c r="M354" s="11">
        <v>0.4</v>
      </c>
      <c r="O354" s="14"/>
      <c r="P354" s="12"/>
    </row>
    <row r="355" spans="1:16" ht="15.75" customHeight="1">
      <c r="A355" s="1"/>
      <c r="B355" s="6" t="s">
        <v>14</v>
      </c>
      <c r="C355" s="6">
        <v>1185732</v>
      </c>
      <c r="D355" s="7">
        <v>44515</v>
      </c>
      <c r="E355" s="6" t="s">
        <v>33</v>
      </c>
      <c r="F355" s="6" t="s">
        <v>34</v>
      </c>
      <c r="G355" s="6" t="s">
        <v>35</v>
      </c>
      <c r="H355" s="6" t="s">
        <v>18</v>
      </c>
      <c r="I355" s="8">
        <v>0.5</v>
      </c>
      <c r="J355" s="9">
        <v>2500</v>
      </c>
      <c r="K355" s="10">
        <f t="shared" si="0"/>
        <v>1250</v>
      </c>
      <c r="L355" s="10">
        <f t="shared" si="1"/>
        <v>437.5</v>
      </c>
      <c r="M355" s="11">
        <v>0.35</v>
      </c>
      <c r="O355" s="14"/>
      <c r="P355" s="12"/>
    </row>
    <row r="356" spans="1:16" ht="15.75" customHeight="1">
      <c r="A356" s="1"/>
      <c r="B356" s="6" t="s">
        <v>14</v>
      </c>
      <c r="C356" s="6">
        <v>1185732</v>
      </c>
      <c r="D356" s="7">
        <v>44515</v>
      </c>
      <c r="E356" s="6" t="s">
        <v>33</v>
      </c>
      <c r="F356" s="6" t="s">
        <v>34</v>
      </c>
      <c r="G356" s="6" t="s">
        <v>35</v>
      </c>
      <c r="H356" s="6" t="s">
        <v>19</v>
      </c>
      <c r="I356" s="8">
        <v>0.5</v>
      </c>
      <c r="J356" s="9">
        <v>1950</v>
      </c>
      <c r="K356" s="10">
        <f t="shared" si="0"/>
        <v>975</v>
      </c>
      <c r="L356" s="10">
        <f t="shared" si="1"/>
        <v>341.25</v>
      </c>
      <c r="M356" s="11">
        <v>0.35</v>
      </c>
      <c r="O356" s="14"/>
      <c r="P356" s="12"/>
    </row>
    <row r="357" spans="1:16" ht="15.75" customHeight="1">
      <c r="A357" s="1"/>
      <c r="B357" s="6" t="s">
        <v>14</v>
      </c>
      <c r="C357" s="6">
        <v>1185732</v>
      </c>
      <c r="D357" s="7">
        <v>44515</v>
      </c>
      <c r="E357" s="6" t="s">
        <v>33</v>
      </c>
      <c r="F357" s="6" t="s">
        <v>34</v>
      </c>
      <c r="G357" s="6" t="s">
        <v>35</v>
      </c>
      <c r="H357" s="6" t="s">
        <v>20</v>
      </c>
      <c r="I357" s="8">
        <v>0.5</v>
      </c>
      <c r="J357" s="9">
        <v>1750</v>
      </c>
      <c r="K357" s="10">
        <f t="shared" si="0"/>
        <v>875</v>
      </c>
      <c r="L357" s="10">
        <f t="shared" si="1"/>
        <v>350</v>
      </c>
      <c r="M357" s="11">
        <v>0.4</v>
      </c>
      <c r="O357" s="14"/>
      <c r="P357" s="12"/>
    </row>
    <row r="358" spans="1:16" ht="15.75" customHeight="1">
      <c r="A358" s="1"/>
      <c r="B358" s="6" t="s">
        <v>14</v>
      </c>
      <c r="C358" s="6">
        <v>1185732</v>
      </c>
      <c r="D358" s="7">
        <v>44515</v>
      </c>
      <c r="E358" s="6" t="s">
        <v>33</v>
      </c>
      <c r="F358" s="6" t="s">
        <v>34</v>
      </c>
      <c r="G358" s="6" t="s">
        <v>35</v>
      </c>
      <c r="H358" s="6" t="s">
        <v>21</v>
      </c>
      <c r="I358" s="8">
        <v>0.6</v>
      </c>
      <c r="J358" s="9">
        <v>1500</v>
      </c>
      <c r="K358" s="10">
        <f t="shared" si="0"/>
        <v>900</v>
      </c>
      <c r="L358" s="10">
        <f t="shared" si="1"/>
        <v>315</v>
      </c>
      <c r="M358" s="11">
        <v>0.35</v>
      </c>
      <c r="O358" s="14"/>
      <c r="P358" s="12"/>
    </row>
    <row r="359" spans="1:16" ht="15.75" customHeight="1">
      <c r="A359" s="1"/>
      <c r="B359" s="6" t="s">
        <v>14</v>
      </c>
      <c r="C359" s="6">
        <v>1185732</v>
      </c>
      <c r="D359" s="7">
        <v>44515</v>
      </c>
      <c r="E359" s="6" t="s">
        <v>33</v>
      </c>
      <c r="F359" s="6" t="s">
        <v>34</v>
      </c>
      <c r="G359" s="6" t="s">
        <v>35</v>
      </c>
      <c r="H359" s="6" t="s">
        <v>22</v>
      </c>
      <c r="I359" s="8">
        <v>0.64999999999999991</v>
      </c>
      <c r="J359" s="9">
        <v>2500</v>
      </c>
      <c r="K359" s="10">
        <f t="shared" si="0"/>
        <v>1624.9999999999998</v>
      </c>
      <c r="L359" s="10">
        <f t="shared" si="1"/>
        <v>812.49999999999989</v>
      </c>
      <c r="M359" s="11">
        <v>0.5</v>
      </c>
      <c r="O359" s="14"/>
      <c r="P359" s="12"/>
    </row>
    <row r="360" spans="1:16" ht="15.75" customHeight="1">
      <c r="A360" s="1"/>
      <c r="B360" s="6" t="s">
        <v>14</v>
      </c>
      <c r="C360" s="6">
        <v>1185732</v>
      </c>
      <c r="D360" s="7">
        <v>44544</v>
      </c>
      <c r="E360" s="6" t="s">
        <v>33</v>
      </c>
      <c r="F360" s="6" t="s">
        <v>34</v>
      </c>
      <c r="G360" s="6" t="s">
        <v>35</v>
      </c>
      <c r="H360" s="6" t="s">
        <v>17</v>
      </c>
      <c r="I360" s="8">
        <v>0.6</v>
      </c>
      <c r="J360" s="9">
        <v>5000</v>
      </c>
      <c r="K360" s="10">
        <f t="shared" si="0"/>
        <v>3000</v>
      </c>
      <c r="L360" s="10">
        <f t="shared" si="1"/>
        <v>1200</v>
      </c>
      <c r="M360" s="11">
        <v>0.4</v>
      </c>
      <c r="O360" s="14"/>
      <c r="P360" s="12"/>
    </row>
    <row r="361" spans="1:16" ht="15.75" customHeight="1">
      <c r="A361" s="1"/>
      <c r="B361" s="6" t="s">
        <v>14</v>
      </c>
      <c r="C361" s="6">
        <v>1185732</v>
      </c>
      <c r="D361" s="7">
        <v>44544</v>
      </c>
      <c r="E361" s="6" t="s">
        <v>33</v>
      </c>
      <c r="F361" s="6" t="s">
        <v>34</v>
      </c>
      <c r="G361" s="6" t="s">
        <v>35</v>
      </c>
      <c r="H361" s="6" t="s">
        <v>18</v>
      </c>
      <c r="I361" s="8">
        <v>0.5</v>
      </c>
      <c r="J361" s="9">
        <v>3000</v>
      </c>
      <c r="K361" s="10">
        <f t="shared" si="0"/>
        <v>1500</v>
      </c>
      <c r="L361" s="10">
        <f t="shared" si="1"/>
        <v>525</v>
      </c>
      <c r="M361" s="11">
        <v>0.35</v>
      </c>
      <c r="O361" s="14"/>
      <c r="P361" s="12"/>
    </row>
    <row r="362" spans="1:16" ht="15.75" customHeight="1">
      <c r="A362" s="1"/>
      <c r="B362" s="6" t="s">
        <v>14</v>
      </c>
      <c r="C362" s="6">
        <v>1185732</v>
      </c>
      <c r="D362" s="7">
        <v>44544</v>
      </c>
      <c r="E362" s="6" t="s">
        <v>33</v>
      </c>
      <c r="F362" s="6" t="s">
        <v>34</v>
      </c>
      <c r="G362" s="6" t="s">
        <v>35</v>
      </c>
      <c r="H362" s="6" t="s">
        <v>19</v>
      </c>
      <c r="I362" s="8">
        <v>0.5</v>
      </c>
      <c r="J362" s="9">
        <v>2500</v>
      </c>
      <c r="K362" s="10">
        <f t="shared" si="0"/>
        <v>1250</v>
      </c>
      <c r="L362" s="10">
        <f t="shared" si="1"/>
        <v>437.5</v>
      </c>
      <c r="M362" s="11">
        <v>0.35</v>
      </c>
      <c r="O362" s="14"/>
      <c r="P362" s="12"/>
    </row>
    <row r="363" spans="1:16" ht="15.75" customHeight="1">
      <c r="A363" s="1"/>
      <c r="B363" s="6" t="s">
        <v>14</v>
      </c>
      <c r="C363" s="6">
        <v>1185732</v>
      </c>
      <c r="D363" s="7">
        <v>44544</v>
      </c>
      <c r="E363" s="6" t="s">
        <v>33</v>
      </c>
      <c r="F363" s="6" t="s">
        <v>34</v>
      </c>
      <c r="G363" s="6" t="s">
        <v>35</v>
      </c>
      <c r="H363" s="6" t="s">
        <v>20</v>
      </c>
      <c r="I363" s="8">
        <v>0.5</v>
      </c>
      <c r="J363" s="9">
        <v>2000</v>
      </c>
      <c r="K363" s="10">
        <f t="shared" si="0"/>
        <v>1000</v>
      </c>
      <c r="L363" s="10">
        <f t="shared" si="1"/>
        <v>400</v>
      </c>
      <c r="M363" s="11">
        <v>0.4</v>
      </c>
      <c r="O363" s="14"/>
      <c r="P363" s="12"/>
    </row>
    <row r="364" spans="1:16" ht="15.75" customHeight="1">
      <c r="A364" s="1"/>
      <c r="B364" s="6" t="s">
        <v>14</v>
      </c>
      <c r="C364" s="6">
        <v>1185732</v>
      </c>
      <c r="D364" s="7">
        <v>44544</v>
      </c>
      <c r="E364" s="6" t="s">
        <v>33</v>
      </c>
      <c r="F364" s="6" t="s">
        <v>34</v>
      </c>
      <c r="G364" s="6" t="s">
        <v>35</v>
      </c>
      <c r="H364" s="6" t="s">
        <v>21</v>
      </c>
      <c r="I364" s="8">
        <v>0.6</v>
      </c>
      <c r="J364" s="9">
        <v>2000</v>
      </c>
      <c r="K364" s="10">
        <f t="shared" si="0"/>
        <v>1200</v>
      </c>
      <c r="L364" s="10">
        <f t="shared" si="1"/>
        <v>420</v>
      </c>
      <c r="M364" s="11">
        <v>0.35</v>
      </c>
      <c r="O364" s="14"/>
      <c r="P364" s="12"/>
    </row>
    <row r="365" spans="1:16" ht="15.75" customHeight="1">
      <c r="A365" s="1"/>
      <c r="B365" s="6" t="s">
        <v>14</v>
      </c>
      <c r="C365" s="6">
        <v>1185732</v>
      </c>
      <c r="D365" s="7">
        <v>44544</v>
      </c>
      <c r="E365" s="6" t="s">
        <v>33</v>
      </c>
      <c r="F365" s="6" t="s">
        <v>34</v>
      </c>
      <c r="G365" s="6" t="s">
        <v>35</v>
      </c>
      <c r="H365" s="6" t="s">
        <v>22</v>
      </c>
      <c r="I365" s="8">
        <v>0.64999999999999991</v>
      </c>
      <c r="J365" s="9">
        <v>3000</v>
      </c>
      <c r="K365" s="10">
        <f t="shared" si="0"/>
        <v>1949.9999999999998</v>
      </c>
      <c r="L365" s="10">
        <f t="shared" si="1"/>
        <v>974.99999999999989</v>
      </c>
      <c r="M365" s="11">
        <v>0.5</v>
      </c>
      <c r="O365" s="14"/>
      <c r="P365" s="12"/>
    </row>
    <row r="366" spans="1:16" ht="15.75" customHeight="1">
      <c r="A366" s="1"/>
      <c r="B366" s="6" t="s">
        <v>23</v>
      </c>
      <c r="C366" s="6">
        <v>1197831</v>
      </c>
      <c r="D366" s="7">
        <v>44198</v>
      </c>
      <c r="E366" s="6" t="s">
        <v>24</v>
      </c>
      <c r="F366" s="6" t="s">
        <v>25</v>
      </c>
      <c r="G366" s="6" t="s">
        <v>36</v>
      </c>
      <c r="H366" s="6" t="s">
        <v>17</v>
      </c>
      <c r="I366" s="8">
        <v>0.2</v>
      </c>
      <c r="J366" s="9">
        <v>7250</v>
      </c>
      <c r="K366" s="10">
        <f t="shared" si="0"/>
        <v>1450</v>
      </c>
      <c r="L366" s="10">
        <f t="shared" si="1"/>
        <v>435</v>
      </c>
      <c r="M366" s="11">
        <v>0.3</v>
      </c>
      <c r="O366" s="13"/>
      <c r="P366" s="12"/>
    </row>
    <row r="367" spans="1:16" ht="15.75" customHeight="1">
      <c r="A367" s="1"/>
      <c r="B367" s="6" t="s">
        <v>23</v>
      </c>
      <c r="C367" s="6">
        <v>1197831</v>
      </c>
      <c r="D367" s="7">
        <v>44198</v>
      </c>
      <c r="E367" s="6" t="s">
        <v>24</v>
      </c>
      <c r="F367" s="6" t="s">
        <v>25</v>
      </c>
      <c r="G367" s="6" t="s">
        <v>36</v>
      </c>
      <c r="H367" s="6" t="s">
        <v>18</v>
      </c>
      <c r="I367" s="8">
        <v>0.3</v>
      </c>
      <c r="J367" s="9">
        <v>7250</v>
      </c>
      <c r="K367" s="10">
        <f t="shared" si="0"/>
        <v>2175</v>
      </c>
      <c r="L367" s="10">
        <f t="shared" si="1"/>
        <v>652.5</v>
      </c>
      <c r="M367" s="11">
        <v>0.3</v>
      </c>
      <c r="O367" s="13"/>
      <c r="P367" s="12"/>
    </row>
    <row r="368" spans="1:16" ht="15.75" customHeight="1">
      <c r="A368" s="1"/>
      <c r="B368" s="6" t="s">
        <v>23</v>
      </c>
      <c r="C368" s="6">
        <v>1197831</v>
      </c>
      <c r="D368" s="7">
        <v>44198</v>
      </c>
      <c r="E368" s="6" t="s">
        <v>24</v>
      </c>
      <c r="F368" s="6" t="s">
        <v>25</v>
      </c>
      <c r="G368" s="6" t="s">
        <v>36</v>
      </c>
      <c r="H368" s="6" t="s">
        <v>19</v>
      </c>
      <c r="I368" s="8">
        <v>0.3</v>
      </c>
      <c r="J368" s="9">
        <v>5250</v>
      </c>
      <c r="K368" s="10">
        <f t="shared" si="0"/>
        <v>1575</v>
      </c>
      <c r="L368" s="10">
        <f t="shared" si="1"/>
        <v>472.5</v>
      </c>
      <c r="M368" s="11">
        <v>0.3</v>
      </c>
      <c r="O368" s="13"/>
      <c r="P368" s="12"/>
    </row>
    <row r="369" spans="1:16" ht="15.75" customHeight="1">
      <c r="A369" s="1"/>
      <c r="B369" s="6" t="s">
        <v>23</v>
      </c>
      <c r="C369" s="6">
        <v>1197831</v>
      </c>
      <c r="D369" s="7">
        <v>44198</v>
      </c>
      <c r="E369" s="6" t="s">
        <v>24</v>
      </c>
      <c r="F369" s="6" t="s">
        <v>25</v>
      </c>
      <c r="G369" s="6" t="s">
        <v>36</v>
      </c>
      <c r="H369" s="6" t="s">
        <v>20</v>
      </c>
      <c r="I369" s="8">
        <v>0.35</v>
      </c>
      <c r="J369" s="9">
        <v>5250</v>
      </c>
      <c r="K369" s="10">
        <f t="shared" si="0"/>
        <v>1837.4999999999998</v>
      </c>
      <c r="L369" s="10">
        <f t="shared" si="1"/>
        <v>735</v>
      </c>
      <c r="M369" s="11">
        <v>0.4</v>
      </c>
      <c r="O369" s="13"/>
      <c r="P369" s="12"/>
    </row>
    <row r="370" spans="1:16" ht="15.75" customHeight="1">
      <c r="A370" s="1"/>
      <c r="B370" s="6" t="s">
        <v>23</v>
      </c>
      <c r="C370" s="6">
        <v>1197831</v>
      </c>
      <c r="D370" s="7">
        <v>44198</v>
      </c>
      <c r="E370" s="6" t="s">
        <v>24</v>
      </c>
      <c r="F370" s="6" t="s">
        <v>25</v>
      </c>
      <c r="G370" s="6" t="s">
        <v>36</v>
      </c>
      <c r="H370" s="6" t="s">
        <v>21</v>
      </c>
      <c r="I370" s="8">
        <v>0.4</v>
      </c>
      <c r="J370" s="9">
        <v>3750</v>
      </c>
      <c r="K370" s="10">
        <f t="shared" si="0"/>
        <v>1500</v>
      </c>
      <c r="L370" s="10">
        <f t="shared" si="1"/>
        <v>375</v>
      </c>
      <c r="M370" s="11">
        <v>0.25</v>
      </c>
      <c r="O370" s="13"/>
      <c r="P370" s="12"/>
    </row>
    <row r="371" spans="1:16" ht="15.75" customHeight="1">
      <c r="A371" s="1"/>
      <c r="B371" s="6" t="s">
        <v>23</v>
      </c>
      <c r="C371" s="6">
        <v>1197831</v>
      </c>
      <c r="D371" s="7">
        <v>44198</v>
      </c>
      <c r="E371" s="6" t="s">
        <v>24</v>
      </c>
      <c r="F371" s="6" t="s">
        <v>25</v>
      </c>
      <c r="G371" s="6" t="s">
        <v>36</v>
      </c>
      <c r="H371" s="6" t="s">
        <v>22</v>
      </c>
      <c r="I371" s="8">
        <v>0.35</v>
      </c>
      <c r="J371" s="9">
        <v>5250</v>
      </c>
      <c r="K371" s="10">
        <f t="shared" si="0"/>
        <v>1837.4999999999998</v>
      </c>
      <c r="L371" s="10">
        <f t="shared" si="1"/>
        <v>826.87499999999989</v>
      </c>
      <c r="M371" s="11">
        <v>0.45</v>
      </c>
      <c r="O371" s="13"/>
      <c r="P371" s="12"/>
    </row>
    <row r="372" spans="1:16" ht="15.75" customHeight="1">
      <c r="A372" s="1"/>
      <c r="B372" s="6" t="s">
        <v>23</v>
      </c>
      <c r="C372" s="6">
        <v>1197831</v>
      </c>
      <c r="D372" s="7">
        <v>44228</v>
      </c>
      <c r="E372" s="6" t="s">
        <v>24</v>
      </c>
      <c r="F372" s="6" t="s">
        <v>25</v>
      </c>
      <c r="G372" s="6" t="s">
        <v>36</v>
      </c>
      <c r="H372" s="6" t="s">
        <v>17</v>
      </c>
      <c r="I372" s="8">
        <v>0.25</v>
      </c>
      <c r="J372" s="9">
        <v>6750</v>
      </c>
      <c r="K372" s="10">
        <f t="shared" si="0"/>
        <v>1687.5</v>
      </c>
      <c r="L372" s="10">
        <f t="shared" si="1"/>
        <v>506.25</v>
      </c>
      <c r="M372" s="11">
        <v>0.3</v>
      </c>
      <c r="O372" s="13"/>
      <c r="P372" s="12"/>
    </row>
    <row r="373" spans="1:16" ht="15.75" customHeight="1">
      <c r="A373" s="1"/>
      <c r="B373" s="6" t="s">
        <v>23</v>
      </c>
      <c r="C373" s="6">
        <v>1197831</v>
      </c>
      <c r="D373" s="7">
        <v>44228</v>
      </c>
      <c r="E373" s="6" t="s">
        <v>24</v>
      </c>
      <c r="F373" s="6" t="s">
        <v>25</v>
      </c>
      <c r="G373" s="6" t="s">
        <v>36</v>
      </c>
      <c r="H373" s="6" t="s">
        <v>18</v>
      </c>
      <c r="I373" s="8">
        <v>0.35</v>
      </c>
      <c r="J373" s="9">
        <v>6500</v>
      </c>
      <c r="K373" s="10">
        <f t="shared" si="0"/>
        <v>2275</v>
      </c>
      <c r="L373" s="10">
        <f t="shared" si="1"/>
        <v>682.5</v>
      </c>
      <c r="M373" s="11">
        <v>0.3</v>
      </c>
      <c r="O373" s="13"/>
      <c r="P373" s="12"/>
    </row>
    <row r="374" spans="1:16" ht="15.75" customHeight="1">
      <c r="A374" s="1"/>
      <c r="B374" s="6" t="s">
        <v>23</v>
      </c>
      <c r="C374" s="6">
        <v>1197831</v>
      </c>
      <c r="D374" s="7">
        <v>44228</v>
      </c>
      <c r="E374" s="6" t="s">
        <v>24</v>
      </c>
      <c r="F374" s="6" t="s">
        <v>25</v>
      </c>
      <c r="G374" s="6" t="s">
        <v>36</v>
      </c>
      <c r="H374" s="6" t="s">
        <v>19</v>
      </c>
      <c r="I374" s="8">
        <v>0.35</v>
      </c>
      <c r="J374" s="9">
        <v>4750</v>
      </c>
      <c r="K374" s="10">
        <f t="shared" si="0"/>
        <v>1662.5</v>
      </c>
      <c r="L374" s="10">
        <f t="shared" si="1"/>
        <v>498.75</v>
      </c>
      <c r="M374" s="11">
        <v>0.3</v>
      </c>
      <c r="O374" s="13"/>
      <c r="P374" s="12"/>
    </row>
    <row r="375" spans="1:16" ht="15.75" customHeight="1">
      <c r="A375" s="1"/>
      <c r="B375" s="6" t="s">
        <v>23</v>
      </c>
      <c r="C375" s="6">
        <v>1197831</v>
      </c>
      <c r="D375" s="7">
        <v>44228</v>
      </c>
      <c r="E375" s="6" t="s">
        <v>24</v>
      </c>
      <c r="F375" s="6" t="s">
        <v>25</v>
      </c>
      <c r="G375" s="6" t="s">
        <v>36</v>
      </c>
      <c r="H375" s="6" t="s">
        <v>20</v>
      </c>
      <c r="I375" s="8">
        <v>0.35</v>
      </c>
      <c r="J375" s="9">
        <v>4250</v>
      </c>
      <c r="K375" s="10">
        <f t="shared" si="0"/>
        <v>1487.5</v>
      </c>
      <c r="L375" s="10">
        <f t="shared" si="1"/>
        <v>595</v>
      </c>
      <c r="M375" s="11">
        <v>0.4</v>
      </c>
      <c r="O375" s="13"/>
      <c r="P375" s="12"/>
    </row>
    <row r="376" spans="1:16" ht="15.75" customHeight="1">
      <c r="A376" s="1"/>
      <c r="B376" s="6" t="s">
        <v>23</v>
      </c>
      <c r="C376" s="6">
        <v>1197831</v>
      </c>
      <c r="D376" s="7">
        <v>44228</v>
      </c>
      <c r="E376" s="6" t="s">
        <v>24</v>
      </c>
      <c r="F376" s="6" t="s">
        <v>25</v>
      </c>
      <c r="G376" s="6" t="s">
        <v>36</v>
      </c>
      <c r="H376" s="6" t="s">
        <v>21</v>
      </c>
      <c r="I376" s="8">
        <v>0.4</v>
      </c>
      <c r="J376" s="9">
        <v>3000</v>
      </c>
      <c r="K376" s="10">
        <f t="shared" si="0"/>
        <v>1200</v>
      </c>
      <c r="L376" s="10">
        <f t="shared" si="1"/>
        <v>300</v>
      </c>
      <c r="M376" s="11">
        <v>0.25</v>
      </c>
      <c r="O376" s="13"/>
      <c r="P376" s="12"/>
    </row>
    <row r="377" spans="1:16" ht="15.75" customHeight="1">
      <c r="A377" s="1"/>
      <c r="B377" s="6" t="s">
        <v>23</v>
      </c>
      <c r="C377" s="6">
        <v>1197831</v>
      </c>
      <c r="D377" s="7">
        <v>44228</v>
      </c>
      <c r="E377" s="6" t="s">
        <v>24</v>
      </c>
      <c r="F377" s="6" t="s">
        <v>25</v>
      </c>
      <c r="G377" s="6" t="s">
        <v>36</v>
      </c>
      <c r="H377" s="6" t="s">
        <v>22</v>
      </c>
      <c r="I377" s="8">
        <v>0.35</v>
      </c>
      <c r="J377" s="9">
        <v>5000</v>
      </c>
      <c r="K377" s="10">
        <f t="shared" si="0"/>
        <v>1750</v>
      </c>
      <c r="L377" s="10">
        <f t="shared" si="1"/>
        <v>787.5</v>
      </c>
      <c r="M377" s="11">
        <v>0.45</v>
      </c>
      <c r="O377" s="13"/>
      <c r="P377" s="12"/>
    </row>
    <row r="378" spans="1:16" ht="15.75" customHeight="1">
      <c r="A378" s="1"/>
      <c r="B378" s="6" t="s">
        <v>23</v>
      </c>
      <c r="C378" s="6">
        <v>1197831</v>
      </c>
      <c r="D378" s="7">
        <v>44258</v>
      </c>
      <c r="E378" s="6" t="s">
        <v>24</v>
      </c>
      <c r="F378" s="6" t="s">
        <v>25</v>
      </c>
      <c r="G378" s="6" t="s">
        <v>36</v>
      </c>
      <c r="H378" s="6" t="s">
        <v>17</v>
      </c>
      <c r="I378" s="8">
        <v>0.3</v>
      </c>
      <c r="J378" s="9">
        <v>6750</v>
      </c>
      <c r="K378" s="10">
        <f t="shared" si="0"/>
        <v>2025</v>
      </c>
      <c r="L378" s="10">
        <f t="shared" si="1"/>
        <v>708.75</v>
      </c>
      <c r="M378" s="11">
        <v>0.35</v>
      </c>
      <c r="O378" s="13"/>
      <c r="P378" s="12"/>
    </row>
    <row r="379" spans="1:16" ht="15.75" customHeight="1">
      <c r="A379" s="1"/>
      <c r="B379" s="6" t="s">
        <v>23</v>
      </c>
      <c r="C379" s="6">
        <v>1197831</v>
      </c>
      <c r="D379" s="7">
        <v>44258</v>
      </c>
      <c r="E379" s="6" t="s">
        <v>24</v>
      </c>
      <c r="F379" s="6" t="s">
        <v>25</v>
      </c>
      <c r="G379" s="6" t="s">
        <v>36</v>
      </c>
      <c r="H379" s="6" t="s">
        <v>18</v>
      </c>
      <c r="I379" s="8">
        <v>0.4</v>
      </c>
      <c r="J379" s="9">
        <v>6750</v>
      </c>
      <c r="K379" s="10">
        <f t="shared" si="0"/>
        <v>2700</v>
      </c>
      <c r="L379" s="10">
        <f t="shared" si="1"/>
        <v>944.99999999999989</v>
      </c>
      <c r="M379" s="11">
        <v>0.35</v>
      </c>
      <c r="O379" s="13"/>
      <c r="P379" s="12"/>
    </row>
    <row r="380" spans="1:16" ht="15.75" customHeight="1">
      <c r="A380" s="1"/>
      <c r="B380" s="6" t="s">
        <v>23</v>
      </c>
      <c r="C380" s="6">
        <v>1197831</v>
      </c>
      <c r="D380" s="7">
        <v>44258</v>
      </c>
      <c r="E380" s="6" t="s">
        <v>24</v>
      </c>
      <c r="F380" s="6" t="s">
        <v>25</v>
      </c>
      <c r="G380" s="6" t="s">
        <v>36</v>
      </c>
      <c r="H380" s="6" t="s">
        <v>19</v>
      </c>
      <c r="I380" s="8">
        <v>0.3</v>
      </c>
      <c r="J380" s="9">
        <v>5000</v>
      </c>
      <c r="K380" s="10">
        <f t="shared" si="0"/>
        <v>1500</v>
      </c>
      <c r="L380" s="10">
        <f t="shared" si="1"/>
        <v>525</v>
      </c>
      <c r="M380" s="11">
        <v>0.35</v>
      </c>
      <c r="O380" s="13"/>
      <c r="P380" s="12"/>
    </row>
    <row r="381" spans="1:16" ht="15.75" customHeight="1">
      <c r="A381" s="1"/>
      <c r="B381" s="6" t="s">
        <v>23</v>
      </c>
      <c r="C381" s="6">
        <v>1197831</v>
      </c>
      <c r="D381" s="7">
        <v>44258</v>
      </c>
      <c r="E381" s="6" t="s">
        <v>24</v>
      </c>
      <c r="F381" s="6" t="s">
        <v>25</v>
      </c>
      <c r="G381" s="6" t="s">
        <v>36</v>
      </c>
      <c r="H381" s="6" t="s">
        <v>20</v>
      </c>
      <c r="I381" s="8">
        <v>0.35000000000000003</v>
      </c>
      <c r="J381" s="9">
        <v>4000</v>
      </c>
      <c r="K381" s="10">
        <f t="shared" si="0"/>
        <v>1400.0000000000002</v>
      </c>
      <c r="L381" s="10">
        <f t="shared" si="1"/>
        <v>630.00000000000011</v>
      </c>
      <c r="M381" s="11">
        <v>0.45</v>
      </c>
      <c r="O381" s="13"/>
      <c r="P381" s="12"/>
    </row>
    <row r="382" spans="1:16" ht="15.75" customHeight="1">
      <c r="A382" s="1"/>
      <c r="B382" s="6" t="s">
        <v>23</v>
      </c>
      <c r="C382" s="6">
        <v>1197831</v>
      </c>
      <c r="D382" s="7">
        <v>44258</v>
      </c>
      <c r="E382" s="6" t="s">
        <v>24</v>
      </c>
      <c r="F382" s="6" t="s">
        <v>25</v>
      </c>
      <c r="G382" s="6" t="s">
        <v>36</v>
      </c>
      <c r="H382" s="6" t="s">
        <v>21</v>
      </c>
      <c r="I382" s="8">
        <v>0.4</v>
      </c>
      <c r="J382" s="9">
        <v>3000</v>
      </c>
      <c r="K382" s="10">
        <f t="shared" si="0"/>
        <v>1200</v>
      </c>
      <c r="L382" s="10">
        <f t="shared" si="1"/>
        <v>360</v>
      </c>
      <c r="M382" s="11">
        <v>0.3</v>
      </c>
      <c r="O382" s="13"/>
      <c r="P382" s="12"/>
    </row>
    <row r="383" spans="1:16" ht="15.75" customHeight="1">
      <c r="A383" s="1"/>
      <c r="B383" s="6" t="s">
        <v>23</v>
      </c>
      <c r="C383" s="6">
        <v>1197831</v>
      </c>
      <c r="D383" s="7">
        <v>44258</v>
      </c>
      <c r="E383" s="6" t="s">
        <v>24</v>
      </c>
      <c r="F383" s="6" t="s">
        <v>25</v>
      </c>
      <c r="G383" s="6" t="s">
        <v>36</v>
      </c>
      <c r="H383" s="6" t="s">
        <v>22</v>
      </c>
      <c r="I383" s="8">
        <v>0.35000000000000003</v>
      </c>
      <c r="J383" s="9">
        <v>4500</v>
      </c>
      <c r="K383" s="10">
        <f t="shared" si="0"/>
        <v>1575.0000000000002</v>
      </c>
      <c r="L383" s="10">
        <f t="shared" si="1"/>
        <v>787.50000000000011</v>
      </c>
      <c r="M383" s="11">
        <v>0.5</v>
      </c>
      <c r="O383" s="13"/>
      <c r="P383" s="12"/>
    </row>
    <row r="384" spans="1:16" ht="15.75" customHeight="1">
      <c r="A384" s="1"/>
      <c r="B384" s="6" t="s">
        <v>23</v>
      </c>
      <c r="C384" s="6">
        <v>1197831</v>
      </c>
      <c r="D384" s="7">
        <v>44288</v>
      </c>
      <c r="E384" s="6" t="s">
        <v>24</v>
      </c>
      <c r="F384" s="6" t="s">
        <v>25</v>
      </c>
      <c r="G384" s="6" t="s">
        <v>36</v>
      </c>
      <c r="H384" s="6" t="s">
        <v>17</v>
      </c>
      <c r="I384" s="8">
        <v>0.19999999999999998</v>
      </c>
      <c r="J384" s="9">
        <v>7000</v>
      </c>
      <c r="K384" s="10">
        <f t="shared" si="0"/>
        <v>1399.9999999999998</v>
      </c>
      <c r="L384" s="10">
        <f t="shared" si="1"/>
        <v>489.99999999999989</v>
      </c>
      <c r="M384" s="11">
        <v>0.35</v>
      </c>
      <c r="O384" s="13"/>
      <c r="P384" s="12"/>
    </row>
    <row r="385" spans="1:16" ht="15.75" customHeight="1">
      <c r="A385" s="1"/>
      <c r="B385" s="6" t="s">
        <v>23</v>
      </c>
      <c r="C385" s="6">
        <v>1197831</v>
      </c>
      <c r="D385" s="7">
        <v>44288</v>
      </c>
      <c r="E385" s="6" t="s">
        <v>24</v>
      </c>
      <c r="F385" s="6" t="s">
        <v>25</v>
      </c>
      <c r="G385" s="6" t="s">
        <v>36</v>
      </c>
      <c r="H385" s="6" t="s">
        <v>18</v>
      </c>
      <c r="I385" s="8">
        <v>0.30000000000000004</v>
      </c>
      <c r="J385" s="9">
        <v>7000</v>
      </c>
      <c r="K385" s="10">
        <f t="shared" si="0"/>
        <v>2100.0000000000005</v>
      </c>
      <c r="L385" s="10">
        <f t="shared" si="1"/>
        <v>735.00000000000011</v>
      </c>
      <c r="M385" s="11">
        <v>0.35</v>
      </c>
      <c r="O385" s="13"/>
      <c r="P385" s="12"/>
    </row>
    <row r="386" spans="1:16" ht="15.75" customHeight="1">
      <c r="A386" s="1"/>
      <c r="B386" s="6" t="s">
        <v>23</v>
      </c>
      <c r="C386" s="6">
        <v>1197831</v>
      </c>
      <c r="D386" s="7">
        <v>44288</v>
      </c>
      <c r="E386" s="6" t="s">
        <v>24</v>
      </c>
      <c r="F386" s="6" t="s">
        <v>25</v>
      </c>
      <c r="G386" s="6" t="s">
        <v>36</v>
      </c>
      <c r="H386" s="6" t="s">
        <v>19</v>
      </c>
      <c r="I386" s="8">
        <v>0.24999999999999997</v>
      </c>
      <c r="J386" s="9">
        <v>5250</v>
      </c>
      <c r="K386" s="10">
        <f t="shared" si="0"/>
        <v>1312.4999999999998</v>
      </c>
      <c r="L386" s="10">
        <f t="shared" si="1"/>
        <v>459.37499999999989</v>
      </c>
      <c r="M386" s="11">
        <v>0.35</v>
      </c>
      <c r="O386" s="13"/>
      <c r="P386" s="12"/>
    </row>
    <row r="387" spans="1:16" ht="15.75" customHeight="1">
      <c r="A387" s="1"/>
      <c r="B387" s="6" t="s">
        <v>23</v>
      </c>
      <c r="C387" s="6">
        <v>1197831</v>
      </c>
      <c r="D387" s="7">
        <v>44288</v>
      </c>
      <c r="E387" s="6" t="s">
        <v>24</v>
      </c>
      <c r="F387" s="6" t="s">
        <v>25</v>
      </c>
      <c r="G387" s="6" t="s">
        <v>36</v>
      </c>
      <c r="H387" s="6" t="s">
        <v>20</v>
      </c>
      <c r="I387" s="8">
        <v>0.30000000000000004</v>
      </c>
      <c r="J387" s="9">
        <v>4250</v>
      </c>
      <c r="K387" s="10">
        <f t="shared" si="0"/>
        <v>1275.0000000000002</v>
      </c>
      <c r="L387" s="10">
        <f t="shared" si="1"/>
        <v>573.75000000000011</v>
      </c>
      <c r="M387" s="11">
        <v>0.45</v>
      </c>
      <c r="O387" s="13"/>
      <c r="P387" s="12"/>
    </row>
    <row r="388" spans="1:16" ht="15.75" customHeight="1">
      <c r="A388" s="1"/>
      <c r="B388" s="6" t="s">
        <v>23</v>
      </c>
      <c r="C388" s="6">
        <v>1197831</v>
      </c>
      <c r="D388" s="7">
        <v>44288</v>
      </c>
      <c r="E388" s="6" t="s">
        <v>24</v>
      </c>
      <c r="F388" s="6" t="s">
        <v>25</v>
      </c>
      <c r="G388" s="6" t="s">
        <v>36</v>
      </c>
      <c r="H388" s="6" t="s">
        <v>21</v>
      </c>
      <c r="I388" s="8">
        <v>0.35</v>
      </c>
      <c r="J388" s="9">
        <v>3250</v>
      </c>
      <c r="K388" s="10">
        <f t="shared" si="0"/>
        <v>1137.5</v>
      </c>
      <c r="L388" s="10">
        <f t="shared" si="1"/>
        <v>341.25</v>
      </c>
      <c r="M388" s="11">
        <v>0.3</v>
      </c>
      <c r="O388" s="13"/>
      <c r="P388" s="12"/>
    </row>
    <row r="389" spans="1:16" ht="15.75" customHeight="1">
      <c r="A389" s="1"/>
      <c r="B389" s="6" t="s">
        <v>23</v>
      </c>
      <c r="C389" s="6">
        <v>1197831</v>
      </c>
      <c r="D389" s="7">
        <v>44288</v>
      </c>
      <c r="E389" s="6" t="s">
        <v>24</v>
      </c>
      <c r="F389" s="6" t="s">
        <v>25</v>
      </c>
      <c r="G389" s="6" t="s">
        <v>36</v>
      </c>
      <c r="H389" s="6" t="s">
        <v>22</v>
      </c>
      <c r="I389" s="8">
        <v>0.30000000000000004</v>
      </c>
      <c r="J389" s="9">
        <v>6000</v>
      </c>
      <c r="K389" s="10">
        <f t="shared" si="0"/>
        <v>1800.0000000000002</v>
      </c>
      <c r="L389" s="10">
        <f t="shared" si="1"/>
        <v>900.00000000000011</v>
      </c>
      <c r="M389" s="11">
        <v>0.5</v>
      </c>
      <c r="O389" s="13"/>
      <c r="P389" s="12"/>
    </row>
    <row r="390" spans="1:16" ht="15.75" customHeight="1">
      <c r="A390" s="1"/>
      <c r="B390" s="6" t="s">
        <v>23</v>
      </c>
      <c r="C390" s="6">
        <v>1197831</v>
      </c>
      <c r="D390" s="7">
        <v>44318</v>
      </c>
      <c r="E390" s="6" t="s">
        <v>24</v>
      </c>
      <c r="F390" s="6" t="s">
        <v>25</v>
      </c>
      <c r="G390" s="6" t="s">
        <v>36</v>
      </c>
      <c r="H390" s="6" t="s">
        <v>17</v>
      </c>
      <c r="I390" s="8">
        <v>0.19999999999999998</v>
      </c>
      <c r="J390" s="9">
        <v>7500</v>
      </c>
      <c r="K390" s="10">
        <f t="shared" si="0"/>
        <v>1499.9999999999998</v>
      </c>
      <c r="L390" s="10">
        <f t="shared" si="1"/>
        <v>524.99999999999989</v>
      </c>
      <c r="M390" s="11">
        <v>0.35</v>
      </c>
      <c r="O390" s="13"/>
      <c r="P390" s="12"/>
    </row>
    <row r="391" spans="1:16" ht="15.75" customHeight="1">
      <c r="A391" s="1"/>
      <c r="B391" s="6" t="s">
        <v>23</v>
      </c>
      <c r="C391" s="6">
        <v>1197831</v>
      </c>
      <c r="D391" s="7">
        <v>44318</v>
      </c>
      <c r="E391" s="6" t="s">
        <v>24</v>
      </c>
      <c r="F391" s="6" t="s">
        <v>25</v>
      </c>
      <c r="G391" s="6" t="s">
        <v>36</v>
      </c>
      <c r="H391" s="6" t="s">
        <v>18</v>
      </c>
      <c r="I391" s="8">
        <v>0.30000000000000004</v>
      </c>
      <c r="J391" s="9">
        <v>7750</v>
      </c>
      <c r="K391" s="10">
        <f t="shared" si="0"/>
        <v>2325.0000000000005</v>
      </c>
      <c r="L391" s="10">
        <f t="shared" si="1"/>
        <v>813.75000000000011</v>
      </c>
      <c r="M391" s="11">
        <v>0.35</v>
      </c>
      <c r="O391" s="13"/>
      <c r="P391" s="12"/>
    </row>
    <row r="392" spans="1:16" ht="15.75" customHeight="1">
      <c r="A392" s="1"/>
      <c r="B392" s="6" t="s">
        <v>23</v>
      </c>
      <c r="C392" s="6">
        <v>1197831</v>
      </c>
      <c r="D392" s="7">
        <v>44318</v>
      </c>
      <c r="E392" s="6" t="s">
        <v>24</v>
      </c>
      <c r="F392" s="6" t="s">
        <v>25</v>
      </c>
      <c r="G392" s="6" t="s">
        <v>36</v>
      </c>
      <c r="H392" s="6" t="s">
        <v>19</v>
      </c>
      <c r="I392" s="8">
        <v>0.24999999999999997</v>
      </c>
      <c r="J392" s="9">
        <v>6250</v>
      </c>
      <c r="K392" s="10">
        <f t="shared" si="0"/>
        <v>1562.4999999999998</v>
      </c>
      <c r="L392" s="10">
        <f t="shared" si="1"/>
        <v>546.87499999999989</v>
      </c>
      <c r="M392" s="11">
        <v>0.35</v>
      </c>
      <c r="O392" s="13"/>
      <c r="P392" s="12"/>
    </row>
    <row r="393" spans="1:16" ht="15.75" customHeight="1">
      <c r="A393" s="1"/>
      <c r="B393" s="6" t="s">
        <v>23</v>
      </c>
      <c r="C393" s="6">
        <v>1197831</v>
      </c>
      <c r="D393" s="7">
        <v>44318</v>
      </c>
      <c r="E393" s="6" t="s">
        <v>24</v>
      </c>
      <c r="F393" s="6" t="s">
        <v>25</v>
      </c>
      <c r="G393" s="6" t="s">
        <v>36</v>
      </c>
      <c r="H393" s="6" t="s">
        <v>20</v>
      </c>
      <c r="I393" s="8">
        <v>0.35000000000000003</v>
      </c>
      <c r="J393" s="9">
        <v>5500</v>
      </c>
      <c r="K393" s="10">
        <f t="shared" si="0"/>
        <v>1925.0000000000002</v>
      </c>
      <c r="L393" s="10">
        <f t="shared" si="1"/>
        <v>866.25000000000011</v>
      </c>
      <c r="M393" s="11">
        <v>0.45</v>
      </c>
      <c r="O393" s="13"/>
      <c r="P393" s="12"/>
    </row>
    <row r="394" spans="1:16" ht="15.75" customHeight="1">
      <c r="A394" s="1"/>
      <c r="B394" s="6" t="s">
        <v>23</v>
      </c>
      <c r="C394" s="6">
        <v>1197831</v>
      </c>
      <c r="D394" s="7">
        <v>44318</v>
      </c>
      <c r="E394" s="6" t="s">
        <v>24</v>
      </c>
      <c r="F394" s="6" t="s">
        <v>25</v>
      </c>
      <c r="G394" s="6" t="s">
        <v>36</v>
      </c>
      <c r="H394" s="6" t="s">
        <v>21</v>
      </c>
      <c r="I394" s="8">
        <v>0.5</v>
      </c>
      <c r="J394" s="9">
        <v>4500</v>
      </c>
      <c r="K394" s="10">
        <f t="shared" si="0"/>
        <v>2250</v>
      </c>
      <c r="L394" s="10">
        <f t="shared" si="1"/>
        <v>675</v>
      </c>
      <c r="M394" s="11">
        <v>0.3</v>
      </c>
      <c r="O394" s="13"/>
      <c r="P394" s="12"/>
    </row>
    <row r="395" spans="1:16" ht="15.75" customHeight="1">
      <c r="A395" s="1"/>
      <c r="B395" s="6" t="s">
        <v>23</v>
      </c>
      <c r="C395" s="6">
        <v>1197831</v>
      </c>
      <c r="D395" s="7">
        <v>44318</v>
      </c>
      <c r="E395" s="6" t="s">
        <v>24</v>
      </c>
      <c r="F395" s="6" t="s">
        <v>25</v>
      </c>
      <c r="G395" s="6" t="s">
        <v>36</v>
      </c>
      <c r="H395" s="6" t="s">
        <v>22</v>
      </c>
      <c r="I395" s="8">
        <v>0.45</v>
      </c>
      <c r="J395" s="9">
        <v>8000</v>
      </c>
      <c r="K395" s="10">
        <f t="shared" si="0"/>
        <v>3600</v>
      </c>
      <c r="L395" s="10">
        <f t="shared" si="1"/>
        <v>1800</v>
      </c>
      <c r="M395" s="11">
        <v>0.5</v>
      </c>
      <c r="O395" s="13"/>
      <c r="P395" s="12"/>
    </row>
    <row r="396" spans="1:16" ht="15.75" customHeight="1">
      <c r="A396" s="1"/>
      <c r="B396" s="6" t="s">
        <v>23</v>
      </c>
      <c r="C396" s="6">
        <v>1197831</v>
      </c>
      <c r="D396" s="7">
        <v>44348</v>
      </c>
      <c r="E396" s="6" t="s">
        <v>24</v>
      </c>
      <c r="F396" s="6" t="s">
        <v>25</v>
      </c>
      <c r="G396" s="6" t="s">
        <v>36</v>
      </c>
      <c r="H396" s="6" t="s">
        <v>17</v>
      </c>
      <c r="I396" s="8">
        <v>0.45</v>
      </c>
      <c r="J396" s="9">
        <v>8000</v>
      </c>
      <c r="K396" s="10">
        <f t="shared" si="0"/>
        <v>3600</v>
      </c>
      <c r="L396" s="10">
        <f t="shared" si="1"/>
        <v>1260</v>
      </c>
      <c r="M396" s="11">
        <v>0.35</v>
      </c>
      <c r="O396" s="13"/>
      <c r="P396" s="12"/>
    </row>
    <row r="397" spans="1:16" ht="15.75" customHeight="1">
      <c r="A397" s="1"/>
      <c r="B397" s="6" t="s">
        <v>23</v>
      </c>
      <c r="C397" s="6">
        <v>1197831</v>
      </c>
      <c r="D397" s="7">
        <v>44348</v>
      </c>
      <c r="E397" s="6" t="s">
        <v>24</v>
      </c>
      <c r="F397" s="6" t="s">
        <v>25</v>
      </c>
      <c r="G397" s="6" t="s">
        <v>36</v>
      </c>
      <c r="H397" s="6" t="s">
        <v>18</v>
      </c>
      <c r="I397" s="8">
        <v>0.5</v>
      </c>
      <c r="J397" s="9">
        <v>8000</v>
      </c>
      <c r="K397" s="10">
        <f t="shared" si="0"/>
        <v>4000</v>
      </c>
      <c r="L397" s="10">
        <f t="shared" si="1"/>
        <v>1400</v>
      </c>
      <c r="M397" s="11">
        <v>0.35</v>
      </c>
      <c r="O397" s="13"/>
      <c r="P397" s="12"/>
    </row>
    <row r="398" spans="1:16" ht="15.75" customHeight="1">
      <c r="A398" s="1"/>
      <c r="B398" s="6" t="s">
        <v>23</v>
      </c>
      <c r="C398" s="6">
        <v>1197831</v>
      </c>
      <c r="D398" s="7">
        <v>44348</v>
      </c>
      <c r="E398" s="6" t="s">
        <v>24</v>
      </c>
      <c r="F398" s="6" t="s">
        <v>25</v>
      </c>
      <c r="G398" s="6" t="s">
        <v>36</v>
      </c>
      <c r="H398" s="6" t="s">
        <v>19</v>
      </c>
      <c r="I398" s="8">
        <v>0.45</v>
      </c>
      <c r="J398" s="9">
        <v>6500</v>
      </c>
      <c r="K398" s="10">
        <f t="shared" si="0"/>
        <v>2925</v>
      </c>
      <c r="L398" s="10">
        <f t="shared" si="1"/>
        <v>1023.7499999999999</v>
      </c>
      <c r="M398" s="11">
        <v>0.35</v>
      </c>
      <c r="O398" s="13"/>
      <c r="P398" s="12"/>
    </row>
    <row r="399" spans="1:16" ht="15.75" customHeight="1">
      <c r="A399" s="1"/>
      <c r="B399" s="6" t="s">
        <v>23</v>
      </c>
      <c r="C399" s="6">
        <v>1197831</v>
      </c>
      <c r="D399" s="7">
        <v>44348</v>
      </c>
      <c r="E399" s="6" t="s">
        <v>24</v>
      </c>
      <c r="F399" s="6" t="s">
        <v>25</v>
      </c>
      <c r="G399" s="6" t="s">
        <v>36</v>
      </c>
      <c r="H399" s="6" t="s">
        <v>20</v>
      </c>
      <c r="I399" s="8">
        <v>0.45</v>
      </c>
      <c r="J399" s="9">
        <v>6000</v>
      </c>
      <c r="K399" s="10">
        <f t="shared" si="0"/>
        <v>2700</v>
      </c>
      <c r="L399" s="10">
        <f t="shared" si="1"/>
        <v>1215</v>
      </c>
      <c r="M399" s="11">
        <v>0.45</v>
      </c>
      <c r="O399" s="13"/>
      <c r="P399" s="12"/>
    </row>
    <row r="400" spans="1:16" ht="15.75" customHeight="1">
      <c r="A400" s="1"/>
      <c r="B400" s="6" t="s">
        <v>23</v>
      </c>
      <c r="C400" s="6">
        <v>1197831</v>
      </c>
      <c r="D400" s="7">
        <v>44348</v>
      </c>
      <c r="E400" s="6" t="s">
        <v>24</v>
      </c>
      <c r="F400" s="6" t="s">
        <v>25</v>
      </c>
      <c r="G400" s="6" t="s">
        <v>36</v>
      </c>
      <c r="H400" s="6" t="s">
        <v>21</v>
      </c>
      <c r="I400" s="8">
        <v>0.5</v>
      </c>
      <c r="J400" s="9">
        <v>5000</v>
      </c>
      <c r="K400" s="10">
        <f t="shared" si="0"/>
        <v>2500</v>
      </c>
      <c r="L400" s="10">
        <f t="shared" si="1"/>
        <v>750</v>
      </c>
      <c r="M400" s="11">
        <v>0.3</v>
      </c>
      <c r="O400" s="13"/>
      <c r="P400" s="12"/>
    </row>
    <row r="401" spans="1:16" ht="15.75" customHeight="1">
      <c r="A401" s="1"/>
      <c r="B401" s="6" t="s">
        <v>23</v>
      </c>
      <c r="C401" s="6">
        <v>1197831</v>
      </c>
      <c r="D401" s="7">
        <v>44348</v>
      </c>
      <c r="E401" s="6" t="s">
        <v>24</v>
      </c>
      <c r="F401" s="6" t="s">
        <v>25</v>
      </c>
      <c r="G401" s="6" t="s">
        <v>36</v>
      </c>
      <c r="H401" s="6" t="s">
        <v>22</v>
      </c>
      <c r="I401" s="8">
        <v>0.55000000000000004</v>
      </c>
      <c r="J401" s="9">
        <v>8750</v>
      </c>
      <c r="K401" s="10">
        <f t="shared" si="0"/>
        <v>4812.5</v>
      </c>
      <c r="L401" s="10">
        <f t="shared" si="1"/>
        <v>2406.25</v>
      </c>
      <c r="M401" s="11">
        <v>0.5</v>
      </c>
      <c r="O401" s="13"/>
      <c r="P401" s="12"/>
    </row>
    <row r="402" spans="1:16" ht="15.75" customHeight="1">
      <c r="A402" s="1"/>
      <c r="B402" s="6" t="s">
        <v>23</v>
      </c>
      <c r="C402" s="6">
        <v>1197831</v>
      </c>
      <c r="D402" s="7">
        <v>44380</v>
      </c>
      <c r="E402" s="6" t="s">
        <v>24</v>
      </c>
      <c r="F402" s="6" t="s">
        <v>25</v>
      </c>
      <c r="G402" s="6" t="s">
        <v>36</v>
      </c>
      <c r="H402" s="6" t="s">
        <v>17</v>
      </c>
      <c r="I402" s="8">
        <v>0.45</v>
      </c>
      <c r="J402" s="9">
        <v>8250</v>
      </c>
      <c r="K402" s="10">
        <f t="shared" si="0"/>
        <v>3712.5</v>
      </c>
      <c r="L402" s="10">
        <f t="shared" si="1"/>
        <v>1484.9999999999998</v>
      </c>
      <c r="M402" s="11">
        <v>0.39999999999999997</v>
      </c>
      <c r="O402" s="13"/>
      <c r="P402" s="12"/>
    </row>
    <row r="403" spans="1:16" ht="15.75" customHeight="1">
      <c r="A403" s="1"/>
      <c r="B403" s="6" t="s">
        <v>23</v>
      </c>
      <c r="C403" s="6">
        <v>1197831</v>
      </c>
      <c r="D403" s="7">
        <v>44380</v>
      </c>
      <c r="E403" s="6" t="s">
        <v>24</v>
      </c>
      <c r="F403" s="6" t="s">
        <v>25</v>
      </c>
      <c r="G403" s="6" t="s">
        <v>36</v>
      </c>
      <c r="H403" s="6" t="s">
        <v>18</v>
      </c>
      <c r="I403" s="8">
        <v>0.5</v>
      </c>
      <c r="J403" s="9">
        <v>8250</v>
      </c>
      <c r="K403" s="10">
        <f t="shared" si="0"/>
        <v>4125</v>
      </c>
      <c r="L403" s="10">
        <f t="shared" si="1"/>
        <v>1649.9999999999998</v>
      </c>
      <c r="M403" s="11">
        <v>0.39999999999999997</v>
      </c>
      <c r="O403" s="13"/>
      <c r="P403" s="12"/>
    </row>
    <row r="404" spans="1:16" ht="15.75" customHeight="1">
      <c r="A404" s="1"/>
      <c r="B404" s="6" t="s">
        <v>23</v>
      </c>
      <c r="C404" s="6">
        <v>1197831</v>
      </c>
      <c r="D404" s="7">
        <v>44380</v>
      </c>
      <c r="E404" s="6" t="s">
        <v>24</v>
      </c>
      <c r="F404" s="6" t="s">
        <v>25</v>
      </c>
      <c r="G404" s="6" t="s">
        <v>36</v>
      </c>
      <c r="H404" s="6" t="s">
        <v>19</v>
      </c>
      <c r="I404" s="8">
        <v>0.45</v>
      </c>
      <c r="J404" s="9">
        <v>9750</v>
      </c>
      <c r="K404" s="10">
        <f t="shared" si="0"/>
        <v>4387.5</v>
      </c>
      <c r="L404" s="10">
        <f t="shared" si="1"/>
        <v>1754.9999999999998</v>
      </c>
      <c r="M404" s="11">
        <v>0.39999999999999997</v>
      </c>
      <c r="O404" s="13"/>
      <c r="P404" s="12"/>
    </row>
    <row r="405" spans="1:16" ht="15.75" customHeight="1">
      <c r="A405" s="1"/>
      <c r="B405" s="6" t="s">
        <v>23</v>
      </c>
      <c r="C405" s="6">
        <v>1197831</v>
      </c>
      <c r="D405" s="7">
        <v>44380</v>
      </c>
      <c r="E405" s="6" t="s">
        <v>24</v>
      </c>
      <c r="F405" s="6" t="s">
        <v>25</v>
      </c>
      <c r="G405" s="6" t="s">
        <v>36</v>
      </c>
      <c r="H405" s="6" t="s">
        <v>20</v>
      </c>
      <c r="I405" s="8">
        <v>0.45</v>
      </c>
      <c r="J405" s="9">
        <v>5750</v>
      </c>
      <c r="K405" s="10">
        <f t="shared" si="0"/>
        <v>2587.5</v>
      </c>
      <c r="L405" s="10">
        <f t="shared" si="1"/>
        <v>1293.75</v>
      </c>
      <c r="M405" s="11">
        <v>0.5</v>
      </c>
      <c r="O405" s="13"/>
      <c r="P405" s="12"/>
    </row>
    <row r="406" spans="1:16" ht="15.75" customHeight="1">
      <c r="A406" s="1"/>
      <c r="B406" s="6" t="s">
        <v>23</v>
      </c>
      <c r="C406" s="6">
        <v>1197831</v>
      </c>
      <c r="D406" s="7">
        <v>44380</v>
      </c>
      <c r="E406" s="6" t="s">
        <v>24</v>
      </c>
      <c r="F406" s="6" t="s">
        <v>25</v>
      </c>
      <c r="G406" s="6" t="s">
        <v>36</v>
      </c>
      <c r="H406" s="6" t="s">
        <v>21</v>
      </c>
      <c r="I406" s="8">
        <v>0.5</v>
      </c>
      <c r="J406" s="9">
        <v>5750</v>
      </c>
      <c r="K406" s="10">
        <f t="shared" si="0"/>
        <v>2875</v>
      </c>
      <c r="L406" s="10">
        <f t="shared" si="1"/>
        <v>1006.2499999999999</v>
      </c>
      <c r="M406" s="11">
        <v>0.35</v>
      </c>
      <c r="O406" s="13"/>
      <c r="P406" s="12"/>
    </row>
    <row r="407" spans="1:16" ht="15.75" customHeight="1">
      <c r="A407" s="1"/>
      <c r="B407" s="6" t="s">
        <v>23</v>
      </c>
      <c r="C407" s="6">
        <v>1197831</v>
      </c>
      <c r="D407" s="7">
        <v>44380</v>
      </c>
      <c r="E407" s="6" t="s">
        <v>24</v>
      </c>
      <c r="F407" s="6" t="s">
        <v>25</v>
      </c>
      <c r="G407" s="6" t="s">
        <v>36</v>
      </c>
      <c r="H407" s="6" t="s">
        <v>22</v>
      </c>
      <c r="I407" s="8">
        <v>0.6</v>
      </c>
      <c r="J407" s="9">
        <v>8500</v>
      </c>
      <c r="K407" s="10">
        <f t="shared" si="0"/>
        <v>5100</v>
      </c>
      <c r="L407" s="10">
        <f t="shared" si="1"/>
        <v>2805</v>
      </c>
      <c r="M407" s="11">
        <v>0.55000000000000004</v>
      </c>
      <c r="O407" s="13"/>
      <c r="P407" s="12"/>
    </row>
    <row r="408" spans="1:16" ht="15.75" customHeight="1">
      <c r="A408" s="1"/>
      <c r="B408" s="6" t="s">
        <v>23</v>
      </c>
      <c r="C408" s="6">
        <v>1197831</v>
      </c>
      <c r="D408" s="7">
        <v>44413</v>
      </c>
      <c r="E408" s="6" t="s">
        <v>24</v>
      </c>
      <c r="F408" s="6" t="s">
        <v>25</v>
      </c>
      <c r="G408" s="6" t="s">
        <v>36</v>
      </c>
      <c r="H408" s="6" t="s">
        <v>17</v>
      </c>
      <c r="I408" s="8">
        <v>0.5</v>
      </c>
      <c r="J408" s="9">
        <v>8000</v>
      </c>
      <c r="K408" s="10">
        <f t="shared" si="0"/>
        <v>4000</v>
      </c>
      <c r="L408" s="10">
        <f t="shared" si="1"/>
        <v>1599.9999999999998</v>
      </c>
      <c r="M408" s="11">
        <v>0.39999999999999997</v>
      </c>
      <c r="O408" s="13"/>
      <c r="P408" s="12"/>
    </row>
    <row r="409" spans="1:16" ht="15.75" customHeight="1">
      <c r="A409" s="1"/>
      <c r="B409" s="6" t="s">
        <v>23</v>
      </c>
      <c r="C409" s="6">
        <v>1197831</v>
      </c>
      <c r="D409" s="7">
        <v>44413</v>
      </c>
      <c r="E409" s="6" t="s">
        <v>24</v>
      </c>
      <c r="F409" s="6" t="s">
        <v>25</v>
      </c>
      <c r="G409" s="6" t="s">
        <v>36</v>
      </c>
      <c r="H409" s="6" t="s">
        <v>18</v>
      </c>
      <c r="I409" s="8">
        <v>0.55000000000000004</v>
      </c>
      <c r="J409" s="9">
        <v>8000</v>
      </c>
      <c r="K409" s="10">
        <f t="shared" si="0"/>
        <v>4400</v>
      </c>
      <c r="L409" s="10">
        <f t="shared" si="1"/>
        <v>1759.9999999999998</v>
      </c>
      <c r="M409" s="11">
        <v>0.39999999999999997</v>
      </c>
      <c r="O409" s="13"/>
      <c r="P409" s="12"/>
    </row>
    <row r="410" spans="1:16" ht="15.75" customHeight="1">
      <c r="A410" s="1"/>
      <c r="B410" s="6" t="s">
        <v>23</v>
      </c>
      <c r="C410" s="6">
        <v>1197831</v>
      </c>
      <c r="D410" s="7">
        <v>44413</v>
      </c>
      <c r="E410" s="6" t="s">
        <v>24</v>
      </c>
      <c r="F410" s="6" t="s">
        <v>25</v>
      </c>
      <c r="G410" s="6" t="s">
        <v>36</v>
      </c>
      <c r="H410" s="6" t="s">
        <v>19</v>
      </c>
      <c r="I410" s="8">
        <v>0.5</v>
      </c>
      <c r="J410" s="9">
        <v>9750</v>
      </c>
      <c r="K410" s="10">
        <f t="shared" si="0"/>
        <v>4875</v>
      </c>
      <c r="L410" s="10">
        <f t="shared" si="1"/>
        <v>1949.9999999999998</v>
      </c>
      <c r="M410" s="11">
        <v>0.39999999999999997</v>
      </c>
      <c r="O410" s="13"/>
      <c r="P410" s="12"/>
    </row>
    <row r="411" spans="1:16" ht="15.75" customHeight="1">
      <c r="A411" s="1"/>
      <c r="B411" s="6" t="s">
        <v>23</v>
      </c>
      <c r="C411" s="6">
        <v>1197831</v>
      </c>
      <c r="D411" s="7">
        <v>44413</v>
      </c>
      <c r="E411" s="6" t="s">
        <v>24</v>
      </c>
      <c r="F411" s="6" t="s">
        <v>25</v>
      </c>
      <c r="G411" s="6" t="s">
        <v>36</v>
      </c>
      <c r="H411" s="6" t="s">
        <v>20</v>
      </c>
      <c r="I411" s="8">
        <v>0.5</v>
      </c>
      <c r="J411" s="9">
        <v>5250</v>
      </c>
      <c r="K411" s="10">
        <f t="shared" si="0"/>
        <v>2625</v>
      </c>
      <c r="L411" s="10">
        <f t="shared" si="1"/>
        <v>1312.5</v>
      </c>
      <c r="M411" s="11">
        <v>0.5</v>
      </c>
      <c r="O411" s="13"/>
      <c r="P411" s="12"/>
    </row>
    <row r="412" spans="1:16" ht="15.75" customHeight="1">
      <c r="A412" s="1"/>
      <c r="B412" s="6" t="s">
        <v>23</v>
      </c>
      <c r="C412" s="6">
        <v>1197831</v>
      </c>
      <c r="D412" s="7">
        <v>44413</v>
      </c>
      <c r="E412" s="6" t="s">
        <v>24</v>
      </c>
      <c r="F412" s="6" t="s">
        <v>25</v>
      </c>
      <c r="G412" s="6" t="s">
        <v>36</v>
      </c>
      <c r="H412" s="6" t="s">
        <v>21</v>
      </c>
      <c r="I412" s="8">
        <v>0.55000000000000004</v>
      </c>
      <c r="J412" s="9">
        <v>5250</v>
      </c>
      <c r="K412" s="10">
        <f t="shared" si="0"/>
        <v>2887.5000000000005</v>
      </c>
      <c r="L412" s="10">
        <f t="shared" si="1"/>
        <v>1010.6250000000001</v>
      </c>
      <c r="M412" s="11">
        <v>0.35</v>
      </c>
      <c r="O412" s="13"/>
      <c r="P412" s="12"/>
    </row>
    <row r="413" spans="1:16" ht="15.75" customHeight="1">
      <c r="A413" s="1"/>
      <c r="B413" s="6" t="s">
        <v>23</v>
      </c>
      <c r="C413" s="6">
        <v>1197831</v>
      </c>
      <c r="D413" s="7">
        <v>44413</v>
      </c>
      <c r="E413" s="6" t="s">
        <v>24</v>
      </c>
      <c r="F413" s="6" t="s">
        <v>25</v>
      </c>
      <c r="G413" s="6" t="s">
        <v>36</v>
      </c>
      <c r="H413" s="6" t="s">
        <v>22</v>
      </c>
      <c r="I413" s="8">
        <v>0.6</v>
      </c>
      <c r="J413" s="9">
        <v>7750</v>
      </c>
      <c r="K413" s="10">
        <f t="shared" si="0"/>
        <v>4650</v>
      </c>
      <c r="L413" s="10">
        <f t="shared" si="1"/>
        <v>2557.5</v>
      </c>
      <c r="M413" s="11">
        <v>0.55000000000000004</v>
      </c>
      <c r="O413" s="13"/>
      <c r="P413" s="12"/>
    </row>
    <row r="414" spans="1:16" ht="15.75" customHeight="1">
      <c r="A414" s="1"/>
      <c r="B414" s="6" t="s">
        <v>23</v>
      </c>
      <c r="C414" s="6">
        <v>1197831</v>
      </c>
      <c r="D414" s="7">
        <v>44441</v>
      </c>
      <c r="E414" s="6" t="s">
        <v>24</v>
      </c>
      <c r="F414" s="6" t="s">
        <v>25</v>
      </c>
      <c r="G414" s="6" t="s">
        <v>36</v>
      </c>
      <c r="H414" s="6" t="s">
        <v>17</v>
      </c>
      <c r="I414" s="8">
        <v>0.55000000000000004</v>
      </c>
      <c r="J414" s="9">
        <v>7250</v>
      </c>
      <c r="K414" s="10">
        <f t="shared" si="0"/>
        <v>3987.5000000000005</v>
      </c>
      <c r="L414" s="10">
        <f t="shared" si="1"/>
        <v>1595</v>
      </c>
      <c r="M414" s="11">
        <v>0.39999999999999997</v>
      </c>
      <c r="O414" s="13"/>
      <c r="P414" s="12"/>
    </row>
    <row r="415" spans="1:16" ht="15.75" customHeight="1">
      <c r="A415" s="1"/>
      <c r="B415" s="6" t="s">
        <v>23</v>
      </c>
      <c r="C415" s="6">
        <v>1197831</v>
      </c>
      <c r="D415" s="7">
        <v>44441</v>
      </c>
      <c r="E415" s="6" t="s">
        <v>24</v>
      </c>
      <c r="F415" s="6" t="s">
        <v>25</v>
      </c>
      <c r="G415" s="6" t="s">
        <v>36</v>
      </c>
      <c r="H415" s="6" t="s">
        <v>18</v>
      </c>
      <c r="I415" s="8">
        <v>0.55000000000000004</v>
      </c>
      <c r="J415" s="9">
        <v>6750</v>
      </c>
      <c r="K415" s="10">
        <f t="shared" si="0"/>
        <v>3712.5000000000005</v>
      </c>
      <c r="L415" s="10">
        <f t="shared" si="1"/>
        <v>1485</v>
      </c>
      <c r="M415" s="11">
        <v>0.39999999999999997</v>
      </c>
      <c r="O415" s="13"/>
      <c r="P415" s="12"/>
    </row>
    <row r="416" spans="1:16" ht="15.75" customHeight="1">
      <c r="A416" s="1"/>
      <c r="B416" s="6" t="s">
        <v>23</v>
      </c>
      <c r="C416" s="6">
        <v>1197831</v>
      </c>
      <c r="D416" s="7">
        <v>44441</v>
      </c>
      <c r="E416" s="6" t="s">
        <v>24</v>
      </c>
      <c r="F416" s="6" t="s">
        <v>25</v>
      </c>
      <c r="G416" s="6" t="s">
        <v>36</v>
      </c>
      <c r="H416" s="6" t="s">
        <v>19</v>
      </c>
      <c r="I416" s="8">
        <v>0.6</v>
      </c>
      <c r="J416" s="9">
        <v>7250</v>
      </c>
      <c r="K416" s="10">
        <f t="shared" si="0"/>
        <v>4350</v>
      </c>
      <c r="L416" s="10">
        <f t="shared" si="1"/>
        <v>1739.9999999999998</v>
      </c>
      <c r="M416" s="11">
        <v>0.39999999999999997</v>
      </c>
      <c r="O416" s="13"/>
      <c r="P416" s="12"/>
    </row>
    <row r="417" spans="1:16" ht="15.75" customHeight="1">
      <c r="A417" s="1"/>
      <c r="B417" s="6" t="s">
        <v>23</v>
      </c>
      <c r="C417" s="6">
        <v>1197831</v>
      </c>
      <c r="D417" s="7">
        <v>44441</v>
      </c>
      <c r="E417" s="6" t="s">
        <v>24</v>
      </c>
      <c r="F417" s="6" t="s">
        <v>25</v>
      </c>
      <c r="G417" s="6" t="s">
        <v>36</v>
      </c>
      <c r="H417" s="6" t="s">
        <v>20</v>
      </c>
      <c r="I417" s="8">
        <v>0.6</v>
      </c>
      <c r="J417" s="9">
        <v>4500</v>
      </c>
      <c r="K417" s="10">
        <f t="shared" si="0"/>
        <v>2700</v>
      </c>
      <c r="L417" s="10">
        <f t="shared" si="1"/>
        <v>1350</v>
      </c>
      <c r="M417" s="11">
        <v>0.5</v>
      </c>
      <c r="O417" s="13"/>
      <c r="P417" s="12"/>
    </row>
    <row r="418" spans="1:16" ht="15.75" customHeight="1">
      <c r="A418" s="1"/>
      <c r="B418" s="6" t="s">
        <v>23</v>
      </c>
      <c r="C418" s="6">
        <v>1197831</v>
      </c>
      <c r="D418" s="7">
        <v>44441</v>
      </c>
      <c r="E418" s="6" t="s">
        <v>24</v>
      </c>
      <c r="F418" s="6" t="s">
        <v>25</v>
      </c>
      <c r="G418" s="6" t="s">
        <v>36</v>
      </c>
      <c r="H418" s="6" t="s">
        <v>21</v>
      </c>
      <c r="I418" s="8">
        <v>0.55000000000000004</v>
      </c>
      <c r="J418" s="9">
        <v>4500</v>
      </c>
      <c r="K418" s="10">
        <f t="shared" si="0"/>
        <v>2475</v>
      </c>
      <c r="L418" s="10">
        <f t="shared" si="1"/>
        <v>866.25</v>
      </c>
      <c r="M418" s="11">
        <v>0.35</v>
      </c>
      <c r="O418" s="13"/>
      <c r="P418" s="12"/>
    </row>
    <row r="419" spans="1:16" ht="15.75" customHeight="1">
      <c r="A419" s="1"/>
      <c r="B419" s="6" t="s">
        <v>23</v>
      </c>
      <c r="C419" s="6">
        <v>1197831</v>
      </c>
      <c r="D419" s="7">
        <v>44441</v>
      </c>
      <c r="E419" s="6" t="s">
        <v>24</v>
      </c>
      <c r="F419" s="6" t="s">
        <v>25</v>
      </c>
      <c r="G419" s="6" t="s">
        <v>36</v>
      </c>
      <c r="H419" s="6" t="s">
        <v>22</v>
      </c>
      <c r="I419" s="8">
        <v>0.5</v>
      </c>
      <c r="J419" s="9">
        <v>6750</v>
      </c>
      <c r="K419" s="10">
        <f t="shared" si="0"/>
        <v>3375</v>
      </c>
      <c r="L419" s="10">
        <f t="shared" si="1"/>
        <v>1856.2500000000002</v>
      </c>
      <c r="M419" s="11">
        <v>0.55000000000000004</v>
      </c>
      <c r="O419" s="13"/>
      <c r="P419" s="12"/>
    </row>
    <row r="420" spans="1:16" ht="15.75" customHeight="1">
      <c r="A420" s="1"/>
      <c r="B420" s="6" t="s">
        <v>23</v>
      </c>
      <c r="C420" s="6">
        <v>1197831</v>
      </c>
      <c r="D420" s="7">
        <v>44470</v>
      </c>
      <c r="E420" s="6" t="s">
        <v>24</v>
      </c>
      <c r="F420" s="6" t="s">
        <v>25</v>
      </c>
      <c r="G420" s="6" t="s">
        <v>36</v>
      </c>
      <c r="H420" s="6" t="s">
        <v>17</v>
      </c>
      <c r="I420" s="8">
        <v>0.4</v>
      </c>
      <c r="J420" s="9">
        <v>6250</v>
      </c>
      <c r="K420" s="10">
        <f t="shared" si="0"/>
        <v>2500</v>
      </c>
      <c r="L420" s="10">
        <f t="shared" si="1"/>
        <v>999.99999999999989</v>
      </c>
      <c r="M420" s="11">
        <v>0.39999999999999997</v>
      </c>
      <c r="O420" s="13"/>
      <c r="P420" s="12"/>
    </row>
    <row r="421" spans="1:16" ht="15.75" customHeight="1">
      <c r="A421" s="1"/>
      <c r="B421" s="6" t="s">
        <v>23</v>
      </c>
      <c r="C421" s="6">
        <v>1197831</v>
      </c>
      <c r="D421" s="7">
        <v>44470</v>
      </c>
      <c r="E421" s="6" t="s">
        <v>24</v>
      </c>
      <c r="F421" s="6" t="s">
        <v>25</v>
      </c>
      <c r="G421" s="6" t="s">
        <v>36</v>
      </c>
      <c r="H421" s="6" t="s">
        <v>18</v>
      </c>
      <c r="I421" s="8">
        <v>0.4</v>
      </c>
      <c r="J421" s="9">
        <v>6250</v>
      </c>
      <c r="K421" s="10">
        <f t="shared" si="0"/>
        <v>2500</v>
      </c>
      <c r="L421" s="10">
        <f t="shared" si="1"/>
        <v>999.99999999999989</v>
      </c>
      <c r="M421" s="11">
        <v>0.39999999999999997</v>
      </c>
      <c r="O421" s="13"/>
      <c r="P421" s="12"/>
    </row>
    <row r="422" spans="1:16" ht="15.75" customHeight="1">
      <c r="A422" s="1"/>
      <c r="B422" s="6" t="s">
        <v>23</v>
      </c>
      <c r="C422" s="6">
        <v>1197831</v>
      </c>
      <c r="D422" s="7">
        <v>44470</v>
      </c>
      <c r="E422" s="6" t="s">
        <v>24</v>
      </c>
      <c r="F422" s="6" t="s">
        <v>25</v>
      </c>
      <c r="G422" s="6" t="s">
        <v>36</v>
      </c>
      <c r="H422" s="6" t="s">
        <v>19</v>
      </c>
      <c r="I422" s="8">
        <v>0.45</v>
      </c>
      <c r="J422" s="9">
        <v>5750</v>
      </c>
      <c r="K422" s="10">
        <f t="shared" si="0"/>
        <v>2587.5</v>
      </c>
      <c r="L422" s="10">
        <f t="shared" si="1"/>
        <v>1035</v>
      </c>
      <c r="M422" s="11">
        <v>0.39999999999999997</v>
      </c>
      <c r="O422" s="13"/>
      <c r="P422" s="12"/>
    </row>
    <row r="423" spans="1:16" ht="15.75" customHeight="1">
      <c r="A423" s="1"/>
      <c r="B423" s="6" t="s">
        <v>23</v>
      </c>
      <c r="C423" s="6">
        <v>1197831</v>
      </c>
      <c r="D423" s="7">
        <v>44470</v>
      </c>
      <c r="E423" s="6" t="s">
        <v>24</v>
      </c>
      <c r="F423" s="6" t="s">
        <v>25</v>
      </c>
      <c r="G423" s="6" t="s">
        <v>36</v>
      </c>
      <c r="H423" s="6" t="s">
        <v>20</v>
      </c>
      <c r="I423" s="8">
        <v>0.45</v>
      </c>
      <c r="J423" s="9">
        <v>4250</v>
      </c>
      <c r="K423" s="10">
        <f t="shared" si="0"/>
        <v>1912.5</v>
      </c>
      <c r="L423" s="10">
        <f t="shared" si="1"/>
        <v>956.25</v>
      </c>
      <c r="M423" s="11">
        <v>0.5</v>
      </c>
      <c r="O423" s="13"/>
      <c r="P423" s="12"/>
    </row>
    <row r="424" spans="1:16" ht="15.75" customHeight="1">
      <c r="A424" s="1"/>
      <c r="B424" s="6" t="s">
        <v>23</v>
      </c>
      <c r="C424" s="6">
        <v>1197831</v>
      </c>
      <c r="D424" s="7">
        <v>44470</v>
      </c>
      <c r="E424" s="6" t="s">
        <v>24</v>
      </c>
      <c r="F424" s="6" t="s">
        <v>25</v>
      </c>
      <c r="G424" s="6" t="s">
        <v>36</v>
      </c>
      <c r="H424" s="6" t="s">
        <v>21</v>
      </c>
      <c r="I424" s="8">
        <v>0.4</v>
      </c>
      <c r="J424" s="9">
        <v>4000</v>
      </c>
      <c r="K424" s="10">
        <f t="shared" si="0"/>
        <v>1600</v>
      </c>
      <c r="L424" s="10">
        <f t="shared" si="1"/>
        <v>560</v>
      </c>
      <c r="M424" s="11">
        <v>0.35</v>
      </c>
      <c r="O424" s="13"/>
      <c r="P424" s="12"/>
    </row>
    <row r="425" spans="1:16" ht="15.75" customHeight="1">
      <c r="A425" s="1"/>
      <c r="B425" s="6" t="s">
        <v>23</v>
      </c>
      <c r="C425" s="6">
        <v>1197831</v>
      </c>
      <c r="D425" s="7">
        <v>44470</v>
      </c>
      <c r="E425" s="6" t="s">
        <v>24</v>
      </c>
      <c r="F425" s="6" t="s">
        <v>25</v>
      </c>
      <c r="G425" s="6" t="s">
        <v>36</v>
      </c>
      <c r="H425" s="6" t="s">
        <v>22</v>
      </c>
      <c r="I425" s="8">
        <v>0.5</v>
      </c>
      <c r="J425" s="9">
        <v>5750</v>
      </c>
      <c r="K425" s="10">
        <f t="shared" si="0"/>
        <v>2875</v>
      </c>
      <c r="L425" s="10">
        <f t="shared" si="1"/>
        <v>1581.2500000000002</v>
      </c>
      <c r="M425" s="11">
        <v>0.55000000000000004</v>
      </c>
      <c r="O425" s="13"/>
      <c r="P425" s="12"/>
    </row>
    <row r="426" spans="1:16" ht="15.75" customHeight="1">
      <c r="A426" s="1"/>
      <c r="B426" s="6" t="s">
        <v>23</v>
      </c>
      <c r="C426" s="6">
        <v>1197831</v>
      </c>
      <c r="D426" s="7">
        <v>44502</v>
      </c>
      <c r="E426" s="6" t="s">
        <v>24</v>
      </c>
      <c r="F426" s="6" t="s">
        <v>25</v>
      </c>
      <c r="G426" s="6" t="s">
        <v>36</v>
      </c>
      <c r="H426" s="6" t="s">
        <v>17</v>
      </c>
      <c r="I426" s="8">
        <v>0.4</v>
      </c>
      <c r="J426" s="9">
        <v>7250</v>
      </c>
      <c r="K426" s="10">
        <f t="shared" si="0"/>
        <v>2900</v>
      </c>
      <c r="L426" s="10">
        <f t="shared" si="1"/>
        <v>1160</v>
      </c>
      <c r="M426" s="11">
        <v>0.39999999999999997</v>
      </c>
      <c r="O426" s="13"/>
      <c r="P426" s="12"/>
    </row>
    <row r="427" spans="1:16" ht="15.75" customHeight="1">
      <c r="A427" s="1"/>
      <c r="B427" s="6" t="s">
        <v>23</v>
      </c>
      <c r="C427" s="6">
        <v>1197831</v>
      </c>
      <c r="D427" s="7">
        <v>44502</v>
      </c>
      <c r="E427" s="6" t="s">
        <v>24</v>
      </c>
      <c r="F427" s="6" t="s">
        <v>25</v>
      </c>
      <c r="G427" s="6" t="s">
        <v>36</v>
      </c>
      <c r="H427" s="6" t="s">
        <v>18</v>
      </c>
      <c r="I427" s="8">
        <v>0.4</v>
      </c>
      <c r="J427" s="9">
        <v>7250</v>
      </c>
      <c r="K427" s="10">
        <f t="shared" si="0"/>
        <v>2900</v>
      </c>
      <c r="L427" s="10">
        <f t="shared" si="1"/>
        <v>1160</v>
      </c>
      <c r="M427" s="11">
        <v>0.39999999999999997</v>
      </c>
      <c r="O427" s="13"/>
      <c r="P427" s="12"/>
    </row>
    <row r="428" spans="1:16" ht="15.75" customHeight="1">
      <c r="A428" s="1"/>
      <c r="B428" s="6" t="s">
        <v>23</v>
      </c>
      <c r="C428" s="6">
        <v>1197831</v>
      </c>
      <c r="D428" s="7">
        <v>44502</v>
      </c>
      <c r="E428" s="6" t="s">
        <v>24</v>
      </c>
      <c r="F428" s="6" t="s">
        <v>25</v>
      </c>
      <c r="G428" s="6" t="s">
        <v>36</v>
      </c>
      <c r="H428" s="6" t="s">
        <v>19</v>
      </c>
      <c r="I428" s="8">
        <v>0.65</v>
      </c>
      <c r="J428" s="9">
        <v>6500</v>
      </c>
      <c r="K428" s="10">
        <f t="shared" si="0"/>
        <v>4225</v>
      </c>
      <c r="L428" s="10">
        <f t="shared" si="1"/>
        <v>1689.9999999999998</v>
      </c>
      <c r="M428" s="11">
        <v>0.39999999999999997</v>
      </c>
      <c r="O428" s="13"/>
      <c r="P428" s="12"/>
    </row>
    <row r="429" spans="1:16" ht="15.75" customHeight="1">
      <c r="A429" s="1"/>
      <c r="B429" s="6" t="s">
        <v>23</v>
      </c>
      <c r="C429" s="6">
        <v>1197831</v>
      </c>
      <c r="D429" s="7">
        <v>44502</v>
      </c>
      <c r="E429" s="6" t="s">
        <v>24</v>
      </c>
      <c r="F429" s="6" t="s">
        <v>25</v>
      </c>
      <c r="G429" s="6" t="s">
        <v>36</v>
      </c>
      <c r="H429" s="6" t="s">
        <v>20</v>
      </c>
      <c r="I429" s="8">
        <v>0.65</v>
      </c>
      <c r="J429" s="9">
        <v>5000</v>
      </c>
      <c r="K429" s="10">
        <f t="shared" si="0"/>
        <v>3250</v>
      </c>
      <c r="L429" s="10">
        <f t="shared" si="1"/>
        <v>1625</v>
      </c>
      <c r="M429" s="11">
        <v>0.5</v>
      </c>
      <c r="O429" s="13"/>
      <c r="P429" s="12"/>
    </row>
    <row r="430" spans="1:16" ht="15.75" customHeight="1">
      <c r="A430" s="1"/>
      <c r="B430" s="6" t="s">
        <v>23</v>
      </c>
      <c r="C430" s="6">
        <v>1197831</v>
      </c>
      <c r="D430" s="7">
        <v>44502</v>
      </c>
      <c r="E430" s="6" t="s">
        <v>24</v>
      </c>
      <c r="F430" s="6" t="s">
        <v>25</v>
      </c>
      <c r="G430" s="6" t="s">
        <v>36</v>
      </c>
      <c r="H430" s="6" t="s">
        <v>21</v>
      </c>
      <c r="I430" s="8">
        <v>0.6</v>
      </c>
      <c r="J430" s="9">
        <v>4750</v>
      </c>
      <c r="K430" s="10">
        <f t="shared" si="0"/>
        <v>2850</v>
      </c>
      <c r="L430" s="10">
        <f t="shared" si="1"/>
        <v>997.49999999999989</v>
      </c>
      <c r="M430" s="11">
        <v>0.35</v>
      </c>
      <c r="O430" s="13"/>
      <c r="P430" s="12"/>
    </row>
    <row r="431" spans="1:16" ht="15.75" customHeight="1">
      <c r="A431" s="1"/>
      <c r="B431" s="6" t="s">
        <v>23</v>
      </c>
      <c r="C431" s="6">
        <v>1197831</v>
      </c>
      <c r="D431" s="7">
        <v>44502</v>
      </c>
      <c r="E431" s="6" t="s">
        <v>24</v>
      </c>
      <c r="F431" s="6" t="s">
        <v>25</v>
      </c>
      <c r="G431" s="6" t="s">
        <v>36</v>
      </c>
      <c r="H431" s="6" t="s">
        <v>22</v>
      </c>
      <c r="I431" s="8">
        <v>0.70000000000000007</v>
      </c>
      <c r="J431" s="9">
        <v>6750</v>
      </c>
      <c r="K431" s="10">
        <f t="shared" si="0"/>
        <v>4725</v>
      </c>
      <c r="L431" s="10">
        <f t="shared" si="1"/>
        <v>2598.75</v>
      </c>
      <c r="M431" s="11">
        <v>0.55000000000000004</v>
      </c>
      <c r="O431" s="13"/>
      <c r="P431" s="12"/>
    </row>
    <row r="432" spans="1:16" ht="15.75" customHeight="1">
      <c r="A432" s="1"/>
      <c r="B432" s="6" t="s">
        <v>23</v>
      </c>
      <c r="C432" s="6">
        <v>1197831</v>
      </c>
      <c r="D432" s="7">
        <v>44531</v>
      </c>
      <c r="E432" s="6" t="s">
        <v>24</v>
      </c>
      <c r="F432" s="6" t="s">
        <v>25</v>
      </c>
      <c r="G432" s="6" t="s">
        <v>36</v>
      </c>
      <c r="H432" s="6" t="s">
        <v>17</v>
      </c>
      <c r="I432" s="8">
        <v>0.6</v>
      </c>
      <c r="J432" s="9">
        <v>8250</v>
      </c>
      <c r="K432" s="10">
        <f t="shared" si="0"/>
        <v>4950</v>
      </c>
      <c r="L432" s="10">
        <f t="shared" si="1"/>
        <v>1979.9999999999998</v>
      </c>
      <c r="M432" s="11">
        <v>0.39999999999999997</v>
      </c>
      <c r="O432" s="13"/>
      <c r="P432" s="12"/>
    </row>
    <row r="433" spans="1:17" ht="15.75" customHeight="1">
      <c r="A433" s="1"/>
      <c r="B433" s="6" t="s">
        <v>23</v>
      </c>
      <c r="C433" s="6">
        <v>1197831</v>
      </c>
      <c r="D433" s="7">
        <v>44531</v>
      </c>
      <c r="E433" s="6" t="s">
        <v>24</v>
      </c>
      <c r="F433" s="6" t="s">
        <v>25</v>
      </c>
      <c r="G433" s="6" t="s">
        <v>36</v>
      </c>
      <c r="H433" s="6" t="s">
        <v>18</v>
      </c>
      <c r="I433" s="8">
        <v>0.6</v>
      </c>
      <c r="J433" s="9">
        <v>8250</v>
      </c>
      <c r="K433" s="10">
        <f t="shared" si="0"/>
        <v>4950</v>
      </c>
      <c r="L433" s="10">
        <f t="shared" si="1"/>
        <v>1979.9999999999998</v>
      </c>
      <c r="M433" s="11">
        <v>0.39999999999999997</v>
      </c>
      <c r="O433" s="13"/>
      <c r="P433" s="12"/>
    </row>
    <row r="434" spans="1:17" ht="15.75" customHeight="1">
      <c r="A434" s="1"/>
      <c r="B434" s="6" t="s">
        <v>23</v>
      </c>
      <c r="C434" s="6">
        <v>1197831</v>
      </c>
      <c r="D434" s="7">
        <v>44531</v>
      </c>
      <c r="E434" s="6" t="s">
        <v>24</v>
      </c>
      <c r="F434" s="6" t="s">
        <v>25</v>
      </c>
      <c r="G434" s="6" t="s">
        <v>36</v>
      </c>
      <c r="H434" s="6" t="s">
        <v>19</v>
      </c>
      <c r="I434" s="8">
        <v>0.65</v>
      </c>
      <c r="J434" s="9">
        <v>7250</v>
      </c>
      <c r="K434" s="10">
        <f t="shared" si="0"/>
        <v>4712.5</v>
      </c>
      <c r="L434" s="10">
        <f t="shared" si="1"/>
        <v>1884.9999999999998</v>
      </c>
      <c r="M434" s="11">
        <v>0.39999999999999997</v>
      </c>
      <c r="O434" s="13"/>
      <c r="P434" s="12"/>
    </row>
    <row r="435" spans="1:17" ht="15.75" customHeight="1">
      <c r="A435" s="1"/>
      <c r="B435" s="6" t="s">
        <v>23</v>
      </c>
      <c r="C435" s="6">
        <v>1197831</v>
      </c>
      <c r="D435" s="7">
        <v>44531</v>
      </c>
      <c r="E435" s="6" t="s">
        <v>24</v>
      </c>
      <c r="F435" s="6" t="s">
        <v>25</v>
      </c>
      <c r="G435" s="6" t="s">
        <v>36</v>
      </c>
      <c r="H435" s="6" t="s">
        <v>20</v>
      </c>
      <c r="I435" s="8">
        <v>0.65</v>
      </c>
      <c r="J435" s="9">
        <v>5750</v>
      </c>
      <c r="K435" s="10">
        <f t="shared" si="0"/>
        <v>3737.5</v>
      </c>
      <c r="L435" s="10">
        <f t="shared" si="1"/>
        <v>1868.75</v>
      </c>
      <c r="M435" s="11">
        <v>0.5</v>
      </c>
      <c r="O435" s="13"/>
      <c r="P435" s="12"/>
    </row>
    <row r="436" spans="1:17" ht="15.75" customHeight="1">
      <c r="A436" s="1"/>
      <c r="B436" s="6" t="s">
        <v>23</v>
      </c>
      <c r="C436" s="6">
        <v>1197831</v>
      </c>
      <c r="D436" s="7">
        <v>44531</v>
      </c>
      <c r="E436" s="6" t="s">
        <v>24</v>
      </c>
      <c r="F436" s="6" t="s">
        <v>25</v>
      </c>
      <c r="G436" s="6" t="s">
        <v>36</v>
      </c>
      <c r="H436" s="6" t="s">
        <v>21</v>
      </c>
      <c r="I436" s="8">
        <v>0.6</v>
      </c>
      <c r="J436" s="9">
        <v>5250</v>
      </c>
      <c r="K436" s="10">
        <f t="shared" si="0"/>
        <v>3150</v>
      </c>
      <c r="L436" s="10">
        <f t="shared" si="1"/>
        <v>1102.5</v>
      </c>
      <c r="M436" s="11">
        <v>0.35</v>
      </c>
      <c r="O436" s="13"/>
      <c r="P436" s="12"/>
    </row>
    <row r="437" spans="1:17" ht="15.75" customHeight="1">
      <c r="A437" s="1"/>
      <c r="B437" s="6" t="s">
        <v>23</v>
      </c>
      <c r="C437" s="6">
        <v>1197831</v>
      </c>
      <c r="D437" s="7">
        <v>44531</v>
      </c>
      <c r="E437" s="6" t="s">
        <v>24</v>
      </c>
      <c r="F437" s="6" t="s">
        <v>25</v>
      </c>
      <c r="G437" s="6" t="s">
        <v>36</v>
      </c>
      <c r="H437" s="6" t="s">
        <v>22</v>
      </c>
      <c r="I437" s="8">
        <v>0.70000000000000007</v>
      </c>
      <c r="J437" s="9">
        <v>7750</v>
      </c>
      <c r="K437" s="10">
        <f t="shared" si="0"/>
        <v>5425.0000000000009</v>
      </c>
      <c r="L437" s="10">
        <f t="shared" si="1"/>
        <v>2983.7500000000009</v>
      </c>
      <c r="M437" s="11">
        <v>0.55000000000000004</v>
      </c>
      <c r="O437" s="13"/>
      <c r="P437" s="12"/>
    </row>
    <row r="438" spans="1:17" ht="15.75" customHeight="1">
      <c r="A438" s="1"/>
      <c r="B438" s="6" t="s">
        <v>14</v>
      </c>
      <c r="C438" s="6">
        <v>1185732</v>
      </c>
      <c r="D438" s="7">
        <v>44203</v>
      </c>
      <c r="E438" s="6" t="s">
        <v>15</v>
      </c>
      <c r="F438" s="6" t="s">
        <v>37</v>
      </c>
      <c r="G438" s="6" t="s">
        <v>38</v>
      </c>
      <c r="H438" s="6" t="s">
        <v>17</v>
      </c>
      <c r="I438" s="8">
        <v>0.45</v>
      </c>
      <c r="J438" s="9">
        <v>4250</v>
      </c>
      <c r="K438" s="10">
        <f t="shared" si="0"/>
        <v>1912.5</v>
      </c>
      <c r="L438" s="10">
        <f t="shared" si="1"/>
        <v>1051.875</v>
      </c>
      <c r="M438" s="11">
        <v>0.55000000000000004</v>
      </c>
      <c r="O438" s="14"/>
      <c r="P438" s="12"/>
      <c r="Q438" s="15"/>
    </row>
    <row r="439" spans="1:17" ht="15.75" customHeight="1">
      <c r="A439" s="1"/>
      <c r="B439" s="6" t="s">
        <v>14</v>
      </c>
      <c r="C439" s="6">
        <v>1185732</v>
      </c>
      <c r="D439" s="7">
        <v>44203</v>
      </c>
      <c r="E439" s="6" t="s">
        <v>15</v>
      </c>
      <c r="F439" s="6" t="s">
        <v>37</v>
      </c>
      <c r="G439" s="6" t="s">
        <v>38</v>
      </c>
      <c r="H439" s="6" t="s">
        <v>18</v>
      </c>
      <c r="I439" s="8">
        <v>0.45</v>
      </c>
      <c r="J439" s="9">
        <v>2250</v>
      </c>
      <c r="K439" s="10">
        <f t="shared" si="0"/>
        <v>1012.5</v>
      </c>
      <c r="L439" s="10">
        <f t="shared" si="1"/>
        <v>354.375</v>
      </c>
      <c r="M439" s="11">
        <v>0.35</v>
      </c>
      <c r="O439" s="14"/>
      <c r="P439" s="12"/>
      <c r="Q439" s="15"/>
    </row>
    <row r="440" spans="1:17" ht="15.75" customHeight="1">
      <c r="A440" s="1"/>
      <c r="B440" s="6" t="s">
        <v>14</v>
      </c>
      <c r="C440" s="6">
        <v>1185732</v>
      </c>
      <c r="D440" s="7">
        <v>44203</v>
      </c>
      <c r="E440" s="6" t="s">
        <v>15</v>
      </c>
      <c r="F440" s="6" t="s">
        <v>37</v>
      </c>
      <c r="G440" s="6" t="s">
        <v>38</v>
      </c>
      <c r="H440" s="6" t="s">
        <v>19</v>
      </c>
      <c r="I440" s="8">
        <v>0.35000000000000003</v>
      </c>
      <c r="J440" s="9">
        <v>2250</v>
      </c>
      <c r="K440" s="10">
        <f t="shared" si="0"/>
        <v>787.50000000000011</v>
      </c>
      <c r="L440" s="10">
        <f t="shared" si="1"/>
        <v>315</v>
      </c>
      <c r="M440" s="11">
        <v>0.39999999999999997</v>
      </c>
      <c r="O440" s="14"/>
      <c r="P440" s="12"/>
      <c r="Q440" s="15"/>
    </row>
    <row r="441" spans="1:17" ht="15.75" customHeight="1">
      <c r="A441" s="1"/>
      <c r="B441" s="6" t="s">
        <v>14</v>
      </c>
      <c r="C441" s="6">
        <v>1185732</v>
      </c>
      <c r="D441" s="7">
        <v>44203</v>
      </c>
      <c r="E441" s="6" t="s">
        <v>15</v>
      </c>
      <c r="F441" s="6" t="s">
        <v>37</v>
      </c>
      <c r="G441" s="6" t="s">
        <v>38</v>
      </c>
      <c r="H441" s="6" t="s">
        <v>20</v>
      </c>
      <c r="I441" s="8">
        <v>0.4</v>
      </c>
      <c r="J441" s="9">
        <v>750</v>
      </c>
      <c r="K441" s="10">
        <f t="shared" si="0"/>
        <v>300</v>
      </c>
      <c r="L441" s="10">
        <f t="shared" si="1"/>
        <v>119.99999999999999</v>
      </c>
      <c r="M441" s="11">
        <v>0.39999999999999997</v>
      </c>
      <c r="O441" s="14"/>
      <c r="P441" s="12"/>
      <c r="Q441" s="15"/>
    </row>
    <row r="442" spans="1:17" ht="15.75" customHeight="1">
      <c r="A442" s="1"/>
      <c r="B442" s="6" t="s">
        <v>14</v>
      </c>
      <c r="C442" s="6">
        <v>1185732</v>
      </c>
      <c r="D442" s="7">
        <v>44203</v>
      </c>
      <c r="E442" s="6" t="s">
        <v>15</v>
      </c>
      <c r="F442" s="6" t="s">
        <v>37</v>
      </c>
      <c r="G442" s="6" t="s">
        <v>38</v>
      </c>
      <c r="H442" s="6" t="s">
        <v>21</v>
      </c>
      <c r="I442" s="8">
        <v>0.54999999999999993</v>
      </c>
      <c r="J442" s="9">
        <v>1250</v>
      </c>
      <c r="K442" s="10">
        <f t="shared" si="0"/>
        <v>687.49999999999989</v>
      </c>
      <c r="L442" s="10">
        <f t="shared" si="1"/>
        <v>240.62499999999994</v>
      </c>
      <c r="M442" s="11">
        <v>0.35</v>
      </c>
      <c r="O442" s="14"/>
      <c r="P442" s="12"/>
      <c r="Q442" s="15"/>
    </row>
    <row r="443" spans="1:17" ht="15.75" customHeight="1">
      <c r="A443" s="1"/>
      <c r="B443" s="6" t="s">
        <v>14</v>
      </c>
      <c r="C443" s="6">
        <v>1185732</v>
      </c>
      <c r="D443" s="7">
        <v>44203</v>
      </c>
      <c r="E443" s="6" t="s">
        <v>15</v>
      </c>
      <c r="F443" s="6" t="s">
        <v>37</v>
      </c>
      <c r="G443" s="6" t="s">
        <v>38</v>
      </c>
      <c r="H443" s="6" t="s">
        <v>22</v>
      </c>
      <c r="I443" s="8">
        <v>0.45</v>
      </c>
      <c r="J443" s="9">
        <v>2250</v>
      </c>
      <c r="K443" s="10">
        <f t="shared" si="0"/>
        <v>1012.5</v>
      </c>
      <c r="L443" s="10">
        <f t="shared" si="1"/>
        <v>303.75</v>
      </c>
      <c r="M443" s="11">
        <v>0.3</v>
      </c>
      <c r="O443" s="14"/>
      <c r="P443" s="12"/>
      <c r="Q443" s="15"/>
    </row>
    <row r="444" spans="1:17" ht="15.75" customHeight="1">
      <c r="A444" s="1"/>
      <c r="B444" s="6" t="s">
        <v>14</v>
      </c>
      <c r="C444" s="6">
        <v>1185732</v>
      </c>
      <c r="D444" s="7">
        <v>44232</v>
      </c>
      <c r="E444" s="6" t="s">
        <v>15</v>
      </c>
      <c r="F444" s="6" t="s">
        <v>37</v>
      </c>
      <c r="G444" s="6" t="s">
        <v>38</v>
      </c>
      <c r="H444" s="6" t="s">
        <v>17</v>
      </c>
      <c r="I444" s="8">
        <v>0.45</v>
      </c>
      <c r="J444" s="9">
        <v>4750</v>
      </c>
      <c r="K444" s="10">
        <f t="shared" si="0"/>
        <v>2137.5</v>
      </c>
      <c r="L444" s="10">
        <f t="shared" si="1"/>
        <v>1175.625</v>
      </c>
      <c r="M444" s="11">
        <v>0.55000000000000004</v>
      </c>
      <c r="O444" s="14"/>
      <c r="P444" s="12"/>
      <c r="Q444" s="15"/>
    </row>
    <row r="445" spans="1:17" ht="15.75" customHeight="1">
      <c r="A445" s="1"/>
      <c r="B445" s="6" t="s">
        <v>14</v>
      </c>
      <c r="C445" s="6">
        <v>1185732</v>
      </c>
      <c r="D445" s="7">
        <v>44232</v>
      </c>
      <c r="E445" s="6" t="s">
        <v>15</v>
      </c>
      <c r="F445" s="6" t="s">
        <v>37</v>
      </c>
      <c r="G445" s="6" t="s">
        <v>38</v>
      </c>
      <c r="H445" s="6" t="s">
        <v>18</v>
      </c>
      <c r="I445" s="8">
        <v>0.45</v>
      </c>
      <c r="J445" s="9">
        <v>1250</v>
      </c>
      <c r="K445" s="10">
        <f t="shared" si="0"/>
        <v>562.5</v>
      </c>
      <c r="L445" s="10">
        <f t="shared" si="1"/>
        <v>196.875</v>
      </c>
      <c r="M445" s="11">
        <v>0.35</v>
      </c>
      <c r="O445" s="14"/>
      <c r="P445" s="12"/>
      <c r="Q445" s="15"/>
    </row>
    <row r="446" spans="1:17" ht="15.75" customHeight="1">
      <c r="A446" s="1"/>
      <c r="B446" s="6" t="s">
        <v>14</v>
      </c>
      <c r="C446" s="6">
        <v>1185732</v>
      </c>
      <c r="D446" s="7">
        <v>44232</v>
      </c>
      <c r="E446" s="6" t="s">
        <v>15</v>
      </c>
      <c r="F446" s="6" t="s">
        <v>37</v>
      </c>
      <c r="G446" s="6" t="s">
        <v>38</v>
      </c>
      <c r="H446" s="6" t="s">
        <v>19</v>
      </c>
      <c r="I446" s="8">
        <v>0.35000000000000003</v>
      </c>
      <c r="J446" s="9">
        <v>1750</v>
      </c>
      <c r="K446" s="10">
        <f t="shared" si="0"/>
        <v>612.50000000000011</v>
      </c>
      <c r="L446" s="10">
        <f t="shared" si="1"/>
        <v>245.00000000000003</v>
      </c>
      <c r="M446" s="11">
        <v>0.39999999999999997</v>
      </c>
      <c r="O446" s="14"/>
      <c r="P446" s="12"/>
      <c r="Q446" s="15"/>
    </row>
    <row r="447" spans="1:17" ht="15.75" customHeight="1">
      <c r="A447" s="1"/>
      <c r="B447" s="6" t="s">
        <v>14</v>
      </c>
      <c r="C447" s="6">
        <v>1185732</v>
      </c>
      <c r="D447" s="7">
        <v>44232</v>
      </c>
      <c r="E447" s="6" t="s">
        <v>15</v>
      </c>
      <c r="F447" s="6" t="s">
        <v>37</v>
      </c>
      <c r="G447" s="6" t="s">
        <v>38</v>
      </c>
      <c r="H447" s="6" t="s">
        <v>20</v>
      </c>
      <c r="I447" s="8">
        <v>0.4</v>
      </c>
      <c r="J447" s="9">
        <v>500</v>
      </c>
      <c r="K447" s="10">
        <f t="shared" si="0"/>
        <v>200</v>
      </c>
      <c r="L447" s="10">
        <f t="shared" si="1"/>
        <v>80</v>
      </c>
      <c r="M447" s="11">
        <v>0.39999999999999997</v>
      </c>
      <c r="O447" s="14"/>
      <c r="P447" s="12"/>
      <c r="Q447" s="15"/>
    </row>
    <row r="448" spans="1:17" ht="15.75" customHeight="1">
      <c r="A448" s="1"/>
      <c r="B448" s="6" t="s">
        <v>14</v>
      </c>
      <c r="C448" s="6">
        <v>1185732</v>
      </c>
      <c r="D448" s="7">
        <v>44232</v>
      </c>
      <c r="E448" s="6" t="s">
        <v>15</v>
      </c>
      <c r="F448" s="6" t="s">
        <v>37</v>
      </c>
      <c r="G448" s="6" t="s">
        <v>38</v>
      </c>
      <c r="H448" s="6" t="s">
        <v>21</v>
      </c>
      <c r="I448" s="8">
        <v>0.54999999999999993</v>
      </c>
      <c r="J448" s="9">
        <v>1250</v>
      </c>
      <c r="K448" s="10">
        <f t="shared" si="0"/>
        <v>687.49999999999989</v>
      </c>
      <c r="L448" s="10">
        <f t="shared" si="1"/>
        <v>240.62499999999994</v>
      </c>
      <c r="M448" s="11">
        <v>0.35</v>
      </c>
      <c r="O448" s="14"/>
      <c r="P448" s="12"/>
      <c r="Q448" s="15"/>
    </row>
    <row r="449" spans="1:17" ht="15.75" customHeight="1">
      <c r="A449" s="1"/>
      <c r="B449" s="6" t="s">
        <v>14</v>
      </c>
      <c r="C449" s="6">
        <v>1185732</v>
      </c>
      <c r="D449" s="7">
        <v>44232</v>
      </c>
      <c r="E449" s="6" t="s">
        <v>15</v>
      </c>
      <c r="F449" s="6" t="s">
        <v>37</v>
      </c>
      <c r="G449" s="6" t="s">
        <v>38</v>
      </c>
      <c r="H449" s="6" t="s">
        <v>22</v>
      </c>
      <c r="I449" s="8">
        <v>0.45</v>
      </c>
      <c r="J449" s="9">
        <v>2250</v>
      </c>
      <c r="K449" s="10">
        <f t="shared" si="0"/>
        <v>1012.5</v>
      </c>
      <c r="L449" s="10">
        <f t="shared" si="1"/>
        <v>303.75</v>
      </c>
      <c r="M449" s="11">
        <v>0.3</v>
      </c>
      <c r="O449" s="14"/>
      <c r="P449" s="12"/>
      <c r="Q449" s="15"/>
    </row>
    <row r="450" spans="1:17" ht="15.75" customHeight="1">
      <c r="A450" s="1"/>
      <c r="B450" s="6" t="s">
        <v>14</v>
      </c>
      <c r="C450" s="6">
        <v>1185732</v>
      </c>
      <c r="D450" s="7">
        <v>44258</v>
      </c>
      <c r="E450" s="6" t="s">
        <v>15</v>
      </c>
      <c r="F450" s="6" t="s">
        <v>37</v>
      </c>
      <c r="G450" s="6" t="s">
        <v>38</v>
      </c>
      <c r="H450" s="6" t="s">
        <v>17</v>
      </c>
      <c r="I450" s="8">
        <v>0.5</v>
      </c>
      <c r="J450" s="9">
        <v>4450</v>
      </c>
      <c r="K450" s="10">
        <f t="shared" si="0"/>
        <v>2225</v>
      </c>
      <c r="L450" s="10">
        <f t="shared" si="1"/>
        <v>1223.75</v>
      </c>
      <c r="M450" s="11">
        <v>0.55000000000000004</v>
      </c>
      <c r="O450" s="14"/>
      <c r="P450" s="12"/>
      <c r="Q450" s="15"/>
    </row>
    <row r="451" spans="1:17" ht="15.75" customHeight="1">
      <c r="A451" s="1"/>
      <c r="B451" s="6" t="s">
        <v>14</v>
      </c>
      <c r="C451" s="6">
        <v>1185732</v>
      </c>
      <c r="D451" s="7">
        <v>44258</v>
      </c>
      <c r="E451" s="6" t="s">
        <v>15</v>
      </c>
      <c r="F451" s="6" t="s">
        <v>37</v>
      </c>
      <c r="G451" s="6" t="s">
        <v>38</v>
      </c>
      <c r="H451" s="6" t="s">
        <v>18</v>
      </c>
      <c r="I451" s="8">
        <v>0.5</v>
      </c>
      <c r="J451" s="9">
        <v>1500</v>
      </c>
      <c r="K451" s="10">
        <f t="shared" si="0"/>
        <v>750</v>
      </c>
      <c r="L451" s="10">
        <f t="shared" si="1"/>
        <v>262.5</v>
      </c>
      <c r="M451" s="11">
        <v>0.35</v>
      </c>
      <c r="O451" s="14"/>
      <c r="P451" s="12"/>
      <c r="Q451" s="15"/>
    </row>
    <row r="452" spans="1:17" ht="15.75" customHeight="1">
      <c r="A452" s="1"/>
      <c r="B452" s="6" t="s">
        <v>14</v>
      </c>
      <c r="C452" s="6">
        <v>1185732</v>
      </c>
      <c r="D452" s="7">
        <v>44258</v>
      </c>
      <c r="E452" s="6" t="s">
        <v>15</v>
      </c>
      <c r="F452" s="6" t="s">
        <v>37</v>
      </c>
      <c r="G452" s="6" t="s">
        <v>38</v>
      </c>
      <c r="H452" s="6" t="s">
        <v>19</v>
      </c>
      <c r="I452" s="8">
        <v>0.4</v>
      </c>
      <c r="J452" s="9">
        <v>1750</v>
      </c>
      <c r="K452" s="10">
        <f t="shared" si="0"/>
        <v>700</v>
      </c>
      <c r="L452" s="10">
        <f t="shared" si="1"/>
        <v>280</v>
      </c>
      <c r="M452" s="11">
        <v>0.39999999999999997</v>
      </c>
      <c r="O452" s="14"/>
      <c r="P452" s="12"/>
      <c r="Q452" s="15"/>
    </row>
    <row r="453" spans="1:17" ht="15.75" customHeight="1">
      <c r="A453" s="1"/>
      <c r="B453" s="6" t="s">
        <v>14</v>
      </c>
      <c r="C453" s="6">
        <v>1185732</v>
      </c>
      <c r="D453" s="7">
        <v>44258</v>
      </c>
      <c r="E453" s="6" t="s">
        <v>15</v>
      </c>
      <c r="F453" s="6" t="s">
        <v>37</v>
      </c>
      <c r="G453" s="6" t="s">
        <v>38</v>
      </c>
      <c r="H453" s="6" t="s">
        <v>20</v>
      </c>
      <c r="I453" s="8">
        <v>0.45</v>
      </c>
      <c r="J453" s="9">
        <v>250</v>
      </c>
      <c r="K453" s="10">
        <f t="shared" si="0"/>
        <v>112.5</v>
      </c>
      <c r="L453" s="10">
        <f t="shared" si="1"/>
        <v>44.999999999999993</v>
      </c>
      <c r="M453" s="11">
        <v>0.39999999999999997</v>
      </c>
      <c r="O453" s="14"/>
      <c r="P453" s="12"/>
      <c r="Q453" s="15"/>
    </row>
    <row r="454" spans="1:17" ht="15.75" customHeight="1">
      <c r="A454" s="1"/>
      <c r="B454" s="6" t="s">
        <v>14</v>
      </c>
      <c r="C454" s="6">
        <v>1185732</v>
      </c>
      <c r="D454" s="7">
        <v>44258</v>
      </c>
      <c r="E454" s="6" t="s">
        <v>15</v>
      </c>
      <c r="F454" s="6" t="s">
        <v>37</v>
      </c>
      <c r="G454" s="6" t="s">
        <v>38</v>
      </c>
      <c r="H454" s="6" t="s">
        <v>21</v>
      </c>
      <c r="I454" s="8">
        <v>0.6</v>
      </c>
      <c r="J454" s="9">
        <v>750</v>
      </c>
      <c r="K454" s="10">
        <f t="shared" si="0"/>
        <v>450</v>
      </c>
      <c r="L454" s="10">
        <f t="shared" si="1"/>
        <v>135</v>
      </c>
      <c r="M454" s="11">
        <v>0.3</v>
      </c>
      <c r="O454" s="14"/>
      <c r="P454" s="12"/>
      <c r="Q454" s="15"/>
    </row>
    <row r="455" spans="1:17" ht="15.75" customHeight="1">
      <c r="A455" s="1"/>
      <c r="B455" s="6" t="s">
        <v>14</v>
      </c>
      <c r="C455" s="6">
        <v>1185732</v>
      </c>
      <c r="D455" s="7">
        <v>44258</v>
      </c>
      <c r="E455" s="6" t="s">
        <v>15</v>
      </c>
      <c r="F455" s="6" t="s">
        <v>37</v>
      </c>
      <c r="G455" s="6" t="s">
        <v>38</v>
      </c>
      <c r="H455" s="6" t="s">
        <v>22</v>
      </c>
      <c r="I455" s="8">
        <v>0.5</v>
      </c>
      <c r="J455" s="9">
        <v>1750</v>
      </c>
      <c r="K455" s="10">
        <f t="shared" si="0"/>
        <v>875</v>
      </c>
      <c r="L455" s="10">
        <f t="shared" si="1"/>
        <v>218.75</v>
      </c>
      <c r="M455" s="11">
        <v>0.25</v>
      </c>
      <c r="O455" s="14"/>
      <c r="P455" s="12"/>
      <c r="Q455" s="15"/>
    </row>
    <row r="456" spans="1:17" ht="15.75" customHeight="1">
      <c r="A456" s="1"/>
      <c r="B456" s="6" t="s">
        <v>14</v>
      </c>
      <c r="C456" s="6">
        <v>1185732</v>
      </c>
      <c r="D456" s="7">
        <v>44290</v>
      </c>
      <c r="E456" s="6" t="s">
        <v>15</v>
      </c>
      <c r="F456" s="6" t="s">
        <v>37</v>
      </c>
      <c r="G456" s="6" t="s">
        <v>38</v>
      </c>
      <c r="H456" s="6" t="s">
        <v>17</v>
      </c>
      <c r="I456" s="8">
        <v>0.5</v>
      </c>
      <c r="J456" s="9">
        <v>4500</v>
      </c>
      <c r="K456" s="10">
        <f t="shared" si="0"/>
        <v>2250</v>
      </c>
      <c r="L456" s="10">
        <f t="shared" si="1"/>
        <v>1125</v>
      </c>
      <c r="M456" s="11">
        <v>0.5</v>
      </c>
      <c r="O456" s="14"/>
      <c r="P456" s="12"/>
      <c r="Q456" s="15"/>
    </row>
    <row r="457" spans="1:17" ht="15.75" customHeight="1">
      <c r="A457" s="1"/>
      <c r="B457" s="6" t="s">
        <v>14</v>
      </c>
      <c r="C457" s="6">
        <v>1185732</v>
      </c>
      <c r="D457" s="7">
        <v>44290</v>
      </c>
      <c r="E457" s="6" t="s">
        <v>15</v>
      </c>
      <c r="F457" s="6" t="s">
        <v>37</v>
      </c>
      <c r="G457" s="6" t="s">
        <v>38</v>
      </c>
      <c r="H457" s="6" t="s">
        <v>18</v>
      </c>
      <c r="I457" s="8">
        <v>0.5</v>
      </c>
      <c r="J457" s="9">
        <v>1500</v>
      </c>
      <c r="K457" s="10">
        <f t="shared" si="0"/>
        <v>750</v>
      </c>
      <c r="L457" s="10">
        <f t="shared" si="1"/>
        <v>225</v>
      </c>
      <c r="M457" s="11">
        <v>0.3</v>
      </c>
      <c r="O457" s="14"/>
      <c r="P457" s="12"/>
      <c r="Q457" s="15"/>
    </row>
    <row r="458" spans="1:17" ht="15.75" customHeight="1">
      <c r="A458" s="1"/>
      <c r="B458" s="6" t="s">
        <v>14</v>
      </c>
      <c r="C458" s="6">
        <v>1185732</v>
      </c>
      <c r="D458" s="7">
        <v>44290</v>
      </c>
      <c r="E458" s="6" t="s">
        <v>15</v>
      </c>
      <c r="F458" s="6" t="s">
        <v>37</v>
      </c>
      <c r="G458" s="6" t="s">
        <v>38</v>
      </c>
      <c r="H458" s="6" t="s">
        <v>19</v>
      </c>
      <c r="I458" s="8">
        <v>0.4</v>
      </c>
      <c r="J458" s="9">
        <v>1500</v>
      </c>
      <c r="K458" s="10">
        <f t="shared" si="0"/>
        <v>600</v>
      </c>
      <c r="L458" s="10">
        <f t="shared" si="1"/>
        <v>210</v>
      </c>
      <c r="M458" s="11">
        <v>0.35</v>
      </c>
      <c r="O458" s="14"/>
      <c r="P458" s="12"/>
      <c r="Q458" s="15"/>
    </row>
    <row r="459" spans="1:17" ht="15.75" customHeight="1">
      <c r="A459" s="1"/>
      <c r="B459" s="6" t="s">
        <v>14</v>
      </c>
      <c r="C459" s="6">
        <v>1185732</v>
      </c>
      <c r="D459" s="7">
        <v>44290</v>
      </c>
      <c r="E459" s="6" t="s">
        <v>15</v>
      </c>
      <c r="F459" s="6" t="s">
        <v>37</v>
      </c>
      <c r="G459" s="6" t="s">
        <v>38</v>
      </c>
      <c r="H459" s="6" t="s">
        <v>20</v>
      </c>
      <c r="I459" s="8">
        <v>0.45</v>
      </c>
      <c r="J459" s="9">
        <v>750</v>
      </c>
      <c r="K459" s="10">
        <f t="shared" si="0"/>
        <v>337.5</v>
      </c>
      <c r="L459" s="10">
        <f t="shared" si="1"/>
        <v>118.12499999999999</v>
      </c>
      <c r="M459" s="11">
        <v>0.35</v>
      </c>
      <c r="O459" s="14"/>
      <c r="P459" s="12"/>
      <c r="Q459" s="15"/>
    </row>
    <row r="460" spans="1:17" ht="15.75" customHeight="1">
      <c r="A460" s="1"/>
      <c r="B460" s="6" t="s">
        <v>14</v>
      </c>
      <c r="C460" s="6">
        <v>1185732</v>
      </c>
      <c r="D460" s="7">
        <v>44290</v>
      </c>
      <c r="E460" s="6" t="s">
        <v>15</v>
      </c>
      <c r="F460" s="6" t="s">
        <v>37</v>
      </c>
      <c r="G460" s="6" t="s">
        <v>38</v>
      </c>
      <c r="H460" s="6" t="s">
        <v>21</v>
      </c>
      <c r="I460" s="8">
        <v>0.6</v>
      </c>
      <c r="J460" s="9">
        <v>750</v>
      </c>
      <c r="K460" s="10">
        <f t="shared" si="0"/>
        <v>450</v>
      </c>
      <c r="L460" s="10">
        <f t="shared" si="1"/>
        <v>135</v>
      </c>
      <c r="M460" s="11">
        <v>0.3</v>
      </c>
      <c r="O460" s="14"/>
      <c r="P460" s="12"/>
      <c r="Q460" s="15"/>
    </row>
    <row r="461" spans="1:17" ht="15.75" customHeight="1">
      <c r="A461" s="1"/>
      <c r="B461" s="6" t="s">
        <v>14</v>
      </c>
      <c r="C461" s="6">
        <v>1185732</v>
      </c>
      <c r="D461" s="7">
        <v>44290</v>
      </c>
      <c r="E461" s="6" t="s">
        <v>15</v>
      </c>
      <c r="F461" s="6" t="s">
        <v>37</v>
      </c>
      <c r="G461" s="6" t="s">
        <v>38</v>
      </c>
      <c r="H461" s="6" t="s">
        <v>22</v>
      </c>
      <c r="I461" s="8">
        <v>0.5</v>
      </c>
      <c r="J461" s="9">
        <v>2000</v>
      </c>
      <c r="K461" s="10">
        <f t="shared" si="0"/>
        <v>1000</v>
      </c>
      <c r="L461" s="10">
        <f t="shared" si="1"/>
        <v>250</v>
      </c>
      <c r="M461" s="11">
        <v>0.25</v>
      </c>
      <c r="O461" s="14"/>
      <c r="P461" s="12"/>
      <c r="Q461" s="15"/>
    </row>
    <row r="462" spans="1:17" ht="15.75" customHeight="1">
      <c r="A462" s="1"/>
      <c r="B462" s="6" t="s">
        <v>14</v>
      </c>
      <c r="C462" s="6">
        <v>1185732</v>
      </c>
      <c r="D462" s="7">
        <v>44319</v>
      </c>
      <c r="E462" s="6" t="s">
        <v>15</v>
      </c>
      <c r="F462" s="6" t="s">
        <v>37</v>
      </c>
      <c r="G462" s="6" t="s">
        <v>38</v>
      </c>
      <c r="H462" s="6" t="s">
        <v>17</v>
      </c>
      <c r="I462" s="8">
        <v>0.6</v>
      </c>
      <c r="J462" s="9">
        <v>4700</v>
      </c>
      <c r="K462" s="10">
        <f t="shared" si="0"/>
        <v>2820</v>
      </c>
      <c r="L462" s="10">
        <f t="shared" si="1"/>
        <v>1410</v>
      </c>
      <c r="M462" s="11">
        <v>0.5</v>
      </c>
      <c r="O462" s="14"/>
      <c r="P462" s="12"/>
      <c r="Q462" s="15"/>
    </row>
    <row r="463" spans="1:17" ht="15.75" customHeight="1">
      <c r="A463" s="1"/>
      <c r="B463" s="6" t="s">
        <v>14</v>
      </c>
      <c r="C463" s="6">
        <v>1185732</v>
      </c>
      <c r="D463" s="7">
        <v>44319</v>
      </c>
      <c r="E463" s="6" t="s">
        <v>15</v>
      </c>
      <c r="F463" s="6" t="s">
        <v>37</v>
      </c>
      <c r="G463" s="6" t="s">
        <v>38</v>
      </c>
      <c r="H463" s="6" t="s">
        <v>18</v>
      </c>
      <c r="I463" s="8">
        <v>0.60000000000000009</v>
      </c>
      <c r="J463" s="9">
        <v>1750</v>
      </c>
      <c r="K463" s="10">
        <f t="shared" si="0"/>
        <v>1050.0000000000002</v>
      </c>
      <c r="L463" s="10">
        <f t="shared" si="1"/>
        <v>315.00000000000006</v>
      </c>
      <c r="M463" s="11">
        <v>0.3</v>
      </c>
      <c r="O463" s="14"/>
      <c r="P463" s="12"/>
      <c r="Q463" s="15"/>
    </row>
    <row r="464" spans="1:17" ht="15.75" customHeight="1">
      <c r="A464" s="1"/>
      <c r="B464" s="6" t="s">
        <v>14</v>
      </c>
      <c r="C464" s="6">
        <v>1185732</v>
      </c>
      <c r="D464" s="7">
        <v>44319</v>
      </c>
      <c r="E464" s="6" t="s">
        <v>15</v>
      </c>
      <c r="F464" s="6" t="s">
        <v>37</v>
      </c>
      <c r="G464" s="6" t="s">
        <v>38</v>
      </c>
      <c r="H464" s="6" t="s">
        <v>19</v>
      </c>
      <c r="I464" s="8">
        <v>0.55000000000000004</v>
      </c>
      <c r="J464" s="9">
        <v>1500</v>
      </c>
      <c r="K464" s="10">
        <f t="shared" si="0"/>
        <v>825.00000000000011</v>
      </c>
      <c r="L464" s="10">
        <f t="shared" si="1"/>
        <v>288.75</v>
      </c>
      <c r="M464" s="11">
        <v>0.35</v>
      </c>
      <c r="O464" s="14"/>
      <c r="P464" s="12"/>
      <c r="Q464" s="15"/>
    </row>
    <row r="465" spans="1:17" ht="15.75" customHeight="1">
      <c r="A465" s="1"/>
      <c r="B465" s="6" t="s">
        <v>14</v>
      </c>
      <c r="C465" s="6">
        <v>1185732</v>
      </c>
      <c r="D465" s="7">
        <v>44319</v>
      </c>
      <c r="E465" s="6" t="s">
        <v>15</v>
      </c>
      <c r="F465" s="6" t="s">
        <v>37</v>
      </c>
      <c r="G465" s="6" t="s">
        <v>38</v>
      </c>
      <c r="H465" s="6" t="s">
        <v>20</v>
      </c>
      <c r="I465" s="8">
        <v>0.55000000000000004</v>
      </c>
      <c r="J465" s="9">
        <v>1000</v>
      </c>
      <c r="K465" s="10">
        <f t="shared" si="0"/>
        <v>550</v>
      </c>
      <c r="L465" s="10">
        <f t="shared" si="1"/>
        <v>192.5</v>
      </c>
      <c r="M465" s="11">
        <v>0.35</v>
      </c>
      <c r="O465" s="14"/>
      <c r="P465" s="12"/>
      <c r="Q465" s="15"/>
    </row>
    <row r="466" spans="1:17" ht="15.75" customHeight="1">
      <c r="A466" s="1"/>
      <c r="B466" s="6" t="s">
        <v>14</v>
      </c>
      <c r="C466" s="6">
        <v>1185732</v>
      </c>
      <c r="D466" s="7">
        <v>44319</v>
      </c>
      <c r="E466" s="6" t="s">
        <v>15</v>
      </c>
      <c r="F466" s="6" t="s">
        <v>37</v>
      </c>
      <c r="G466" s="6" t="s">
        <v>38</v>
      </c>
      <c r="H466" s="6" t="s">
        <v>21</v>
      </c>
      <c r="I466" s="8">
        <v>0.65</v>
      </c>
      <c r="J466" s="9">
        <v>1250</v>
      </c>
      <c r="K466" s="10">
        <f t="shared" si="0"/>
        <v>812.5</v>
      </c>
      <c r="L466" s="10">
        <f t="shared" si="1"/>
        <v>243.75</v>
      </c>
      <c r="M466" s="11">
        <v>0.3</v>
      </c>
      <c r="O466" s="14"/>
      <c r="P466" s="12"/>
      <c r="Q466" s="15"/>
    </row>
    <row r="467" spans="1:17" ht="15.75" customHeight="1">
      <c r="A467" s="1"/>
      <c r="B467" s="6" t="s">
        <v>14</v>
      </c>
      <c r="C467" s="6">
        <v>1185732</v>
      </c>
      <c r="D467" s="7">
        <v>44319</v>
      </c>
      <c r="E467" s="6" t="s">
        <v>15</v>
      </c>
      <c r="F467" s="6" t="s">
        <v>37</v>
      </c>
      <c r="G467" s="6" t="s">
        <v>38</v>
      </c>
      <c r="H467" s="6" t="s">
        <v>22</v>
      </c>
      <c r="I467" s="8">
        <v>0.70000000000000007</v>
      </c>
      <c r="J467" s="9">
        <v>2500</v>
      </c>
      <c r="K467" s="10">
        <f t="shared" si="0"/>
        <v>1750.0000000000002</v>
      </c>
      <c r="L467" s="10">
        <f t="shared" si="1"/>
        <v>525</v>
      </c>
      <c r="M467" s="11">
        <v>0.3</v>
      </c>
      <c r="O467" s="14"/>
      <c r="P467" s="12"/>
      <c r="Q467" s="15"/>
    </row>
    <row r="468" spans="1:17" ht="15.75" customHeight="1">
      <c r="A468" s="1"/>
      <c r="B468" s="6" t="s">
        <v>14</v>
      </c>
      <c r="C468" s="6">
        <v>1185732</v>
      </c>
      <c r="D468" s="7">
        <v>44352</v>
      </c>
      <c r="E468" s="6" t="s">
        <v>15</v>
      </c>
      <c r="F468" s="6" t="s">
        <v>37</v>
      </c>
      <c r="G468" s="6" t="s">
        <v>38</v>
      </c>
      <c r="H468" s="6" t="s">
        <v>17</v>
      </c>
      <c r="I468" s="8">
        <v>0.65</v>
      </c>
      <c r="J468" s="9">
        <v>5000</v>
      </c>
      <c r="K468" s="10">
        <f t="shared" si="0"/>
        <v>3250</v>
      </c>
      <c r="L468" s="10">
        <f t="shared" si="1"/>
        <v>1787.5000000000002</v>
      </c>
      <c r="M468" s="11">
        <v>0.55000000000000004</v>
      </c>
      <c r="O468" s="14"/>
      <c r="P468" s="12"/>
      <c r="Q468" s="15"/>
    </row>
    <row r="469" spans="1:17" ht="15.75" customHeight="1">
      <c r="A469" s="1"/>
      <c r="B469" s="6" t="s">
        <v>14</v>
      </c>
      <c r="C469" s="6">
        <v>1185732</v>
      </c>
      <c r="D469" s="7">
        <v>44352</v>
      </c>
      <c r="E469" s="6" t="s">
        <v>15</v>
      </c>
      <c r="F469" s="6" t="s">
        <v>37</v>
      </c>
      <c r="G469" s="6" t="s">
        <v>38</v>
      </c>
      <c r="H469" s="6" t="s">
        <v>18</v>
      </c>
      <c r="I469" s="8">
        <v>0.60000000000000009</v>
      </c>
      <c r="J469" s="9">
        <v>2500</v>
      </c>
      <c r="K469" s="10">
        <f t="shared" si="0"/>
        <v>1500.0000000000002</v>
      </c>
      <c r="L469" s="10">
        <f t="shared" si="1"/>
        <v>525</v>
      </c>
      <c r="M469" s="11">
        <v>0.35</v>
      </c>
      <c r="O469" s="14"/>
      <c r="P469" s="12"/>
      <c r="Q469" s="15"/>
    </row>
    <row r="470" spans="1:17" ht="15.75" customHeight="1">
      <c r="A470" s="1"/>
      <c r="B470" s="6" t="s">
        <v>14</v>
      </c>
      <c r="C470" s="6">
        <v>1185732</v>
      </c>
      <c r="D470" s="7">
        <v>44352</v>
      </c>
      <c r="E470" s="6" t="s">
        <v>15</v>
      </c>
      <c r="F470" s="6" t="s">
        <v>37</v>
      </c>
      <c r="G470" s="6" t="s">
        <v>38</v>
      </c>
      <c r="H470" s="6" t="s">
        <v>19</v>
      </c>
      <c r="I470" s="8">
        <v>0.55000000000000004</v>
      </c>
      <c r="J470" s="9">
        <v>1750</v>
      </c>
      <c r="K470" s="10">
        <f t="shared" si="0"/>
        <v>962.50000000000011</v>
      </c>
      <c r="L470" s="10">
        <f t="shared" si="1"/>
        <v>385</v>
      </c>
      <c r="M470" s="11">
        <v>0.39999999999999997</v>
      </c>
      <c r="O470" s="14"/>
      <c r="P470" s="12"/>
      <c r="Q470" s="15"/>
    </row>
    <row r="471" spans="1:17" ht="15.75" customHeight="1">
      <c r="A471" s="1"/>
      <c r="B471" s="6" t="s">
        <v>14</v>
      </c>
      <c r="C471" s="6">
        <v>1185732</v>
      </c>
      <c r="D471" s="7">
        <v>44352</v>
      </c>
      <c r="E471" s="6" t="s">
        <v>15</v>
      </c>
      <c r="F471" s="6" t="s">
        <v>37</v>
      </c>
      <c r="G471" s="6" t="s">
        <v>38</v>
      </c>
      <c r="H471" s="6" t="s">
        <v>20</v>
      </c>
      <c r="I471" s="8">
        <v>0.55000000000000004</v>
      </c>
      <c r="J471" s="9">
        <v>1500</v>
      </c>
      <c r="K471" s="10">
        <f t="shared" si="0"/>
        <v>825.00000000000011</v>
      </c>
      <c r="L471" s="10">
        <f t="shared" si="1"/>
        <v>330</v>
      </c>
      <c r="M471" s="11">
        <v>0.39999999999999997</v>
      </c>
      <c r="O471" s="14"/>
      <c r="P471" s="12"/>
      <c r="Q471" s="15"/>
    </row>
    <row r="472" spans="1:17" ht="15.75" customHeight="1">
      <c r="A472" s="1"/>
      <c r="B472" s="6" t="s">
        <v>14</v>
      </c>
      <c r="C472" s="6">
        <v>1185732</v>
      </c>
      <c r="D472" s="7">
        <v>44352</v>
      </c>
      <c r="E472" s="6" t="s">
        <v>15</v>
      </c>
      <c r="F472" s="6" t="s">
        <v>37</v>
      </c>
      <c r="G472" s="6" t="s">
        <v>38</v>
      </c>
      <c r="H472" s="6" t="s">
        <v>21</v>
      </c>
      <c r="I472" s="8">
        <v>0.65</v>
      </c>
      <c r="J472" s="9">
        <v>1500</v>
      </c>
      <c r="K472" s="10">
        <f t="shared" si="0"/>
        <v>975</v>
      </c>
      <c r="L472" s="10">
        <f t="shared" si="1"/>
        <v>341.25</v>
      </c>
      <c r="M472" s="11">
        <v>0.35</v>
      </c>
      <c r="O472" s="14"/>
      <c r="P472" s="12"/>
      <c r="Q472" s="15"/>
    </row>
    <row r="473" spans="1:17" ht="15.75" customHeight="1">
      <c r="A473" s="1"/>
      <c r="B473" s="6" t="s">
        <v>14</v>
      </c>
      <c r="C473" s="6">
        <v>1185732</v>
      </c>
      <c r="D473" s="7">
        <v>44352</v>
      </c>
      <c r="E473" s="6" t="s">
        <v>15</v>
      </c>
      <c r="F473" s="6" t="s">
        <v>37</v>
      </c>
      <c r="G473" s="6" t="s">
        <v>38</v>
      </c>
      <c r="H473" s="6" t="s">
        <v>22</v>
      </c>
      <c r="I473" s="8">
        <v>0.70000000000000007</v>
      </c>
      <c r="J473" s="9">
        <v>3000</v>
      </c>
      <c r="K473" s="10">
        <f t="shared" si="0"/>
        <v>2100</v>
      </c>
      <c r="L473" s="10">
        <f t="shared" si="1"/>
        <v>630</v>
      </c>
      <c r="M473" s="11">
        <v>0.3</v>
      </c>
      <c r="O473" s="14"/>
      <c r="P473" s="12"/>
      <c r="Q473" s="15"/>
    </row>
    <row r="474" spans="1:17" ht="15.75" customHeight="1">
      <c r="A474" s="1"/>
      <c r="B474" s="6" t="s">
        <v>14</v>
      </c>
      <c r="C474" s="6">
        <v>1185732</v>
      </c>
      <c r="D474" s="7">
        <v>44380</v>
      </c>
      <c r="E474" s="6" t="s">
        <v>15</v>
      </c>
      <c r="F474" s="6" t="s">
        <v>37</v>
      </c>
      <c r="G474" s="6" t="s">
        <v>38</v>
      </c>
      <c r="H474" s="6" t="s">
        <v>17</v>
      </c>
      <c r="I474" s="8">
        <v>0.65</v>
      </c>
      <c r="J474" s="9">
        <v>5000</v>
      </c>
      <c r="K474" s="10">
        <f t="shared" si="0"/>
        <v>3250</v>
      </c>
      <c r="L474" s="10">
        <f t="shared" si="1"/>
        <v>1787.5000000000002</v>
      </c>
      <c r="M474" s="11">
        <v>0.55000000000000004</v>
      </c>
      <c r="O474" s="14"/>
      <c r="P474" s="12"/>
      <c r="Q474" s="15"/>
    </row>
    <row r="475" spans="1:17" ht="15.75" customHeight="1">
      <c r="A475" s="1"/>
      <c r="B475" s="6" t="s">
        <v>14</v>
      </c>
      <c r="C475" s="6">
        <v>1185732</v>
      </c>
      <c r="D475" s="7">
        <v>44380</v>
      </c>
      <c r="E475" s="6" t="s">
        <v>15</v>
      </c>
      <c r="F475" s="6" t="s">
        <v>37</v>
      </c>
      <c r="G475" s="6" t="s">
        <v>38</v>
      </c>
      <c r="H475" s="6" t="s">
        <v>18</v>
      </c>
      <c r="I475" s="8">
        <v>0.60000000000000009</v>
      </c>
      <c r="J475" s="9">
        <v>3000</v>
      </c>
      <c r="K475" s="10">
        <f t="shared" si="0"/>
        <v>1800.0000000000002</v>
      </c>
      <c r="L475" s="10">
        <f t="shared" si="1"/>
        <v>630</v>
      </c>
      <c r="M475" s="11">
        <v>0.35</v>
      </c>
      <c r="O475" s="14"/>
      <c r="P475" s="12"/>
      <c r="Q475" s="15"/>
    </row>
    <row r="476" spans="1:17" ht="15.75" customHeight="1">
      <c r="A476" s="1"/>
      <c r="B476" s="6" t="s">
        <v>14</v>
      </c>
      <c r="C476" s="6">
        <v>1185732</v>
      </c>
      <c r="D476" s="7">
        <v>44380</v>
      </c>
      <c r="E476" s="6" t="s">
        <v>15</v>
      </c>
      <c r="F476" s="6" t="s">
        <v>37</v>
      </c>
      <c r="G476" s="6" t="s">
        <v>38</v>
      </c>
      <c r="H476" s="6" t="s">
        <v>19</v>
      </c>
      <c r="I476" s="8">
        <v>0.55000000000000004</v>
      </c>
      <c r="J476" s="9">
        <v>2250</v>
      </c>
      <c r="K476" s="10">
        <f t="shared" si="0"/>
        <v>1237.5</v>
      </c>
      <c r="L476" s="10">
        <f t="shared" si="1"/>
        <v>494.99999999999994</v>
      </c>
      <c r="M476" s="11">
        <v>0.39999999999999997</v>
      </c>
      <c r="O476" s="14"/>
      <c r="P476" s="12"/>
      <c r="Q476" s="15"/>
    </row>
    <row r="477" spans="1:17" ht="15.75" customHeight="1">
      <c r="A477" s="1"/>
      <c r="B477" s="6" t="s">
        <v>14</v>
      </c>
      <c r="C477" s="6">
        <v>1185732</v>
      </c>
      <c r="D477" s="7">
        <v>44380</v>
      </c>
      <c r="E477" s="6" t="s">
        <v>15</v>
      </c>
      <c r="F477" s="6" t="s">
        <v>37</v>
      </c>
      <c r="G477" s="6" t="s">
        <v>38</v>
      </c>
      <c r="H477" s="6" t="s">
        <v>20</v>
      </c>
      <c r="I477" s="8">
        <v>0.55000000000000004</v>
      </c>
      <c r="J477" s="9">
        <v>1750</v>
      </c>
      <c r="K477" s="10">
        <f t="shared" si="0"/>
        <v>962.50000000000011</v>
      </c>
      <c r="L477" s="10">
        <f t="shared" si="1"/>
        <v>385</v>
      </c>
      <c r="M477" s="11">
        <v>0.39999999999999997</v>
      </c>
      <c r="O477" s="14"/>
      <c r="P477" s="12"/>
      <c r="Q477" s="15"/>
    </row>
    <row r="478" spans="1:17" ht="15.75" customHeight="1">
      <c r="A478" s="1"/>
      <c r="B478" s="6" t="s">
        <v>14</v>
      </c>
      <c r="C478" s="6">
        <v>1185732</v>
      </c>
      <c r="D478" s="7">
        <v>44380</v>
      </c>
      <c r="E478" s="6" t="s">
        <v>15</v>
      </c>
      <c r="F478" s="6" t="s">
        <v>37</v>
      </c>
      <c r="G478" s="6" t="s">
        <v>38</v>
      </c>
      <c r="H478" s="6" t="s">
        <v>21</v>
      </c>
      <c r="I478" s="8">
        <v>0.65</v>
      </c>
      <c r="J478" s="9">
        <v>2000</v>
      </c>
      <c r="K478" s="10">
        <f t="shared" si="0"/>
        <v>1300</v>
      </c>
      <c r="L478" s="10">
        <f t="shared" si="1"/>
        <v>454.99999999999994</v>
      </c>
      <c r="M478" s="11">
        <v>0.35</v>
      </c>
      <c r="O478" s="14"/>
      <c r="P478" s="12"/>
      <c r="Q478" s="15"/>
    </row>
    <row r="479" spans="1:17" ht="15.75" customHeight="1">
      <c r="A479" s="1"/>
      <c r="B479" s="6" t="s">
        <v>14</v>
      </c>
      <c r="C479" s="6">
        <v>1185732</v>
      </c>
      <c r="D479" s="7">
        <v>44380</v>
      </c>
      <c r="E479" s="6" t="s">
        <v>15</v>
      </c>
      <c r="F479" s="6" t="s">
        <v>37</v>
      </c>
      <c r="G479" s="6" t="s">
        <v>38</v>
      </c>
      <c r="H479" s="6" t="s">
        <v>22</v>
      </c>
      <c r="I479" s="8">
        <v>0.70000000000000007</v>
      </c>
      <c r="J479" s="9">
        <v>3750</v>
      </c>
      <c r="K479" s="10">
        <f t="shared" si="0"/>
        <v>2625.0000000000005</v>
      </c>
      <c r="L479" s="10">
        <f t="shared" si="1"/>
        <v>787.50000000000011</v>
      </c>
      <c r="M479" s="11">
        <v>0.3</v>
      </c>
      <c r="O479" s="14"/>
      <c r="P479" s="12"/>
      <c r="Q479" s="15"/>
    </row>
    <row r="480" spans="1:17" ht="15.75" customHeight="1">
      <c r="A480" s="1"/>
      <c r="B480" s="6" t="s">
        <v>14</v>
      </c>
      <c r="C480" s="6">
        <v>1185732</v>
      </c>
      <c r="D480" s="7">
        <v>44412</v>
      </c>
      <c r="E480" s="6" t="s">
        <v>15</v>
      </c>
      <c r="F480" s="6" t="s">
        <v>37</v>
      </c>
      <c r="G480" s="6" t="s">
        <v>38</v>
      </c>
      <c r="H480" s="6" t="s">
        <v>17</v>
      </c>
      <c r="I480" s="8">
        <v>0.65</v>
      </c>
      <c r="J480" s="9">
        <v>5250</v>
      </c>
      <c r="K480" s="10">
        <f t="shared" si="0"/>
        <v>3412.5</v>
      </c>
      <c r="L480" s="10">
        <f t="shared" si="1"/>
        <v>1876.8750000000002</v>
      </c>
      <c r="M480" s="11">
        <v>0.55000000000000004</v>
      </c>
      <c r="O480" s="14"/>
      <c r="P480" s="12"/>
      <c r="Q480" s="15"/>
    </row>
    <row r="481" spans="1:17" ht="15.75" customHeight="1">
      <c r="A481" s="1"/>
      <c r="B481" s="6" t="s">
        <v>14</v>
      </c>
      <c r="C481" s="6">
        <v>1185732</v>
      </c>
      <c r="D481" s="7">
        <v>44412</v>
      </c>
      <c r="E481" s="6" t="s">
        <v>15</v>
      </c>
      <c r="F481" s="6" t="s">
        <v>37</v>
      </c>
      <c r="G481" s="6" t="s">
        <v>38</v>
      </c>
      <c r="H481" s="6" t="s">
        <v>18</v>
      </c>
      <c r="I481" s="8">
        <v>0.60000000000000009</v>
      </c>
      <c r="J481" s="9">
        <v>3000</v>
      </c>
      <c r="K481" s="10">
        <f t="shared" si="0"/>
        <v>1800.0000000000002</v>
      </c>
      <c r="L481" s="10">
        <f t="shared" si="1"/>
        <v>630</v>
      </c>
      <c r="M481" s="11">
        <v>0.35</v>
      </c>
      <c r="O481" s="14"/>
      <c r="P481" s="12"/>
      <c r="Q481" s="15"/>
    </row>
    <row r="482" spans="1:17" ht="15.75" customHeight="1">
      <c r="A482" s="1"/>
      <c r="B482" s="6" t="s">
        <v>14</v>
      </c>
      <c r="C482" s="6">
        <v>1185732</v>
      </c>
      <c r="D482" s="7">
        <v>44412</v>
      </c>
      <c r="E482" s="6" t="s">
        <v>15</v>
      </c>
      <c r="F482" s="6" t="s">
        <v>37</v>
      </c>
      <c r="G482" s="6" t="s">
        <v>38</v>
      </c>
      <c r="H482" s="6" t="s">
        <v>19</v>
      </c>
      <c r="I482" s="8">
        <v>0.55000000000000004</v>
      </c>
      <c r="J482" s="9">
        <v>2250</v>
      </c>
      <c r="K482" s="10">
        <f t="shared" si="0"/>
        <v>1237.5</v>
      </c>
      <c r="L482" s="10">
        <f t="shared" si="1"/>
        <v>494.99999999999994</v>
      </c>
      <c r="M482" s="11">
        <v>0.39999999999999997</v>
      </c>
      <c r="O482" s="14"/>
      <c r="P482" s="12"/>
      <c r="Q482" s="15"/>
    </row>
    <row r="483" spans="1:17" ht="15.75" customHeight="1">
      <c r="A483" s="1"/>
      <c r="B483" s="6" t="s">
        <v>14</v>
      </c>
      <c r="C483" s="6">
        <v>1185732</v>
      </c>
      <c r="D483" s="7">
        <v>44412</v>
      </c>
      <c r="E483" s="6" t="s">
        <v>15</v>
      </c>
      <c r="F483" s="6" t="s">
        <v>37</v>
      </c>
      <c r="G483" s="6" t="s">
        <v>38</v>
      </c>
      <c r="H483" s="6" t="s">
        <v>20</v>
      </c>
      <c r="I483" s="8">
        <v>0.55000000000000004</v>
      </c>
      <c r="J483" s="9">
        <v>2000</v>
      </c>
      <c r="K483" s="10">
        <f t="shared" si="0"/>
        <v>1100</v>
      </c>
      <c r="L483" s="10">
        <f t="shared" si="1"/>
        <v>439.99999999999994</v>
      </c>
      <c r="M483" s="11">
        <v>0.39999999999999997</v>
      </c>
      <c r="O483" s="14"/>
      <c r="P483" s="12"/>
      <c r="Q483" s="15"/>
    </row>
    <row r="484" spans="1:17" ht="15.75" customHeight="1">
      <c r="A484" s="1"/>
      <c r="B484" s="6" t="s">
        <v>14</v>
      </c>
      <c r="C484" s="6">
        <v>1185732</v>
      </c>
      <c r="D484" s="7">
        <v>44412</v>
      </c>
      <c r="E484" s="6" t="s">
        <v>15</v>
      </c>
      <c r="F484" s="6" t="s">
        <v>37</v>
      </c>
      <c r="G484" s="6" t="s">
        <v>38</v>
      </c>
      <c r="H484" s="6" t="s">
        <v>21</v>
      </c>
      <c r="I484" s="8">
        <v>0.65</v>
      </c>
      <c r="J484" s="9">
        <v>1750</v>
      </c>
      <c r="K484" s="10">
        <f t="shared" si="0"/>
        <v>1137.5</v>
      </c>
      <c r="L484" s="10">
        <f t="shared" si="1"/>
        <v>398.125</v>
      </c>
      <c r="M484" s="11">
        <v>0.35</v>
      </c>
      <c r="O484" s="14"/>
      <c r="P484" s="12"/>
      <c r="Q484" s="15"/>
    </row>
    <row r="485" spans="1:17" ht="15.75" customHeight="1">
      <c r="A485" s="1"/>
      <c r="B485" s="6" t="s">
        <v>14</v>
      </c>
      <c r="C485" s="6">
        <v>1185732</v>
      </c>
      <c r="D485" s="7">
        <v>44412</v>
      </c>
      <c r="E485" s="6" t="s">
        <v>15</v>
      </c>
      <c r="F485" s="6" t="s">
        <v>37</v>
      </c>
      <c r="G485" s="6" t="s">
        <v>38</v>
      </c>
      <c r="H485" s="6" t="s">
        <v>22</v>
      </c>
      <c r="I485" s="8">
        <v>0.70000000000000007</v>
      </c>
      <c r="J485" s="9">
        <v>3500</v>
      </c>
      <c r="K485" s="10">
        <f t="shared" si="0"/>
        <v>2450.0000000000005</v>
      </c>
      <c r="L485" s="10">
        <f t="shared" si="1"/>
        <v>735.00000000000011</v>
      </c>
      <c r="M485" s="11">
        <v>0.3</v>
      </c>
      <c r="O485" s="14"/>
      <c r="P485" s="12"/>
      <c r="Q485" s="15"/>
    </row>
    <row r="486" spans="1:17" ht="15.75" customHeight="1">
      <c r="A486" s="1"/>
      <c r="B486" s="6" t="s">
        <v>14</v>
      </c>
      <c r="C486" s="6">
        <v>1185732</v>
      </c>
      <c r="D486" s="7">
        <v>44442</v>
      </c>
      <c r="E486" s="6" t="s">
        <v>15</v>
      </c>
      <c r="F486" s="6" t="s">
        <v>37</v>
      </c>
      <c r="G486" s="6" t="s">
        <v>38</v>
      </c>
      <c r="H486" s="6" t="s">
        <v>17</v>
      </c>
      <c r="I486" s="8">
        <v>0.65</v>
      </c>
      <c r="J486" s="9">
        <v>4750</v>
      </c>
      <c r="K486" s="10">
        <f t="shared" si="0"/>
        <v>3087.5</v>
      </c>
      <c r="L486" s="10">
        <f t="shared" si="1"/>
        <v>1543.75</v>
      </c>
      <c r="M486" s="11">
        <v>0.5</v>
      </c>
      <c r="O486" s="14"/>
      <c r="P486" s="12"/>
      <c r="Q486" s="15"/>
    </row>
    <row r="487" spans="1:17" ht="15.75" customHeight="1">
      <c r="A487" s="1"/>
      <c r="B487" s="6" t="s">
        <v>14</v>
      </c>
      <c r="C487" s="6">
        <v>1185732</v>
      </c>
      <c r="D487" s="7">
        <v>44442</v>
      </c>
      <c r="E487" s="6" t="s">
        <v>15</v>
      </c>
      <c r="F487" s="6" t="s">
        <v>37</v>
      </c>
      <c r="G487" s="6" t="s">
        <v>38</v>
      </c>
      <c r="H487" s="6" t="s">
        <v>18</v>
      </c>
      <c r="I487" s="8">
        <v>0.5</v>
      </c>
      <c r="J487" s="9">
        <v>2750</v>
      </c>
      <c r="K487" s="10">
        <f t="shared" si="0"/>
        <v>1375</v>
      </c>
      <c r="L487" s="10">
        <f t="shared" si="1"/>
        <v>412.5</v>
      </c>
      <c r="M487" s="11">
        <v>0.3</v>
      </c>
      <c r="O487" s="14"/>
      <c r="P487" s="12"/>
      <c r="Q487" s="15"/>
    </row>
    <row r="488" spans="1:17" ht="15.75" customHeight="1">
      <c r="A488" s="1"/>
      <c r="B488" s="6" t="s">
        <v>14</v>
      </c>
      <c r="C488" s="6">
        <v>1185732</v>
      </c>
      <c r="D488" s="7">
        <v>44442</v>
      </c>
      <c r="E488" s="6" t="s">
        <v>15</v>
      </c>
      <c r="F488" s="6" t="s">
        <v>37</v>
      </c>
      <c r="G488" s="6" t="s">
        <v>38</v>
      </c>
      <c r="H488" s="6" t="s">
        <v>19</v>
      </c>
      <c r="I488" s="8">
        <v>0.45</v>
      </c>
      <c r="J488" s="9">
        <v>2000</v>
      </c>
      <c r="K488" s="10">
        <f t="shared" si="0"/>
        <v>900</v>
      </c>
      <c r="L488" s="10">
        <f t="shared" si="1"/>
        <v>315</v>
      </c>
      <c r="M488" s="11">
        <v>0.35</v>
      </c>
      <c r="O488" s="14"/>
      <c r="P488" s="12"/>
      <c r="Q488" s="15"/>
    </row>
    <row r="489" spans="1:17" ht="15.75" customHeight="1">
      <c r="A489" s="1"/>
      <c r="B489" s="6" t="s">
        <v>14</v>
      </c>
      <c r="C489" s="6">
        <v>1185732</v>
      </c>
      <c r="D489" s="7">
        <v>44442</v>
      </c>
      <c r="E489" s="6" t="s">
        <v>15</v>
      </c>
      <c r="F489" s="6" t="s">
        <v>37</v>
      </c>
      <c r="G489" s="6" t="s">
        <v>38</v>
      </c>
      <c r="H489" s="6" t="s">
        <v>20</v>
      </c>
      <c r="I489" s="8">
        <v>0.45</v>
      </c>
      <c r="J489" s="9">
        <v>1750</v>
      </c>
      <c r="K489" s="10">
        <f t="shared" si="0"/>
        <v>787.5</v>
      </c>
      <c r="L489" s="10">
        <f t="shared" si="1"/>
        <v>275.625</v>
      </c>
      <c r="M489" s="11">
        <v>0.35</v>
      </c>
      <c r="O489" s="14"/>
      <c r="P489" s="12"/>
      <c r="Q489" s="15"/>
    </row>
    <row r="490" spans="1:17" ht="15.75" customHeight="1">
      <c r="A490" s="1"/>
      <c r="B490" s="6" t="s">
        <v>14</v>
      </c>
      <c r="C490" s="6">
        <v>1185732</v>
      </c>
      <c r="D490" s="7">
        <v>44442</v>
      </c>
      <c r="E490" s="6" t="s">
        <v>15</v>
      </c>
      <c r="F490" s="6" t="s">
        <v>37</v>
      </c>
      <c r="G490" s="6" t="s">
        <v>38</v>
      </c>
      <c r="H490" s="6" t="s">
        <v>21</v>
      </c>
      <c r="I490" s="8">
        <v>0.54999999999999993</v>
      </c>
      <c r="J490" s="9">
        <v>1250</v>
      </c>
      <c r="K490" s="10">
        <f t="shared" si="0"/>
        <v>687.49999999999989</v>
      </c>
      <c r="L490" s="10">
        <f t="shared" si="1"/>
        <v>206.24999999999997</v>
      </c>
      <c r="M490" s="11">
        <v>0.3</v>
      </c>
      <c r="O490" s="14"/>
      <c r="P490" s="12"/>
      <c r="Q490" s="15"/>
    </row>
    <row r="491" spans="1:17" ht="15.75" customHeight="1">
      <c r="A491" s="1"/>
      <c r="B491" s="6" t="s">
        <v>14</v>
      </c>
      <c r="C491" s="6">
        <v>1185732</v>
      </c>
      <c r="D491" s="7">
        <v>44442</v>
      </c>
      <c r="E491" s="6" t="s">
        <v>15</v>
      </c>
      <c r="F491" s="6" t="s">
        <v>37</v>
      </c>
      <c r="G491" s="6" t="s">
        <v>38</v>
      </c>
      <c r="H491" s="6" t="s">
        <v>22</v>
      </c>
      <c r="I491" s="8">
        <v>0.6</v>
      </c>
      <c r="J491" s="9">
        <v>2250</v>
      </c>
      <c r="K491" s="10">
        <f t="shared" si="0"/>
        <v>1350</v>
      </c>
      <c r="L491" s="10">
        <f t="shared" si="1"/>
        <v>337.5</v>
      </c>
      <c r="M491" s="11">
        <v>0.25</v>
      </c>
      <c r="O491" s="14"/>
      <c r="P491" s="12"/>
      <c r="Q491" s="15"/>
    </row>
    <row r="492" spans="1:17" ht="15.75" customHeight="1">
      <c r="A492" s="1"/>
      <c r="B492" s="6" t="s">
        <v>14</v>
      </c>
      <c r="C492" s="6">
        <v>1185732</v>
      </c>
      <c r="D492" s="7">
        <v>44474</v>
      </c>
      <c r="E492" s="6" t="s">
        <v>15</v>
      </c>
      <c r="F492" s="6" t="s">
        <v>37</v>
      </c>
      <c r="G492" s="6" t="s">
        <v>38</v>
      </c>
      <c r="H492" s="6" t="s">
        <v>17</v>
      </c>
      <c r="I492" s="8">
        <v>0.6</v>
      </c>
      <c r="J492" s="9">
        <v>4000</v>
      </c>
      <c r="K492" s="10">
        <f t="shared" si="0"/>
        <v>2400</v>
      </c>
      <c r="L492" s="10">
        <f t="shared" si="1"/>
        <v>1200</v>
      </c>
      <c r="M492" s="11">
        <v>0.5</v>
      </c>
      <c r="O492" s="14"/>
      <c r="P492" s="12"/>
      <c r="Q492" s="15"/>
    </row>
    <row r="493" spans="1:17" ht="15.75" customHeight="1">
      <c r="A493" s="1"/>
      <c r="B493" s="6" t="s">
        <v>14</v>
      </c>
      <c r="C493" s="6">
        <v>1185732</v>
      </c>
      <c r="D493" s="7">
        <v>44474</v>
      </c>
      <c r="E493" s="6" t="s">
        <v>15</v>
      </c>
      <c r="F493" s="6" t="s">
        <v>37</v>
      </c>
      <c r="G493" s="6" t="s">
        <v>38</v>
      </c>
      <c r="H493" s="6" t="s">
        <v>18</v>
      </c>
      <c r="I493" s="8">
        <v>0.5</v>
      </c>
      <c r="J493" s="9">
        <v>2250</v>
      </c>
      <c r="K493" s="10">
        <f t="shared" si="0"/>
        <v>1125</v>
      </c>
      <c r="L493" s="10">
        <f t="shared" si="1"/>
        <v>337.5</v>
      </c>
      <c r="M493" s="11">
        <v>0.3</v>
      </c>
      <c r="O493" s="14"/>
      <c r="P493" s="12"/>
      <c r="Q493" s="15"/>
    </row>
    <row r="494" spans="1:17" ht="15.75" customHeight="1">
      <c r="A494" s="1"/>
      <c r="B494" s="6" t="s">
        <v>14</v>
      </c>
      <c r="C494" s="6">
        <v>1185732</v>
      </c>
      <c r="D494" s="7">
        <v>44474</v>
      </c>
      <c r="E494" s="6" t="s">
        <v>15</v>
      </c>
      <c r="F494" s="6" t="s">
        <v>37</v>
      </c>
      <c r="G494" s="6" t="s">
        <v>38</v>
      </c>
      <c r="H494" s="6" t="s">
        <v>19</v>
      </c>
      <c r="I494" s="8">
        <v>0.5</v>
      </c>
      <c r="J494" s="9">
        <v>1250</v>
      </c>
      <c r="K494" s="10">
        <f t="shared" si="0"/>
        <v>625</v>
      </c>
      <c r="L494" s="10">
        <f t="shared" si="1"/>
        <v>218.75</v>
      </c>
      <c r="M494" s="11">
        <v>0.35</v>
      </c>
      <c r="O494" s="14"/>
      <c r="P494" s="12"/>
      <c r="Q494" s="15"/>
    </row>
    <row r="495" spans="1:17" ht="15.75" customHeight="1">
      <c r="A495" s="1"/>
      <c r="B495" s="6" t="s">
        <v>14</v>
      </c>
      <c r="C495" s="6">
        <v>1185732</v>
      </c>
      <c r="D495" s="7">
        <v>44474</v>
      </c>
      <c r="E495" s="6" t="s">
        <v>15</v>
      </c>
      <c r="F495" s="6" t="s">
        <v>37</v>
      </c>
      <c r="G495" s="6" t="s">
        <v>38</v>
      </c>
      <c r="H495" s="6" t="s">
        <v>20</v>
      </c>
      <c r="I495" s="8">
        <v>0.5</v>
      </c>
      <c r="J495" s="9">
        <v>1000</v>
      </c>
      <c r="K495" s="10">
        <f t="shared" si="0"/>
        <v>500</v>
      </c>
      <c r="L495" s="10">
        <f t="shared" si="1"/>
        <v>175</v>
      </c>
      <c r="M495" s="11">
        <v>0.35</v>
      </c>
      <c r="O495" s="14"/>
      <c r="P495" s="12"/>
      <c r="Q495" s="15"/>
    </row>
    <row r="496" spans="1:17" ht="15.75" customHeight="1">
      <c r="A496" s="1"/>
      <c r="B496" s="6" t="s">
        <v>14</v>
      </c>
      <c r="C496" s="6">
        <v>1185732</v>
      </c>
      <c r="D496" s="7">
        <v>44474</v>
      </c>
      <c r="E496" s="6" t="s">
        <v>15</v>
      </c>
      <c r="F496" s="6" t="s">
        <v>37</v>
      </c>
      <c r="G496" s="6" t="s">
        <v>38</v>
      </c>
      <c r="H496" s="6" t="s">
        <v>21</v>
      </c>
      <c r="I496" s="8">
        <v>0.6</v>
      </c>
      <c r="J496" s="9">
        <v>1000</v>
      </c>
      <c r="K496" s="10">
        <f t="shared" si="0"/>
        <v>600</v>
      </c>
      <c r="L496" s="10">
        <f t="shared" si="1"/>
        <v>180</v>
      </c>
      <c r="M496" s="11">
        <v>0.3</v>
      </c>
      <c r="O496" s="14"/>
      <c r="P496" s="12"/>
      <c r="Q496" s="15"/>
    </row>
    <row r="497" spans="1:18" ht="15.75" customHeight="1">
      <c r="A497" s="1"/>
      <c r="B497" s="6" t="s">
        <v>14</v>
      </c>
      <c r="C497" s="6">
        <v>1185732</v>
      </c>
      <c r="D497" s="7">
        <v>44474</v>
      </c>
      <c r="E497" s="6" t="s">
        <v>15</v>
      </c>
      <c r="F497" s="6" t="s">
        <v>37</v>
      </c>
      <c r="G497" s="6" t="s">
        <v>38</v>
      </c>
      <c r="H497" s="6" t="s">
        <v>22</v>
      </c>
      <c r="I497" s="8">
        <v>0.64999999999999991</v>
      </c>
      <c r="J497" s="9">
        <v>2250</v>
      </c>
      <c r="K497" s="10">
        <f t="shared" si="0"/>
        <v>1462.4999999999998</v>
      </c>
      <c r="L497" s="10">
        <f t="shared" si="1"/>
        <v>365.62499999999994</v>
      </c>
      <c r="M497" s="11">
        <v>0.25</v>
      </c>
      <c r="O497" s="14"/>
      <c r="P497" s="12"/>
      <c r="Q497" s="15"/>
    </row>
    <row r="498" spans="1:18" ht="15.75" customHeight="1">
      <c r="A498" s="1"/>
      <c r="B498" s="6" t="s">
        <v>14</v>
      </c>
      <c r="C498" s="6">
        <v>1185732</v>
      </c>
      <c r="D498" s="7">
        <v>44504</v>
      </c>
      <c r="E498" s="6" t="s">
        <v>15</v>
      </c>
      <c r="F498" s="6" t="s">
        <v>37</v>
      </c>
      <c r="G498" s="6" t="s">
        <v>38</v>
      </c>
      <c r="H498" s="6" t="s">
        <v>17</v>
      </c>
      <c r="I498" s="8">
        <v>0.70000000000000007</v>
      </c>
      <c r="J498" s="9">
        <v>3750</v>
      </c>
      <c r="K498" s="10">
        <f t="shared" si="0"/>
        <v>2625.0000000000005</v>
      </c>
      <c r="L498" s="10">
        <f t="shared" si="1"/>
        <v>1443.7500000000005</v>
      </c>
      <c r="M498" s="11">
        <v>0.55000000000000004</v>
      </c>
      <c r="O498" s="14"/>
      <c r="P498" s="12"/>
      <c r="Q498" s="15"/>
    </row>
    <row r="499" spans="1:18" ht="15.75" customHeight="1">
      <c r="A499" s="1"/>
      <c r="B499" s="6" t="s">
        <v>14</v>
      </c>
      <c r="C499" s="6">
        <v>1185732</v>
      </c>
      <c r="D499" s="7">
        <v>44504</v>
      </c>
      <c r="E499" s="6" t="s">
        <v>15</v>
      </c>
      <c r="F499" s="6" t="s">
        <v>37</v>
      </c>
      <c r="G499" s="6" t="s">
        <v>38</v>
      </c>
      <c r="H499" s="6" t="s">
        <v>18</v>
      </c>
      <c r="I499" s="8">
        <v>0.60000000000000009</v>
      </c>
      <c r="J499" s="9">
        <v>2000</v>
      </c>
      <c r="K499" s="10">
        <f t="shared" si="0"/>
        <v>1200.0000000000002</v>
      </c>
      <c r="L499" s="10">
        <f t="shared" si="1"/>
        <v>420.00000000000006</v>
      </c>
      <c r="M499" s="11">
        <v>0.35</v>
      </c>
      <c r="O499" s="14"/>
      <c r="P499" s="12"/>
      <c r="Q499" s="15"/>
    </row>
    <row r="500" spans="1:18" ht="15.75" customHeight="1">
      <c r="A500" s="1"/>
      <c r="B500" s="6" t="s">
        <v>14</v>
      </c>
      <c r="C500" s="6">
        <v>1185732</v>
      </c>
      <c r="D500" s="7">
        <v>44504</v>
      </c>
      <c r="E500" s="6" t="s">
        <v>15</v>
      </c>
      <c r="F500" s="6" t="s">
        <v>37</v>
      </c>
      <c r="G500" s="6" t="s">
        <v>38</v>
      </c>
      <c r="H500" s="6" t="s">
        <v>19</v>
      </c>
      <c r="I500" s="8">
        <v>0.60000000000000009</v>
      </c>
      <c r="J500" s="9">
        <v>1950</v>
      </c>
      <c r="K500" s="10">
        <f t="shared" si="0"/>
        <v>1170.0000000000002</v>
      </c>
      <c r="L500" s="10">
        <f t="shared" si="1"/>
        <v>468.00000000000006</v>
      </c>
      <c r="M500" s="11">
        <v>0.39999999999999997</v>
      </c>
      <c r="O500" s="14"/>
      <c r="P500" s="12"/>
      <c r="Q500" s="15"/>
    </row>
    <row r="501" spans="1:18" ht="15.75" customHeight="1">
      <c r="A501" s="1"/>
      <c r="B501" s="6" t="s">
        <v>14</v>
      </c>
      <c r="C501" s="6">
        <v>1185732</v>
      </c>
      <c r="D501" s="7">
        <v>44504</v>
      </c>
      <c r="E501" s="6" t="s">
        <v>15</v>
      </c>
      <c r="F501" s="6" t="s">
        <v>37</v>
      </c>
      <c r="G501" s="6" t="s">
        <v>38</v>
      </c>
      <c r="H501" s="6" t="s">
        <v>20</v>
      </c>
      <c r="I501" s="8">
        <v>0.60000000000000009</v>
      </c>
      <c r="J501" s="9">
        <v>1750</v>
      </c>
      <c r="K501" s="10">
        <f t="shared" si="0"/>
        <v>1050.0000000000002</v>
      </c>
      <c r="L501" s="10">
        <f t="shared" si="1"/>
        <v>420.00000000000006</v>
      </c>
      <c r="M501" s="11">
        <v>0.39999999999999997</v>
      </c>
      <c r="O501" s="14"/>
      <c r="P501" s="12"/>
      <c r="Q501" s="15"/>
    </row>
    <row r="502" spans="1:18" ht="15.75" customHeight="1">
      <c r="A502" s="1"/>
      <c r="B502" s="6" t="s">
        <v>14</v>
      </c>
      <c r="C502" s="6">
        <v>1185732</v>
      </c>
      <c r="D502" s="7">
        <v>44504</v>
      </c>
      <c r="E502" s="6" t="s">
        <v>15</v>
      </c>
      <c r="F502" s="6" t="s">
        <v>37</v>
      </c>
      <c r="G502" s="6" t="s">
        <v>38</v>
      </c>
      <c r="H502" s="6" t="s">
        <v>21</v>
      </c>
      <c r="I502" s="8">
        <v>0.70000000000000007</v>
      </c>
      <c r="J502" s="9">
        <v>1500</v>
      </c>
      <c r="K502" s="10">
        <f t="shared" si="0"/>
        <v>1050</v>
      </c>
      <c r="L502" s="10">
        <f t="shared" si="1"/>
        <v>367.5</v>
      </c>
      <c r="M502" s="11">
        <v>0.35</v>
      </c>
      <c r="O502" s="14"/>
      <c r="P502" s="12"/>
      <c r="Q502" s="15"/>
    </row>
    <row r="503" spans="1:18" ht="15.75" customHeight="1">
      <c r="A503" s="1"/>
      <c r="B503" s="6" t="s">
        <v>14</v>
      </c>
      <c r="C503" s="6">
        <v>1185732</v>
      </c>
      <c r="D503" s="7">
        <v>44504</v>
      </c>
      <c r="E503" s="6" t="s">
        <v>15</v>
      </c>
      <c r="F503" s="6" t="s">
        <v>37</v>
      </c>
      <c r="G503" s="6" t="s">
        <v>38</v>
      </c>
      <c r="H503" s="6" t="s">
        <v>22</v>
      </c>
      <c r="I503" s="8">
        <v>0.75</v>
      </c>
      <c r="J503" s="9">
        <v>2500</v>
      </c>
      <c r="K503" s="10">
        <f t="shared" si="0"/>
        <v>1875</v>
      </c>
      <c r="L503" s="10">
        <f t="shared" si="1"/>
        <v>562.5</v>
      </c>
      <c r="M503" s="11">
        <v>0.3</v>
      </c>
      <c r="O503" s="14"/>
      <c r="P503" s="12"/>
      <c r="Q503" s="15"/>
    </row>
    <row r="504" spans="1:18" ht="15.75" customHeight="1">
      <c r="A504" s="1"/>
      <c r="B504" s="6" t="s">
        <v>14</v>
      </c>
      <c r="C504" s="6">
        <v>1185732</v>
      </c>
      <c r="D504" s="7">
        <v>44533</v>
      </c>
      <c r="E504" s="6" t="s">
        <v>15</v>
      </c>
      <c r="F504" s="6" t="s">
        <v>37</v>
      </c>
      <c r="G504" s="6" t="s">
        <v>38</v>
      </c>
      <c r="H504" s="6" t="s">
        <v>17</v>
      </c>
      <c r="I504" s="8">
        <v>0.70000000000000007</v>
      </c>
      <c r="J504" s="9">
        <v>4750</v>
      </c>
      <c r="K504" s="10">
        <f t="shared" si="0"/>
        <v>3325.0000000000005</v>
      </c>
      <c r="L504" s="10">
        <f t="shared" si="1"/>
        <v>1828.7500000000005</v>
      </c>
      <c r="M504" s="11">
        <v>0.55000000000000004</v>
      </c>
      <c r="O504" s="14"/>
      <c r="P504" s="12"/>
      <c r="Q504" s="15"/>
    </row>
    <row r="505" spans="1:18" ht="15.75" customHeight="1">
      <c r="A505" s="1"/>
      <c r="B505" s="6" t="s">
        <v>14</v>
      </c>
      <c r="C505" s="6">
        <v>1185732</v>
      </c>
      <c r="D505" s="7">
        <v>44533</v>
      </c>
      <c r="E505" s="6" t="s">
        <v>15</v>
      </c>
      <c r="F505" s="6" t="s">
        <v>37</v>
      </c>
      <c r="G505" s="6" t="s">
        <v>38</v>
      </c>
      <c r="H505" s="6" t="s">
        <v>18</v>
      </c>
      <c r="I505" s="8">
        <v>0.60000000000000009</v>
      </c>
      <c r="J505" s="9">
        <v>2750</v>
      </c>
      <c r="K505" s="10">
        <f t="shared" si="0"/>
        <v>1650.0000000000002</v>
      </c>
      <c r="L505" s="10">
        <f t="shared" si="1"/>
        <v>577.5</v>
      </c>
      <c r="M505" s="11">
        <v>0.35</v>
      </c>
      <c r="O505" s="14"/>
      <c r="P505" s="12"/>
      <c r="Q505" s="15"/>
    </row>
    <row r="506" spans="1:18" ht="15.75" customHeight="1">
      <c r="A506" s="1"/>
      <c r="B506" s="6" t="s">
        <v>14</v>
      </c>
      <c r="C506" s="6">
        <v>1185732</v>
      </c>
      <c r="D506" s="7">
        <v>44533</v>
      </c>
      <c r="E506" s="6" t="s">
        <v>15</v>
      </c>
      <c r="F506" s="6" t="s">
        <v>37</v>
      </c>
      <c r="G506" s="6" t="s">
        <v>38</v>
      </c>
      <c r="H506" s="6" t="s">
        <v>19</v>
      </c>
      <c r="I506" s="8">
        <v>0.60000000000000009</v>
      </c>
      <c r="J506" s="9">
        <v>2250</v>
      </c>
      <c r="K506" s="10">
        <f t="shared" si="0"/>
        <v>1350.0000000000002</v>
      </c>
      <c r="L506" s="10">
        <f t="shared" si="1"/>
        <v>540</v>
      </c>
      <c r="M506" s="11">
        <v>0.39999999999999997</v>
      </c>
      <c r="O506" s="14"/>
      <c r="P506" s="12"/>
      <c r="Q506" s="15"/>
    </row>
    <row r="507" spans="1:18" ht="15.75" customHeight="1">
      <c r="A507" s="1"/>
      <c r="B507" s="6" t="s">
        <v>14</v>
      </c>
      <c r="C507" s="6">
        <v>1185732</v>
      </c>
      <c r="D507" s="7">
        <v>44533</v>
      </c>
      <c r="E507" s="6" t="s">
        <v>15</v>
      </c>
      <c r="F507" s="6" t="s">
        <v>37</v>
      </c>
      <c r="G507" s="6" t="s">
        <v>38</v>
      </c>
      <c r="H507" s="6" t="s">
        <v>20</v>
      </c>
      <c r="I507" s="8">
        <v>0.60000000000000009</v>
      </c>
      <c r="J507" s="9">
        <v>1750</v>
      </c>
      <c r="K507" s="10">
        <f t="shared" si="0"/>
        <v>1050.0000000000002</v>
      </c>
      <c r="L507" s="10">
        <f t="shared" si="1"/>
        <v>420.00000000000006</v>
      </c>
      <c r="M507" s="11">
        <v>0.39999999999999997</v>
      </c>
      <c r="O507" s="14"/>
      <c r="P507" s="12"/>
      <c r="Q507" s="15"/>
    </row>
    <row r="508" spans="1:18" ht="15.75" customHeight="1">
      <c r="A508" s="1"/>
      <c r="B508" s="6" t="s">
        <v>14</v>
      </c>
      <c r="C508" s="6">
        <v>1185732</v>
      </c>
      <c r="D508" s="7">
        <v>44533</v>
      </c>
      <c r="E508" s="6" t="s">
        <v>15</v>
      </c>
      <c r="F508" s="6" t="s">
        <v>37</v>
      </c>
      <c r="G508" s="6" t="s">
        <v>38</v>
      </c>
      <c r="H508" s="6" t="s">
        <v>21</v>
      </c>
      <c r="I508" s="8">
        <v>0.70000000000000007</v>
      </c>
      <c r="J508" s="9">
        <v>1750</v>
      </c>
      <c r="K508" s="10">
        <f t="shared" si="0"/>
        <v>1225.0000000000002</v>
      </c>
      <c r="L508" s="10">
        <f t="shared" si="1"/>
        <v>428.75000000000006</v>
      </c>
      <c r="M508" s="11">
        <v>0.35</v>
      </c>
      <c r="O508" s="14"/>
      <c r="P508" s="12"/>
      <c r="Q508" s="15"/>
    </row>
    <row r="509" spans="1:18" ht="15.75" customHeight="1">
      <c r="A509" s="1"/>
      <c r="B509" s="6" t="s">
        <v>14</v>
      </c>
      <c r="C509" s="6">
        <v>1185732</v>
      </c>
      <c r="D509" s="7">
        <v>44533</v>
      </c>
      <c r="E509" s="6" t="s">
        <v>15</v>
      </c>
      <c r="F509" s="6" t="s">
        <v>37</v>
      </c>
      <c r="G509" s="6" t="s">
        <v>38</v>
      </c>
      <c r="H509" s="6" t="s">
        <v>22</v>
      </c>
      <c r="I509" s="8">
        <v>0.75</v>
      </c>
      <c r="J509" s="9">
        <v>2750</v>
      </c>
      <c r="K509" s="10">
        <f t="shared" si="0"/>
        <v>2062.5</v>
      </c>
      <c r="L509" s="10">
        <f t="shared" si="1"/>
        <v>618.75</v>
      </c>
      <c r="M509" s="11">
        <v>0.3</v>
      </c>
      <c r="O509" s="14"/>
      <c r="P509" s="12"/>
      <c r="Q509" s="15"/>
    </row>
    <row r="510" spans="1:18" ht="15.75" customHeight="1">
      <c r="A510" s="1" t="s">
        <v>39</v>
      </c>
      <c r="B510" s="6" t="s">
        <v>27</v>
      </c>
      <c r="C510" s="6">
        <v>1128299</v>
      </c>
      <c r="D510" s="7">
        <v>44211</v>
      </c>
      <c r="E510" s="6" t="s">
        <v>28</v>
      </c>
      <c r="F510" s="6" t="s">
        <v>40</v>
      </c>
      <c r="G510" s="6" t="s">
        <v>41</v>
      </c>
      <c r="H510" s="6" t="s">
        <v>17</v>
      </c>
      <c r="I510" s="8">
        <v>0.35</v>
      </c>
      <c r="J510" s="9">
        <v>4500</v>
      </c>
      <c r="K510" s="10">
        <f t="shared" si="0"/>
        <v>1575</v>
      </c>
      <c r="L510" s="10">
        <f t="shared" si="1"/>
        <v>630</v>
      </c>
      <c r="M510" s="11">
        <v>0.4</v>
      </c>
      <c r="O510" s="16"/>
      <c r="P510" s="14"/>
      <c r="Q510" s="12"/>
      <c r="R510" s="13"/>
    </row>
    <row r="511" spans="1:18" ht="15.75" customHeight="1">
      <c r="A511" s="1"/>
      <c r="B511" s="6" t="s">
        <v>27</v>
      </c>
      <c r="C511" s="6">
        <v>1128299</v>
      </c>
      <c r="D511" s="7">
        <v>44211</v>
      </c>
      <c r="E511" s="6" t="s">
        <v>28</v>
      </c>
      <c r="F511" s="6" t="s">
        <v>40</v>
      </c>
      <c r="G511" s="6" t="s">
        <v>41</v>
      </c>
      <c r="H511" s="6" t="s">
        <v>18</v>
      </c>
      <c r="I511" s="8">
        <v>0.45</v>
      </c>
      <c r="J511" s="9">
        <v>4500</v>
      </c>
      <c r="K511" s="10">
        <f t="shared" si="0"/>
        <v>2025</v>
      </c>
      <c r="L511" s="10">
        <f t="shared" si="1"/>
        <v>506.25</v>
      </c>
      <c r="M511" s="11">
        <v>0.25</v>
      </c>
      <c r="O511" s="16"/>
      <c r="P511" s="14"/>
      <c r="Q511" s="12"/>
      <c r="R511" s="13"/>
    </row>
    <row r="512" spans="1:18" ht="15.75" customHeight="1">
      <c r="A512" s="1"/>
      <c r="B512" s="6" t="s">
        <v>27</v>
      </c>
      <c r="C512" s="6">
        <v>1128299</v>
      </c>
      <c r="D512" s="7">
        <v>44211</v>
      </c>
      <c r="E512" s="6" t="s">
        <v>28</v>
      </c>
      <c r="F512" s="6" t="s">
        <v>40</v>
      </c>
      <c r="G512" s="6" t="s">
        <v>41</v>
      </c>
      <c r="H512" s="6" t="s">
        <v>19</v>
      </c>
      <c r="I512" s="8">
        <v>0.45</v>
      </c>
      <c r="J512" s="9">
        <v>4500</v>
      </c>
      <c r="K512" s="10">
        <f t="shared" si="0"/>
        <v>2025</v>
      </c>
      <c r="L512" s="10">
        <f t="shared" si="1"/>
        <v>810</v>
      </c>
      <c r="M512" s="11">
        <v>0.4</v>
      </c>
      <c r="O512" s="16"/>
      <c r="P512" s="14"/>
      <c r="Q512" s="12"/>
      <c r="R512" s="13"/>
    </row>
    <row r="513" spans="1:18" ht="15.75" customHeight="1">
      <c r="A513" s="1"/>
      <c r="B513" s="6" t="s">
        <v>27</v>
      </c>
      <c r="C513" s="6">
        <v>1128299</v>
      </c>
      <c r="D513" s="7">
        <v>44211</v>
      </c>
      <c r="E513" s="6" t="s">
        <v>28</v>
      </c>
      <c r="F513" s="6" t="s">
        <v>40</v>
      </c>
      <c r="G513" s="6" t="s">
        <v>41</v>
      </c>
      <c r="H513" s="6" t="s">
        <v>20</v>
      </c>
      <c r="I513" s="8">
        <v>0.45</v>
      </c>
      <c r="J513" s="9">
        <v>3000</v>
      </c>
      <c r="K513" s="10">
        <f t="shared" si="0"/>
        <v>1350</v>
      </c>
      <c r="L513" s="10">
        <f t="shared" si="1"/>
        <v>472.49999999999994</v>
      </c>
      <c r="M513" s="11">
        <v>0.35</v>
      </c>
      <c r="O513" s="16"/>
      <c r="P513" s="14"/>
      <c r="Q513" s="12"/>
      <c r="R513" s="13"/>
    </row>
    <row r="514" spans="1:18" ht="15.75" customHeight="1">
      <c r="A514" s="1"/>
      <c r="B514" s="6" t="s">
        <v>27</v>
      </c>
      <c r="C514" s="6">
        <v>1128299</v>
      </c>
      <c r="D514" s="7">
        <v>44211</v>
      </c>
      <c r="E514" s="6" t="s">
        <v>28</v>
      </c>
      <c r="F514" s="6" t="s">
        <v>40</v>
      </c>
      <c r="G514" s="6" t="s">
        <v>41</v>
      </c>
      <c r="H514" s="6" t="s">
        <v>21</v>
      </c>
      <c r="I514" s="8">
        <v>0.5</v>
      </c>
      <c r="J514" s="9">
        <v>2500</v>
      </c>
      <c r="K514" s="10">
        <f t="shared" si="0"/>
        <v>1250</v>
      </c>
      <c r="L514" s="10">
        <f t="shared" si="1"/>
        <v>687.5</v>
      </c>
      <c r="M514" s="11">
        <v>0.55000000000000004</v>
      </c>
      <c r="O514" s="16"/>
      <c r="P514" s="14"/>
      <c r="Q514" s="12"/>
      <c r="R514" s="13"/>
    </row>
    <row r="515" spans="1:18" ht="15.75" customHeight="1">
      <c r="A515" s="1"/>
      <c r="B515" s="6" t="s">
        <v>27</v>
      </c>
      <c r="C515" s="6">
        <v>1128299</v>
      </c>
      <c r="D515" s="7">
        <v>44211</v>
      </c>
      <c r="E515" s="6" t="s">
        <v>28</v>
      </c>
      <c r="F515" s="6" t="s">
        <v>40</v>
      </c>
      <c r="G515" s="6" t="s">
        <v>41</v>
      </c>
      <c r="H515" s="6" t="s">
        <v>22</v>
      </c>
      <c r="I515" s="8">
        <v>0.45</v>
      </c>
      <c r="J515" s="9">
        <v>4750</v>
      </c>
      <c r="K515" s="10">
        <f t="shared" si="0"/>
        <v>2137.5</v>
      </c>
      <c r="L515" s="10">
        <f t="shared" si="1"/>
        <v>427.5</v>
      </c>
      <c r="M515" s="11">
        <v>0.2</v>
      </c>
      <c r="O515" s="16"/>
      <c r="P515" s="14"/>
      <c r="Q515" s="12"/>
      <c r="R515" s="13"/>
    </row>
    <row r="516" spans="1:18" ht="15.75" customHeight="1">
      <c r="A516" s="1"/>
      <c r="B516" s="6" t="s">
        <v>27</v>
      </c>
      <c r="C516" s="6">
        <v>1128299</v>
      </c>
      <c r="D516" s="7">
        <v>44242</v>
      </c>
      <c r="E516" s="6" t="s">
        <v>28</v>
      </c>
      <c r="F516" s="6" t="s">
        <v>40</v>
      </c>
      <c r="G516" s="6" t="s">
        <v>41</v>
      </c>
      <c r="H516" s="6" t="s">
        <v>17</v>
      </c>
      <c r="I516" s="8">
        <v>0.35</v>
      </c>
      <c r="J516" s="9">
        <v>5250</v>
      </c>
      <c r="K516" s="10">
        <f t="shared" si="0"/>
        <v>1837.4999999999998</v>
      </c>
      <c r="L516" s="10">
        <f t="shared" si="1"/>
        <v>735</v>
      </c>
      <c r="M516" s="11">
        <v>0.4</v>
      </c>
      <c r="O516" s="16"/>
      <c r="P516" s="14"/>
      <c r="Q516" s="12"/>
      <c r="R516" s="13"/>
    </row>
    <row r="517" spans="1:18" ht="15.75" customHeight="1">
      <c r="A517" s="1"/>
      <c r="B517" s="6" t="s">
        <v>27</v>
      </c>
      <c r="C517" s="6">
        <v>1128299</v>
      </c>
      <c r="D517" s="7">
        <v>44242</v>
      </c>
      <c r="E517" s="6" t="s">
        <v>28</v>
      </c>
      <c r="F517" s="6" t="s">
        <v>40</v>
      </c>
      <c r="G517" s="6" t="s">
        <v>41</v>
      </c>
      <c r="H517" s="6" t="s">
        <v>18</v>
      </c>
      <c r="I517" s="8">
        <v>0.45</v>
      </c>
      <c r="J517" s="9">
        <v>4250</v>
      </c>
      <c r="K517" s="10">
        <f t="shared" si="0"/>
        <v>1912.5</v>
      </c>
      <c r="L517" s="10">
        <f t="shared" si="1"/>
        <v>478.125</v>
      </c>
      <c r="M517" s="11">
        <v>0.25</v>
      </c>
      <c r="O517" s="16"/>
      <c r="P517" s="14"/>
      <c r="Q517" s="12"/>
      <c r="R517" s="13"/>
    </row>
    <row r="518" spans="1:18" ht="15.75" customHeight="1">
      <c r="A518" s="1"/>
      <c r="B518" s="6" t="s">
        <v>27</v>
      </c>
      <c r="C518" s="6">
        <v>1128299</v>
      </c>
      <c r="D518" s="7">
        <v>44242</v>
      </c>
      <c r="E518" s="6" t="s">
        <v>28</v>
      </c>
      <c r="F518" s="6" t="s">
        <v>40</v>
      </c>
      <c r="G518" s="6" t="s">
        <v>41</v>
      </c>
      <c r="H518" s="6" t="s">
        <v>19</v>
      </c>
      <c r="I518" s="8">
        <v>0.45</v>
      </c>
      <c r="J518" s="9">
        <v>4250</v>
      </c>
      <c r="K518" s="10">
        <f t="shared" si="0"/>
        <v>1912.5</v>
      </c>
      <c r="L518" s="10">
        <f t="shared" si="1"/>
        <v>765</v>
      </c>
      <c r="M518" s="11">
        <v>0.4</v>
      </c>
      <c r="O518" s="16"/>
      <c r="P518" s="14"/>
      <c r="Q518" s="12"/>
      <c r="R518" s="13"/>
    </row>
    <row r="519" spans="1:18" ht="15.75" customHeight="1">
      <c r="A519" s="1"/>
      <c r="B519" s="6" t="s">
        <v>27</v>
      </c>
      <c r="C519" s="6">
        <v>1128299</v>
      </c>
      <c r="D519" s="7">
        <v>44242</v>
      </c>
      <c r="E519" s="6" t="s">
        <v>28</v>
      </c>
      <c r="F519" s="6" t="s">
        <v>40</v>
      </c>
      <c r="G519" s="6" t="s">
        <v>41</v>
      </c>
      <c r="H519" s="6" t="s">
        <v>20</v>
      </c>
      <c r="I519" s="8">
        <v>0.45</v>
      </c>
      <c r="J519" s="9">
        <v>2750</v>
      </c>
      <c r="K519" s="10">
        <f t="shared" si="0"/>
        <v>1237.5</v>
      </c>
      <c r="L519" s="10">
        <f t="shared" si="1"/>
        <v>433.125</v>
      </c>
      <c r="M519" s="11">
        <v>0.35</v>
      </c>
      <c r="O519" s="16"/>
      <c r="P519" s="14"/>
      <c r="Q519" s="12"/>
      <c r="R519" s="13"/>
    </row>
    <row r="520" spans="1:18" ht="15.75" customHeight="1">
      <c r="A520" s="1"/>
      <c r="B520" s="6" t="s">
        <v>27</v>
      </c>
      <c r="C520" s="6">
        <v>1128299</v>
      </c>
      <c r="D520" s="7">
        <v>44242</v>
      </c>
      <c r="E520" s="6" t="s">
        <v>28</v>
      </c>
      <c r="F520" s="6" t="s">
        <v>40</v>
      </c>
      <c r="G520" s="6" t="s">
        <v>41</v>
      </c>
      <c r="H520" s="6" t="s">
        <v>21</v>
      </c>
      <c r="I520" s="8">
        <v>0.5</v>
      </c>
      <c r="J520" s="9">
        <v>2000</v>
      </c>
      <c r="K520" s="10">
        <f t="shared" si="0"/>
        <v>1000</v>
      </c>
      <c r="L520" s="10">
        <f t="shared" si="1"/>
        <v>550</v>
      </c>
      <c r="M520" s="11">
        <v>0.55000000000000004</v>
      </c>
      <c r="O520" s="16"/>
      <c r="P520" s="14"/>
      <c r="Q520" s="12"/>
      <c r="R520" s="13"/>
    </row>
    <row r="521" spans="1:18" ht="15.75" customHeight="1">
      <c r="A521" s="1"/>
      <c r="B521" s="6" t="s">
        <v>27</v>
      </c>
      <c r="C521" s="6">
        <v>1128299</v>
      </c>
      <c r="D521" s="7">
        <v>44242</v>
      </c>
      <c r="E521" s="6" t="s">
        <v>28</v>
      </c>
      <c r="F521" s="6" t="s">
        <v>40</v>
      </c>
      <c r="G521" s="6" t="s">
        <v>41</v>
      </c>
      <c r="H521" s="6" t="s">
        <v>22</v>
      </c>
      <c r="I521" s="8">
        <v>0.45</v>
      </c>
      <c r="J521" s="9">
        <v>4000</v>
      </c>
      <c r="K521" s="10">
        <f t="shared" si="0"/>
        <v>1800</v>
      </c>
      <c r="L521" s="10">
        <f t="shared" si="1"/>
        <v>360</v>
      </c>
      <c r="M521" s="11">
        <v>0.2</v>
      </c>
      <c r="O521" s="16"/>
      <c r="P521" s="14"/>
      <c r="Q521" s="12"/>
      <c r="R521" s="13"/>
    </row>
    <row r="522" spans="1:18" ht="15.75" customHeight="1">
      <c r="A522" s="1"/>
      <c r="B522" s="6" t="s">
        <v>27</v>
      </c>
      <c r="C522" s="6">
        <v>1128299</v>
      </c>
      <c r="D522" s="7">
        <v>44269</v>
      </c>
      <c r="E522" s="6" t="s">
        <v>28</v>
      </c>
      <c r="F522" s="6" t="s">
        <v>40</v>
      </c>
      <c r="G522" s="6" t="s">
        <v>41</v>
      </c>
      <c r="H522" s="6" t="s">
        <v>17</v>
      </c>
      <c r="I522" s="8">
        <v>0.45</v>
      </c>
      <c r="J522" s="9">
        <v>5500</v>
      </c>
      <c r="K522" s="10">
        <f t="shared" si="0"/>
        <v>2475</v>
      </c>
      <c r="L522" s="10">
        <f t="shared" si="1"/>
        <v>990</v>
      </c>
      <c r="M522" s="11">
        <v>0.4</v>
      </c>
      <c r="O522" s="16"/>
      <c r="P522" s="14"/>
      <c r="Q522" s="12"/>
      <c r="R522" s="13"/>
    </row>
    <row r="523" spans="1:18" ht="15.75" customHeight="1">
      <c r="A523" s="1"/>
      <c r="B523" s="6" t="s">
        <v>27</v>
      </c>
      <c r="C523" s="6">
        <v>1128299</v>
      </c>
      <c r="D523" s="7">
        <v>44269</v>
      </c>
      <c r="E523" s="6" t="s">
        <v>28</v>
      </c>
      <c r="F523" s="6" t="s">
        <v>40</v>
      </c>
      <c r="G523" s="6" t="s">
        <v>41</v>
      </c>
      <c r="H523" s="6" t="s">
        <v>18</v>
      </c>
      <c r="I523" s="8">
        <v>0.54999999999999993</v>
      </c>
      <c r="J523" s="9">
        <v>4000</v>
      </c>
      <c r="K523" s="10">
        <f t="shared" si="0"/>
        <v>2199.9999999999995</v>
      </c>
      <c r="L523" s="10">
        <f t="shared" si="1"/>
        <v>549.99999999999989</v>
      </c>
      <c r="M523" s="11">
        <v>0.25</v>
      </c>
      <c r="O523" s="16"/>
      <c r="P523" s="14"/>
      <c r="Q523" s="12"/>
      <c r="R523" s="13"/>
    </row>
    <row r="524" spans="1:18" ht="15.75" customHeight="1">
      <c r="A524" s="1"/>
      <c r="B524" s="6" t="s">
        <v>27</v>
      </c>
      <c r="C524" s="6">
        <v>1128299</v>
      </c>
      <c r="D524" s="7">
        <v>44269</v>
      </c>
      <c r="E524" s="6" t="s">
        <v>28</v>
      </c>
      <c r="F524" s="6" t="s">
        <v>40</v>
      </c>
      <c r="G524" s="6" t="s">
        <v>41</v>
      </c>
      <c r="H524" s="6" t="s">
        <v>19</v>
      </c>
      <c r="I524" s="8">
        <v>0.54999999999999993</v>
      </c>
      <c r="J524" s="9">
        <v>4000</v>
      </c>
      <c r="K524" s="10">
        <f t="shared" si="0"/>
        <v>2199.9999999999995</v>
      </c>
      <c r="L524" s="10">
        <f t="shared" si="1"/>
        <v>879.99999999999989</v>
      </c>
      <c r="M524" s="11">
        <v>0.4</v>
      </c>
      <c r="O524" s="16"/>
      <c r="P524" s="14"/>
      <c r="Q524" s="12"/>
      <c r="R524" s="13"/>
    </row>
    <row r="525" spans="1:18" ht="15.75" customHeight="1">
      <c r="A525" s="1"/>
      <c r="B525" s="6" t="s">
        <v>27</v>
      </c>
      <c r="C525" s="6">
        <v>1128299</v>
      </c>
      <c r="D525" s="7">
        <v>44269</v>
      </c>
      <c r="E525" s="6" t="s">
        <v>28</v>
      </c>
      <c r="F525" s="6" t="s">
        <v>40</v>
      </c>
      <c r="G525" s="6" t="s">
        <v>41</v>
      </c>
      <c r="H525" s="6" t="s">
        <v>20</v>
      </c>
      <c r="I525" s="8">
        <v>0.54999999999999993</v>
      </c>
      <c r="J525" s="9">
        <v>3000</v>
      </c>
      <c r="K525" s="10">
        <f t="shared" si="0"/>
        <v>1649.9999999999998</v>
      </c>
      <c r="L525" s="10">
        <f t="shared" si="1"/>
        <v>577.49999999999989</v>
      </c>
      <c r="M525" s="11">
        <v>0.35</v>
      </c>
      <c r="O525" s="16"/>
      <c r="P525" s="14"/>
      <c r="Q525" s="12"/>
      <c r="R525" s="13"/>
    </row>
    <row r="526" spans="1:18" ht="15.75" customHeight="1">
      <c r="A526" s="1"/>
      <c r="B526" s="6" t="s">
        <v>27</v>
      </c>
      <c r="C526" s="6">
        <v>1128299</v>
      </c>
      <c r="D526" s="7">
        <v>44269</v>
      </c>
      <c r="E526" s="6" t="s">
        <v>28</v>
      </c>
      <c r="F526" s="6" t="s">
        <v>40</v>
      </c>
      <c r="G526" s="6" t="s">
        <v>41</v>
      </c>
      <c r="H526" s="6" t="s">
        <v>21</v>
      </c>
      <c r="I526" s="8">
        <v>0.6</v>
      </c>
      <c r="J526" s="9">
        <v>1750</v>
      </c>
      <c r="K526" s="10">
        <f t="shared" si="0"/>
        <v>1050</v>
      </c>
      <c r="L526" s="10">
        <f t="shared" si="1"/>
        <v>577.5</v>
      </c>
      <c r="M526" s="11">
        <v>0.55000000000000004</v>
      </c>
      <c r="O526" s="16"/>
      <c r="P526" s="14"/>
      <c r="Q526" s="12"/>
      <c r="R526" s="13"/>
    </row>
    <row r="527" spans="1:18" ht="15.75" customHeight="1">
      <c r="A527" s="1"/>
      <c r="B527" s="6" t="s">
        <v>27</v>
      </c>
      <c r="C527" s="6">
        <v>1128299</v>
      </c>
      <c r="D527" s="7">
        <v>44269</v>
      </c>
      <c r="E527" s="6" t="s">
        <v>28</v>
      </c>
      <c r="F527" s="6" t="s">
        <v>40</v>
      </c>
      <c r="G527" s="6" t="s">
        <v>41</v>
      </c>
      <c r="H527" s="6" t="s">
        <v>22</v>
      </c>
      <c r="I527" s="8">
        <v>0.54999999999999993</v>
      </c>
      <c r="J527" s="9">
        <v>3750</v>
      </c>
      <c r="K527" s="10">
        <f t="shared" si="0"/>
        <v>2062.4999999999995</v>
      </c>
      <c r="L527" s="10">
        <f t="shared" si="1"/>
        <v>412.49999999999994</v>
      </c>
      <c r="M527" s="11">
        <v>0.2</v>
      </c>
      <c r="O527" s="16"/>
      <c r="P527" s="14"/>
      <c r="Q527" s="12"/>
      <c r="R527" s="13"/>
    </row>
    <row r="528" spans="1:18" ht="15.75" customHeight="1">
      <c r="A528" s="1"/>
      <c r="B528" s="6" t="s">
        <v>27</v>
      </c>
      <c r="C528" s="6">
        <v>1128299</v>
      </c>
      <c r="D528" s="7">
        <v>44301</v>
      </c>
      <c r="E528" s="6" t="s">
        <v>28</v>
      </c>
      <c r="F528" s="6" t="s">
        <v>40</v>
      </c>
      <c r="G528" s="6" t="s">
        <v>41</v>
      </c>
      <c r="H528" s="6" t="s">
        <v>17</v>
      </c>
      <c r="I528" s="8">
        <v>0.6</v>
      </c>
      <c r="J528" s="9">
        <v>5500</v>
      </c>
      <c r="K528" s="10">
        <f t="shared" si="0"/>
        <v>3300</v>
      </c>
      <c r="L528" s="10">
        <f t="shared" si="1"/>
        <v>1320</v>
      </c>
      <c r="M528" s="11">
        <v>0.4</v>
      </c>
      <c r="O528" s="16"/>
      <c r="P528" s="14"/>
      <c r="Q528" s="12"/>
      <c r="R528" s="13"/>
    </row>
    <row r="529" spans="1:18" ht="15.75" customHeight="1">
      <c r="A529" s="1"/>
      <c r="B529" s="6" t="s">
        <v>27</v>
      </c>
      <c r="C529" s="6">
        <v>1128299</v>
      </c>
      <c r="D529" s="7">
        <v>44301</v>
      </c>
      <c r="E529" s="6" t="s">
        <v>28</v>
      </c>
      <c r="F529" s="6" t="s">
        <v>40</v>
      </c>
      <c r="G529" s="6" t="s">
        <v>41</v>
      </c>
      <c r="H529" s="6" t="s">
        <v>18</v>
      </c>
      <c r="I529" s="8">
        <v>0.65</v>
      </c>
      <c r="J529" s="9">
        <v>3500</v>
      </c>
      <c r="K529" s="10">
        <f t="shared" si="0"/>
        <v>2275</v>
      </c>
      <c r="L529" s="10">
        <f t="shared" si="1"/>
        <v>568.75</v>
      </c>
      <c r="M529" s="11">
        <v>0.25</v>
      </c>
      <c r="O529" s="16"/>
      <c r="P529" s="14"/>
      <c r="Q529" s="12"/>
      <c r="R529" s="13"/>
    </row>
    <row r="530" spans="1:18" ht="15.75" customHeight="1">
      <c r="A530" s="1"/>
      <c r="B530" s="6" t="s">
        <v>27</v>
      </c>
      <c r="C530" s="6">
        <v>1128299</v>
      </c>
      <c r="D530" s="7">
        <v>44301</v>
      </c>
      <c r="E530" s="6" t="s">
        <v>28</v>
      </c>
      <c r="F530" s="6" t="s">
        <v>40</v>
      </c>
      <c r="G530" s="6" t="s">
        <v>41</v>
      </c>
      <c r="H530" s="6" t="s">
        <v>19</v>
      </c>
      <c r="I530" s="8">
        <v>0.65</v>
      </c>
      <c r="J530" s="9">
        <v>4000</v>
      </c>
      <c r="K530" s="10">
        <f t="shared" si="0"/>
        <v>2600</v>
      </c>
      <c r="L530" s="10">
        <f t="shared" si="1"/>
        <v>1040</v>
      </c>
      <c r="M530" s="11">
        <v>0.4</v>
      </c>
      <c r="O530" s="16"/>
      <c r="P530" s="14"/>
      <c r="Q530" s="12"/>
      <c r="R530" s="13"/>
    </row>
    <row r="531" spans="1:18" ht="15.75" customHeight="1">
      <c r="A531" s="1"/>
      <c r="B531" s="6" t="s">
        <v>27</v>
      </c>
      <c r="C531" s="6">
        <v>1128299</v>
      </c>
      <c r="D531" s="7">
        <v>44301</v>
      </c>
      <c r="E531" s="6" t="s">
        <v>28</v>
      </c>
      <c r="F531" s="6" t="s">
        <v>40</v>
      </c>
      <c r="G531" s="6" t="s">
        <v>41</v>
      </c>
      <c r="H531" s="6" t="s">
        <v>20</v>
      </c>
      <c r="I531" s="8">
        <v>0.6</v>
      </c>
      <c r="J531" s="9">
        <v>3000</v>
      </c>
      <c r="K531" s="10">
        <f t="shared" si="0"/>
        <v>1800</v>
      </c>
      <c r="L531" s="10">
        <f t="shared" si="1"/>
        <v>630</v>
      </c>
      <c r="M531" s="11">
        <v>0.35</v>
      </c>
      <c r="O531" s="16"/>
      <c r="P531" s="14"/>
      <c r="Q531" s="12"/>
      <c r="R531" s="13"/>
    </row>
    <row r="532" spans="1:18" ht="15.75" customHeight="1">
      <c r="A532" s="1"/>
      <c r="B532" s="6" t="s">
        <v>27</v>
      </c>
      <c r="C532" s="6">
        <v>1128299</v>
      </c>
      <c r="D532" s="7">
        <v>44301</v>
      </c>
      <c r="E532" s="6" t="s">
        <v>28</v>
      </c>
      <c r="F532" s="6" t="s">
        <v>40</v>
      </c>
      <c r="G532" s="6" t="s">
        <v>41</v>
      </c>
      <c r="H532" s="6" t="s">
        <v>21</v>
      </c>
      <c r="I532" s="8">
        <v>0.65</v>
      </c>
      <c r="J532" s="9">
        <v>2000</v>
      </c>
      <c r="K532" s="10">
        <f t="shared" si="0"/>
        <v>1300</v>
      </c>
      <c r="L532" s="10">
        <f t="shared" si="1"/>
        <v>715.00000000000011</v>
      </c>
      <c r="M532" s="11">
        <v>0.55000000000000004</v>
      </c>
      <c r="O532" s="16"/>
      <c r="P532" s="14"/>
      <c r="Q532" s="12"/>
      <c r="R532" s="13"/>
    </row>
    <row r="533" spans="1:18" ht="15.75" customHeight="1">
      <c r="A533" s="1"/>
      <c r="B533" s="6" t="s">
        <v>27</v>
      </c>
      <c r="C533" s="6">
        <v>1128299</v>
      </c>
      <c r="D533" s="7">
        <v>44301</v>
      </c>
      <c r="E533" s="6" t="s">
        <v>28</v>
      </c>
      <c r="F533" s="6" t="s">
        <v>40</v>
      </c>
      <c r="G533" s="6" t="s">
        <v>41</v>
      </c>
      <c r="H533" s="6" t="s">
        <v>22</v>
      </c>
      <c r="I533" s="8">
        <v>0.8</v>
      </c>
      <c r="J533" s="9">
        <v>3500</v>
      </c>
      <c r="K533" s="10">
        <f t="shared" si="0"/>
        <v>2800</v>
      </c>
      <c r="L533" s="10">
        <f t="shared" si="1"/>
        <v>560</v>
      </c>
      <c r="M533" s="11">
        <v>0.2</v>
      </c>
      <c r="O533" s="16"/>
      <c r="P533" s="14"/>
      <c r="Q533" s="12"/>
      <c r="R533" s="13"/>
    </row>
    <row r="534" spans="1:18" ht="15.75" customHeight="1">
      <c r="A534" s="1"/>
      <c r="B534" s="6" t="s">
        <v>27</v>
      </c>
      <c r="C534" s="6">
        <v>1128299</v>
      </c>
      <c r="D534" s="7">
        <v>44332</v>
      </c>
      <c r="E534" s="6" t="s">
        <v>28</v>
      </c>
      <c r="F534" s="6" t="s">
        <v>40</v>
      </c>
      <c r="G534" s="6" t="s">
        <v>41</v>
      </c>
      <c r="H534" s="6" t="s">
        <v>17</v>
      </c>
      <c r="I534" s="8">
        <v>0.6</v>
      </c>
      <c r="J534" s="9">
        <v>5500</v>
      </c>
      <c r="K534" s="10">
        <f t="shared" si="0"/>
        <v>3300</v>
      </c>
      <c r="L534" s="10">
        <f t="shared" si="1"/>
        <v>1485</v>
      </c>
      <c r="M534" s="11">
        <v>0.45</v>
      </c>
      <c r="O534" s="16"/>
      <c r="P534" s="14"/>
      <c r="Q534" s="12"/>
      <c r="R534" s="13"/>
    </row>
    <row r="535" spans="1:18" ht="15.75" customHeight="1">
      <c r="A535" s="1"/>
      <c r="B535" s="6" t="s">
        <v>27</v>
      </c>
      <c r="C535" s="6">
        <v>1128299</v>
      </c>
      <c r="D535" s="7">
        <v>44332</v>
      </c>
      <c r="E535" s="6" t="s">
        <v>28</v>
      </c>
      <c r="F535" s="6" t="s">
        <v>40</v>
      </c>
      <c r="G535" s="6" t="s">
        <v>41</v>
      </c>
      <c r="H535" s="6" t="s">
        <v>18</v>
      </c>
      <c r="I535" s="8">
        <v>0.65</v>
      </c>
      <c r="J535" s="9">
        <v>4000</v>
      </c>
      <c r="K535" s="10">
        <f t="shared" si="0"/>
        <v>2600</v>
      </c>
      <c r="L535" s="10">
        <f t="shared" si="1"/>
        <v>780</v>
      </c>
      <c r="M535" s="11">
        <v>0.3</v>
      </c>
      <c r="O535" s="16"/>
      <c r="P535" s="14"/>
      <c r="Q535" s="12"/>
      <c r="R535" s="13"/>
    </row>
    <row r="536" spans="1:18" ht="15.75" customHeight="1">
      <c r="A536" s="1"/>
      <c r="B536" s="6" t="s">
        <v>27</v>
      </c>
      <c r="C536" s="6">
        <v>1128299</v>
      </c>
      <c r="D536" s="7">
        <v>44332</v>
      </c>
      <c r="E536" s="6" t="s">
        <v>28</v>
      </c>
      <c r="F536" s="6" t="s">
        <v>40</v>
      </c>
      <c r="G536" s="6" t="s">
        <v>41</v>
      </c>
      <c r="H536" s="6" t="s">
        <v>19</v>
      </c>
      <c r="I536" s="8">
        <v>0.65</v>
      </c>
      <c r="J536" s="9">
        <v>4000</v>
      </c>
      <c r="K536" s="10">
        <f t="shared" si="0"/>
        <v>2600</v>
      </c>
      <c r="L536" s="10">
        <f t="shared" si="1"/>
        <v>1170</v>
      </c>
      <c r="M536" s="11">
        <v>0.45</v>
      </c>
      <c r="O536" s="16"/>
      <c r="P536" s="14"/>
      <c r="Q536" s="12"/>
      <c r="R536" s="13"/>
    </row>
    <row r="537" spans="1:18" ht="15.75" customHeight="1">
      <c r="A537" s="1"/>
      <c r="B537" s="6" t="s">
        <v>27</v>
      </c>
      <c r="C537" s="6">
        <v>1128299</v>
      </c>
      <c r="D537" s="7">
        <v>44332</v>
      </c>
      <c r="E537" s="6" t="s">
        <v>28</v>
      </c>
      <c r="F537" s="6" t="s">
        <v>40</v>
      </c>
      <c r="G537" s="6" t="s">
        <v>41</v>
      </c>
      <c r="H537" s="6" t="s">
        <v>20</v>
      </c>
      <c r="I537" s="8">
        <v>0.6</v>
      </c>
      <c r="J537" s="9">
        <v>3000</v>
      </c>
      <c r="K537" s="10">
        <f t="shared" si="0"/>
        <v>1800</v>
      </c>
      <c r="L537" s="10">
        <f t="shared" si="1"/>
        <v>719.99999999999989</v>
      </c>
      <c r="M537" s="11">
        <v>0.39999999999999997</v>
      </c>
      <c r="O537" s="16"/>
      <c r="P537" s="14"/>
      <c r="Q537" s="12"/>
      <c r="R537" s="13"/>
    </row>
    <row r="538" spans="1:18" ht="15.75" customHeight="1">
      <c r="A538" s="1"/>
      <c r="B538" s="6" t="s">
        <v>27</v>
      </c>
      <c r="C538" s="6">
        <v>1128299</v>
      </c>
      <c r="D538" s="7">
        <v>44332</v>
      </c>
      <c r="E538" s="6" t="s">
        <v>28</v>
      </c>
      <c r="F538" s="6" t="s">
        <v>40</v>
      </c>
      <c r="G538" s="6" t="s">
        <v>41</v>
      </c>
      <c r="H538" s="6" t="s">
        <v>21</v>
      </c>
      <c r="I538" s="8">
        <v>0.65</v>
      </c>
      <c r="J538" s="9">
        <v>2000</v>
      </c>
      <c r="K538" s="10">
        <f t="shared" si="0"/>
        <v>1300</v>
      </c>
      <c r="L538" s="10">
        <f t="shared" si="1"/>
        <v>780.00000000000011</v>
      </c>
      <c r="M538" s="11">
        <v>0.60000000000000009</v>
      </c>
      <c r="O538" s="16"/>
      <c r="P538" s="14"/>
      <c r="Q538" s="12"/>
      <c r="R538" s="13"/>
    </row>
    <row r="539" spans="1:18" ht="15.75" customHeight="1">
      <c r="A539" s="1"/>
      <c r="B539" s="6" t="s">
        <v>27</v>
      </c>
      <c r="C539" s="6">
        <v>1128299</v>
      </c>
      <c r="D539" s="7">
        <v>44332</v>
      </c>
      <c r="E539" s="6" t="s">
        <v>28</v>
      </c>
      <c r="F539" s="6" t="s">
        <v>40</v>
      </c>
      <c r="G539" s="6" t="s">
        <v>41</v>
      </c>
      <c r="H539" s="6" t="s">
        <v>22</v>
      </c>
      <c r="I539" s="8">
        <v>0.8</v>
      </c>
      <c r="J539" s="9">
        <v>4500</v>
      </c>
      <c r="K539" s="10">
        <f t="shared" si="0"/>
        <v>3600</v>
      </c>
      <c r="L539" s="10">
        <f t="shared" si="1"/>
        <v>900</v>
      </c>
      <c r="M539" s="11">
        <v>0.25</v>
      </c>
      <c r="O539" s="16"/>
      <c r="P539" s="14"/>
      <c r="Q539" s="12"/>
      <c r="R539" s="13"/>
    </row>
    <row r="540" spans="1:18" ht="15.75" customHeight="1">
      <c r="A540" s="1"/>
      <c r="B540" s="6" t="s">
        <v>27</v>
      </c>
      <c r="C540" s="6">
        <v>1128299</v>
      </c>
      <c r="D540" s="7">
        <v>44362</v>
      </c>
      <c r="E540" s="6" t="s">
        <v>28</v>
      </c>
      <c r="F540" s="6" t="s">
        <v>40</v>
      </c>
      <c r="G540" s="6" t="s">
        <v>41</v>
      </c>
      <c r="H540" s="6" t="s">
        <v>17</v>
      </c>
      <c r="I540" s="8">
        <v>0.6</v>
      </c>
      <c r="J540" s="9">
        <v>7000</v>
      </c>
      <c r="K540" s="10">
        <f t="shared" si="0"/>
        <v>4200</v>
      </c>
      <c r="L540" s="10">
        <f t="shared" si="1"/>
        <v>1890</v>
      </c>
      <c r="M540" s="11">
        <v>0.45</v>
      </c>
      <c r="O540" s="16"/>
      <c r="P540" s="14"/>
      <c r="Q540" s="12"/>
      <c r="R540" s="13"/>
    </row>
    <row r="541" spans="1:18" ht="15.75" customHeight="1">
      <c r="A541" s="1"/>
      <c r="B541" s="6" t="s">
        <v>27</v>
      </c>
      <c r="C541" s="6">
        <v>1128299</v>
      </c>
      <c r="D541" s="7">
        <v>44362</v>
      </c>
      <c r="E541" s="6" t="s">
        <v>28</v>
      </c>
      <c r="F541" s="6" t="s">
        <v>40</v>
      </c>
      <c r="G541" s="6" t="s">
        <v>41</v>
      </c>
      <c r="H541" s="6" t="s">
        <v>18</v>
      </c>
      <c r="I541" s="8">
        <v>0.65</v>
      </c>
      <c r="J541" s="9">
        <v>5500</v>
      </c>
      <c r="K541" s="10">
        <f t="shared" si="0"/>
        <v>3575</v>
      </c>
      <c r="L541" s="10">
        <f t="shared" si="1"/>
        <v>1072.5</v>
      </c>
      <c r="M541" s="11">
        <v>0.3</v>
      </c>
      <c r="O541" s="16"/>
      <c r="P541" s="14"/>
      <c r="Q541" s="12"/>
      <c r="R541" s="13"/>
    </row>
    <row r="542" spans="1:18" ht="15.75" customHeight="1">
      <c r="A542" s="1"/>
      <c r="B542" s="6" t="s">
        <v>27</v>
      </c>
      <c r="C542" s="6">
        <v>1128299</v>
      </c>
      <c r="D542" s="7">
        <v>44362</v>
      </c>
      <c r="E542" s="6" t="s">
        <v>28</v>
      </c>
      <c r="F542" s="6" t="s">
        <v>40</v>
      </c>
      <c r="G542" s="6" t="s">
        <v>41</v>
      </c>
      <c r="H542" s="6" t="s">
        <v>19</v>
      </c>
      <c r="I542" s="8">
        <v>0.65</v>
      </c>
      <c r="J542" s="9">
        <v>5500</v>
      </c>
      <c r="K542" s="10">
        <f t="shared" si="0"/>
        <v>3575</v>
      </c>
      <c r="L542" s="10">
        <f t="shared" si="1"/>
        <v>1608.75</v>
      </c>
      <c r="M542" s="11">
        <v>0.45</v>
      </c>
      <c r="O542" s="16"/>
      <c r="P542" s="14"/>
      <c r="Q542" s="12"/>
      <c r="R542" s="13"/>
    </row>
    <row r="543" spans="1:18" ht="15.75" customHeight="1">
      <c r="A543" s="1"/>
      <c r="B543" s="6" t="s">
        <v>27</v>
      </c>
      <c r="C543" s="6">
        <v>1128299</v>
      </c>
      <c r="D543" s="7">
        <v>44362</v>
      </c>
      <c r="E543" s="6" t="s">
        <v>28</v>
      </c>
      <c r="F543" s="6" t="s">
        <v>40</v>
      </c>
      <c r="G543" s="6" t="s">
        <v>41</v>
      </c>
      <c r="H543" s="6" t="s">
        <v>20</v>
      </c>
      <c r="I543" s="8">
        <v>0.6</v>
      </c>
      <c r="J543" s="9">
        <v>4250</v>
      </c>
      <c r="K543" s="10">
        <f t="shared" si="0"/>
        <v>2550</v>
      </c>
      <c r="L543" s="10">
        <f t="shared" si="1"/>
        <v>1019.9999999999999</v>
      </c>
      <c r="M543" s="11">
        <v>0.39999999999999997</v>
      </c>
      <c r="O543" s="16"/>
      <c r="P543" s="14"/>
      <c r="Q543" s="12"/>
      <c r="R543" s="13"/>
    </row>
    <row r="544" spans="1:18" ht="15.75" customHeight="1">
      <c r="A544" s="1"/>
      <c r="B544" s="6" t="s">
        <v>27</v>
      </c>
      <c r="C544" s="6">
        <v>1128299</v>
      </c>
      <c r="D544" s="7">
        <v>44362</v>
      </c>
      <c r="E544" s="6" t="s">
        <v>28</v>
      </c>
      <c r="F544" s="6" t="s">
        <v>40</v>
      </c>
      <c r="G544" s="6" t="s">
        <v>41</v>
      </c>
      <c r="H544" s="6" t="s">
        <v>21</v>
      </c>
      <c r="I544" s="8">
        <v>0.65</v>
      </c>
      <c r="J544" s="9">
        <v>3000</v>
      </c>
      <c r="K544" s="10">
        <f t="shared" si="0"/>
        <v>1950</v>
      </c>
      <c r="L544" s="10">
        <f t="shared" si="1"/>
        <v>1170.0000000000002</v>
      </c>
      <c r="M544" s="11">
        <v>0.60000000000000009</v>
      </c>
      <c r="O544" s="16"/>
      <c r="P544" s="14"/>
      <c r="Q544" s="12"/>
      <c r="R544" s="13"/>
    </row>
    <row r="545" spans="1:18" ht="15.75" customHeight="1">
      <c r="A545" s="1"/>
      <c r="B545" s="6" t="s">
        <v>27</v>
      </c>
      <c r="C545" s="6">
        <v>1128299</v>
      </c>
      <c r="D545" s="7">
        <v>44362</v>
      </c>
      <c r="E545" s="6" t="s">
        <v>28</v>
      </c>
      <c r="F545" s="6" t="s">
        <v>40</v>
      </c>
      <c r="G545" s="6" t="s">
        <v>41</v>
      </c>
      <c r="H545" s="6" t="s">
        <v>22</v>
      </c>
      <c r="I545" s="8">
        <v>0.8</v>
      </c>
      <c r="J545" s="9">
        <v>6000</v>
      </c>
      <c r="K545" s="10">
        <f t="shared" si="0"/>
        <v>4800</v>
      </c>
      <c r="L545" s="10">
        <f t="shared" si="1"/>
        <v>1200</v>
      </c>
      <c r="M545" s="11">
        <v>0.25</v>
      </c>
      <c r="O545" s="16"/>
      <c r="P545" s="14"/>
      <c r="Q545" s="12"/>
      <c r="R545" s="13"/>
    </row>
    <row r="546" spans="1:18" ht="15.75" customHeight="1">
      <c r="A546" s="1"/>
      <c r="B546" s="6" t="s">
        <v>27</v>
      </c>
      <c r="C546" s="6">
        <v>1128299</v>
      </c>
      <c r="D546" s="7">
        <v>44391</v>
      </c>
      <c r="E546" s="6" t="s">
        <v>28</v>
      </c>
      <c r="F546" s="6" t="s">
        <v>40</v>
      </c>
      <c r="G546" s="6" t="s">
        <v>41</v>
      </c>
      <c r="H546" s="6" t="s">
        <v>17</v>
      </c>
      <c r="I546" s="8">
        <v>0.6</v>
      </c>
      <c r="J546" s="9">
        <v>7500</v>
      </c>
      <c r="K546" s="10">
        <f t="shared" si="0"/>
        <v>4500</v>
      </c>
      <c r="L546" s="10">
        <f t="shared" si="1"/>
        <v>1800</v>
      </c>
      <c r="M546" s="11">
        <v>0.4</v>
      </c>
      <c r="O546" s="16"/>
      <c r="P546" s="14"/>
      <c r="Q546" s="12"/>
      <c r="R546" s="13"/>
    </row>
    <row r="547" spans="1:18" ht="15.75" customHeight="1">
      <c r="A547" s="1"/>
      <c r="B547" s="6" t="s">
        <v>27</v>
      </c>
      <c r="C547" s="6">
        <v>1128299</v>
      </c>
      <c r="D547" s="7">
        <v>44391</v>
      </c>
      <c r="E547" s="6" t="s">
        <v>28</v>
      </c>
      <c r="F547" s="6" t="s">
        <v>40</v>
      </c>
      <c r="G547" s="6" t="s">
        <v>41</v>
      </c>
      <c r="H547" s="6" t="s">
        <v>18</v>
      </c>
      <c r="I547" s="8">
        <v>0.65</v>
      </c>
      <c r="J547" s="9">
        <v>6000</v>
      </c>
      <c r="K547" s="10">
        <f t="shared" si="0"/>
        <v>3900</v>
      </c>
      <c r="L547" s="10">
        <f t="shared" si="1"/>
        <v>975</v>
      </c>
      <c r="M547" s="11">
        <v>0.25</v>
      </c>
      <c r="O547" s="16"/>
      <c r="P547" s="14"/>
      <c r="Q547" s="12"/>
      <c r="R547" s="13"/>
    </row>
    <row r="548" spans="1:18" ht="15.75" customHeight="1">
      <c r="A548" s="1"/>
      <c r="B548" s="6" t="s">
        <v>27</v>
      </c>
      <c r="C548" s="6">
        <v>1128299</v>
      </c>
      <c r="D548" s="7">
        <v>44391</v>
      </c>
      <c r="E548" s="6" t="s">
        <v>28</v>
      </c>
      <c r="F548" s="6" t="s">
        <v>40</v>
      </c>
      <c r="G548" s="6" t="s">
        <v>41</v>
      </c>
      <c r="H548" s="6" t="s">
        <v>19</v>
      </c>
      <c r="I548" s="8">
        <v>0.65</v>
      </c>
      <c r="J548" s="9">
        <v>5500</v>
      </c>
      <c r="K548" s="10">
        <f t="shared" si="0"/>
        <v>3575</v>
      </c>
      <c r="L548" s="10">
        <f t="shared" si="1"/>
        <v>1430</v>
      </c>
      <c r="M548" s="11">
        <v>0.4</v>
      </c>
      <c r="O548" s="16"/>
      <c r="P548" s="14"/>
      <c r="Q548" s="12"/>
      <c r="R548" s="13"/>
    </row>
    <row r="549" spans="1:18" ht="15.75" customHeight="1">
      <c r="A549" s="1"/>
      <c r="B549" s="6" t="s">
        <v>27</v>
      </c>
      <c r="C549" s="6">
        <v>1128299</v>
      </c>
      <c r="D549" s="7">
        <v>44391</v>
      </c>
      <c r="E549" s="6" t="s">
        <v>28</v>
      </c>
      <c r="F549" s="6" t="s">
        <v>40</v>
      </c>
      <c r="G549" s="6" t="s">
        <v>41</v>
      </c>
      <c r="H549" s="6" t="s">
        <v>20</v>
      </c>
      <c r="I549" s="8">
        <v>0.6</v>
      </c>
      <c r="J549" s="9">
        <v>4500</v>
      </c>
      <c r="K549" s="10">
        <f t="shared" si="0"/>
        <v>2700</v>
      </c>
      <c r="L549" s="10">
        <f t="shared" si="1"/>
        <v>944.99999999999989</v>
      </c>
      <c r="M549" s="11">
        <v>0.35</v>
      </c>
      <c r="O549" s="16"/>
      <c r="P549" s="14"/>
      <c r="Q549" s="12"/>
      <c r="R549" s="13"/>
    </row>
    <row r="550" spans="1:18" ht="15.75" customHeight="1">
      <c r="A550" s="1"/>
      <c r="B550" s="6" t="s">
        <v>27</v>
      </c>
      <c r="C550" s="6">
        <v>1128299</v>
      </c>
      <c r="D550" s="7">
        <v>44391</v>
      </c>
      <c r="E550" s="6" t="s">
        <v>28</v>
      </c>
      <c r="F550" s="6" t="s">
        <v>40</v>
      </c>
      <c r="G550" s="6" t="s">
        <v>41</v>
      </c>
      <c r="H550" s="6" t="s">
        <v>21</v>
      </c>
      <c r="I550" s="8">
        <v>0.65</v>
      </c>
      <c r="J550" s="9">
        <v>5000</v>
      </c>
      <c r="K550" s="10">
        <f t="shared" si="0"/>
        <v>3250</v>
      </c>
      <c r="L550" s="10">
        <f t="shared" si="1"/>
        <v>1787.5000000000002</v>
      </c>
      <c r="M550" s="11">
        <v>0.55000000000000004</v>
      </c>
      <c r="O550" s="16"/>
      <c r="P550" s="14"/>
      <c r="Q550" s="12"/>
      <c r="R550" s="13"/>
    </row>
    <row r="551" spans="1:18" ht="15.75" customHeight="1">
      <c r="A551" s="1"/>
      <c r="B551" s="6" t="s">
        <v>27</v>
      </c>
      <c r="C551" s="6">
        <v>1128299</v>
      </c>
      <c r="D551" s="7">
        <v>44391</v>
      </c>
      <c r="E551" s="6" t="s">
        <v>28</v>
      </c>
      <c r="F551" s="6" t="s">
        <v>40</v>
      </c>
      <c r="G551" s="6" t="s">
        <v>41</v>
      </c>
      <c r="H551" s="6" t="s">
        <v>22</v>
      </c>
      <c r="I551" s="8">
        <v>0.8</v>
      </c>
      <c r="J551" s="9">
        <v>5000</v>
      </c>
      <c r="K551" s="10">
        <f t="shared" si="0"/>
        <v>4000</v>
      </c>
      <c r="L551" s="10">
        <f t="shared" si="1"/>
        <v>800</v>
      </c>
      <c r="M551" s="11">
        <v>0.2</v>
      </c>
      <c r="O551" s="16"/>
      <c r="P551" s="14"/>
      <c r="Q551" s="12"/>
      <c r="R551" s="13"/>
    </row>
    <row r="552" spans="1:18" ht="15.75" customHeight="1">
      <c r="A552" s="1"/>
      <c r="B552" s="6" t="s">
        <v>27</v>
      </c>
      <c r="C552" s="6">
        <v>1128299</v>
      </c>
      <c r="D552" s="7">
        <v>44423</v>
      </c>
      <c r="E552" s="6" t="s">
        <v>28</v>
      </c>
      <c r="F552" s="6" t="s">
        <v>40</v>
      </c>
      <c r="G552" s="6" t="s">
        <v>41</v>
      </c>
      <c r="H552" s="6" t="s">
        <v>17</v>
      </c>
      <c r="I552" s="8">
        <v>0.65</v>
      </c>
      <c r="J552" s="9">
        <v>7000</v>
      </c>
      <c r="K552" s="10">
        <f t="shared" si="0"/>
        <v>4550</v>
      </c>
      <c r="L552" s="10">
        <f t="shared" si="1"/>
        <v>1820</v>
      </c>
      <c r="M552" s="11">
        <v>0.4</v>
      </c>
      <c r="O552" s="16"/>
      <c r="P552" s="14"/>
      <c r="Q552" s="12"/>
      <c r="R552" s="13"/>
    </row>
    <row r="553" spans="1:18" ht="15.75" customHeight="1">
      <c r="A553" s="1"/>
      <c r="B553" s="6" t="s">
        <v>27</v>
      </c>
      <c r="C553" s="6">
        <v>1128299</v>
      </c>
      <c r="D553" s="7">
        <v>44423</v>
      </c>
      <c r="E553" s="6" t="s">
        <v>28</v>
      </c>
      <c r="F553" s="6" t="s">
        <v>40</v>
      </c>
      <c r="G553" s="6" t="s">
        <v>41</v>
      </c>
      <c r="H553" s="6" t="s">
        <v>18</v>
      </c>
      <c r="I553" s="8">
        <v>0.70000000000000007</v>
      </c>
      <c r="J553" s="9">
        <v>6500</v>
      </c>
      <c r="K553" s="10">
        <f t="shared" si="0"/>
        <v>4550</v>
      </c>
      <c r="L553" s="10">
        <f t="shared" si="1"/>
        <v>1137.5</v>
      </c>
      <c r="M553" s="11">
        <v>0.25</v>
      </c>
      <c r="O553" s="16"/>
      <c r="P553" s="14"/>
      <c r="Q553" s="12"/>
      <c r="R553" s="13"/>
    </row>
    <row r="554" spans="1:18" ht="15.75" customHeight="1">
      <c r="A554" s="1"/>
      <c r="B554" s="6" t="s">
        <v>27</v>
      </c>
      <c r="C554" s="6">
        <v>1128299</v>
      </c>
      <c r="D554" s="7">
        <v>44423</v>
      </c>
      <c r="E554" s="6" t="s">
        <v>28</v>
      </c>
      <c r="F554" s="6" t="s">
        <v>40</v>
      </c>
      <c r="G554" s="6" t="s">
        <v>41</v>
      </c>
      <c r="H554" s="6" t="s">
        <v>19</v>
      </c>
      <c r="I554" s="8">
        <v>0.65</v>
      </c>
      <c r="J554" s="9">
        <v>5250</v>
      </c>
      <c r="K554" s="10">
        <f t="shared" si="0"/>
        <v>3412.5</v>
      </c>
      <c r="L554" s="10">
        <f t="shared" si="1"/>
        <v>1365</v>
      </c>
      <c r="M554" s="11">
        <v>0.4</v>
      </c>
      <c r="O554" s="16"/>
      <c r="P554" s="14"/>
      <c r="Q554" s="12"/>
      <c r="R554" s="13"/>
    </row>
    <row r="555" spans="1:18" ht="15.75" customHeight="1">
      <c r="A555" s="1"/>
      <c r="B555" s="6" t="s">
        <v>27</v>
      </c>
      <c r="C555" s="6">
        <v>1128299</v>
      </c>
      <c r="D555" s="7">
        <v>44423</v>
      </c>
      <c r="E555" s="6" t="s">
        <v>28</v>
      </c>
      <c r="F555" s="6" t="s">
        <v>40</v>
      </c>
      <c r="G555" s="6" t="s">
        <v>41</v>
      </c>
      <c r="H555" s="6" t="s">
        <v>20</v>
      </c>
      <c r="I555" s="8">
        <v>0.65</v>
      </c>
      <c r="J555" s="9">
        <v>4750</v>
      </c>
      <c r="K555" s="10">
        <f t="shared" si="0"/>
        <v>3087.5</v>
      </c>
      <c r="L555" s="10">
        <f t="shared" si="1"/>
        <v>1080.625</v>
      </c>
      <c r="M555" s="11">
        <v>0.35</v>
      </c>
      <c r="O555" s="16"/>
      <c r="P555" s="14"/>
      <c r="Q555" s="12"/>
      <c r="R555" s="13"/>
    </row>
    <row r="556" spans="1:18" ht="15.75" customHeight="1">
      <c r="A556" s="1"/>
      <c r="B556" s="6" t="s">
        <v>27</v>
      </c>
      <c r="C556" s="6">
        <v>1128299</v>
      </c>
      <c r="D556" s="7">
        <v>44423</v>
      </c>
      <c r="E556" s="6" t="s">
        <v>28</v>
      </c>
      <c r="F556" s="6" t="s">
        <v>40</v>
      </c>
      <c r="G556" s="6" t="s">
        <v>41</v>
      </c>
      <c r="H556" s="6" t="s">
        <v>21</v>
      </c>
      <c r="I556" s="8">
        <v>0.75</v>
      </c>
      <c r="J556" s="9">
        <v>4750</v>
      </c>
      <c r="K556" s="10">
        <f t="shared" si="0"/>
        <v>3562.5</v>
      </c>
      <c r="L556" s="10">
        <f t="shared" si="1"/>
        <v>1959.3750000000002</v>
      </c>
      <c r="M556" s="11">
        <v>0.55000000000000004</v>
      </c>
      <c r="O556" s="16"/>
      <c r="P556" s="14"/>
      <c r="Q556" s="12"/>
      <c r="R556" s="13"/>
    </row>
    <row r="557" spans="1:18" ht="15.75" customHeight="1">
      <c r="A557" s="1"/>
      <c r="B557" s="6" t="s">
        <v>27</v>
      </c>
      <c r="C557" s="6">
        <v>1128299</v>
      </c>
      <c r="D557" s="7">
        <v>44423</v>
      </c>
      <c r="E557" s="6" t="s">
        <v>28</v>
      </c>
      <c r="F557" s="6" t="s">
        <v>40</v>
      </c>
      <c r="G557" s="6" t="s">
        <v>41</v>
      </c>
      <c r="H557" s="6" t="s">
        <v>22</v>
      </c>
      <c r="I557" s="8">
        <v>0.8</v>
      </c>
      <c r="J557" s="9">
        <v>4000</v>
      </c>
      <c r="K557" s="10">
        <f t="shared" si="0"/>
        <v>3200</v>
      </c>
      <c r="L557" s="10">
        <f t="shared" si="1"/>
        <v>640</v>
      </c>
      <c r="M557" s="11">
        <v>0.2</v>
      </c>
      <c r="O557" s="16"/>
      <c r="P557" s="14"/>
      <c r="Q557" s="12"/>
      <c r="R557" s="13"/>
    </row>
    <row r="558" spans="1:18" ht="15.75" customHeight="1">
      <c r="A558" s="1"/>
      <c r="B558" s="6" t="s">
        <v>27</v>
      </c>
      <c r="C558" s="6">
        <v>1128299</v>
      </c>
      <c r="D558" s="7">
        <v>44455</v>
      </c>
      <c r="E558" s="6" t="s">
        <v>28</v>
      </c>
      <c r="F558" s="6" t="s">
        <v>40</v>
      </c>
      <c r="G558" s="6" t="s">
        <v>41</v>
      </c>
      <c r="H558" s="6" t="s">
        <v>17</v>
      </c>
      <c r="I558" s="8">
        <v>0.60000000000000009</v>
      </c>
      <c r="J558" s="9">
        <v>6000</v>
      </c>
      <c r="K558" s="10">
        <f t="shared" si="0"/>
        <v>3600.0000000000005</v>
      </c>
      <c r="L558" s="10">
        <f t="shared" si="1"/>
        <v>1260.0000000000002</v>
      </c>
      <c r="M558" s="11">
        <v>0.35000000000000003</v>
      </c>
      <c r="O558" s="16"/>
      <c r="P558" s="14"/>
      <c r="Q558" s="12"/>
      <c r="R558" s="13"/>
    </row>
    <row r="559" spans="1:18" ht="15.75" customHeight="1">
      <c r="A559" s="1"/>
      <c r="B559" s="6" t="s">
        <v>27</v>
      </c>
      <c r="C559" s="6">
        <v>1128299</v>
      </c>
      <c r="D559" s="7">
        <v>44455</v>
      </c>
      <c r="E559" s="6" t="s">
        <v>28</v>
      </c>
      <c r="F559" s="6" t="s">
        <v>40</v>
      </c>
      <c r="G559" s="6" t="s">
        <v>41</v>
      </c>
      <c r="H559" s="6" t="s">
        <v>18</v>
      </c>
      <c r="I559" s="8">
        <v>0.65000000000000013</v>
      </c>
      <c r="J559" s="9">
        <v>6000</v>
      </c>
      <c r="K559" s="10">
        <f t="shared" si="0"/>
        <v>3900.0000000000009</v>
      </c>
      <c r="L559" s="10">
        <f t="shared" si="1"/>
        <v>780.00000000000023</v>
      </c>
      <c r="M559" s="11">
        <v>0.2</v>
      </c>
      <c r="O559" s="16"/>
      <c r="P559" s="14"/>
      <c r="Q559" s="12"/>
      <c r="R559" s="13"/>
    </row>
    <row r="560" spans="1:18" ht="15.75" customHeight="1">
      <c r="A560" s="1"/>
      <c r="B560" s="6" t="s">
        <v>27</v>
      </c>
      <c r="C560" s="6">
        <v>1128299</v>
      </c>
      <c r="D560" s="7">
        <v>44455</v>
      </c>
      <c r="E560" s="6" t="s">
        <v>28</v>
      </c>
      <c r="F560" s="6" t="s">
        <v>40</v>
      </c>
      <c r="G560" s="6" t="s">
        <v>41</v>
      </c>
      <c r="H560" s="6" t="s">
        <v>19</v>
      </c>
      <c r="I560" s="8">
        <v>0.60000000000000009</v>
      </c>
      <c r="J560" s="9">
        <v>4500</v>
      </c>
      <c r="K560" s="10">
        <f t="shared" si="0"/>
        <v>2700.0000000000005</v>
      </c>
      <c r="L560" s="10">
        <f t="shared" si="1"/>
        <v>945.00000000000023</v>
      </c>
      <c r="M560" s="11">
        <v>0.35000000000000003</v>
      </c>
      <c r="O560" s="16"/>
      <c r="P560" s="14"/>
      <c r="Q560" s="12"/>
      <c r="R560" s="13"/>
    </row>
    <row r="561" spans="1:18" ht="15.75" customHeight="1">
      <c r="A561" s="1"/>
      <c r="B561" s="6" t="s">
        <v>27</v>
      </c>
      <c r="C561" s="6">
        <v>1128299</v>
      </c>
      <c r="D561" s="7">
        <v>44455</v>
      </c>
      <c r="E561" s="6" t="s">
        <v>28</v>
      </c>
      <c r="F561" s="6" t="s">
        <v>40</v>
      </c>
      <c r="G561" s="6" t="s">
        <v>41</v>
      </c>
      <c r="H561" s="6" t="s">
        <v>20</v>
      </c>
      <c r="I561" s="8">
        <v>0.60000000000000009</v>
      </c>
      <c r="J561" s="9">
        <v>4000</v>
      </c>
      <c r="K561" s="10">
        <f t="shared" si="0"/>
        <v>2400.0000000000005</v>
      </c>
      <c r="L561" s="10">
        <f t="shared" si="1"/>
        <v>720.00000000000011</v>
      </c>
      <c r="M561" s="11">
        <v>0.3</v>
      </c>
      <c r="O561" s="16"/>
      <c r="P561" s="14"/>
      <c r="Q561" s="12"/>
      <c r="R561" s="13"/>
    </row>
    <row r="562" spans="1:18" ht="15.75" customHeight="1">
      <c r="A562" s="1"/>
      <c r="B562" s="6" t="s">
        <v>27</v>
      </c>
      <c r="C562" s="6">
        <v>1128299</v>
      </c>
      <c r="D562" s="7">
        <v>44455</v>
      </c>
      <c r="E562" s="6" t="s">
        <v>28</v>
      </c>
      <c r="F562" s="6" t="s">
        <v>40</v>
      </c>
      <c r="G562" s="6" t="s">
        <v>41</v>
      </c>
      <c r="H562" s="6" t="s">
        <v>21</v>
      </c>
      <c r="I562" s="8">
        <v>0.70000000000000007</v>
      </c>
      <c r="J562" s="9">
        <v>4000</v>
      </c>
      <c r="K562" s="10">
        <f t="shared" si="0"/>
        <v>2800.0000000000005</v>
      </c>
      <c r="L562" s="10">
        <f t="shared" si="1"/>
        <v>1400.0000000000005</v>
      </c>
      <c r="M562" s="11">
        <v>0.50000000000000011</v>
      </c>
      <c r="O562" s="16"/>
      <c r="P562" s="14"/>
      <c r="Q562" s="12"/>
      <c r="R562" s="13"/>
    </row>
    <row r="563" spans="1:18" ht="15.75" customHeight="1">
      <c r="A563" s="1"/>
      <c r="B563" s="6" t="s">
        <v>27</v>
      </c>
      <c r="C563" s="6">
        <v>1128299</v>
      </c>
      <c r="D563" s="7">
        <v>44455</v>
      </c>
      <c r="E563" s="6" t="s">
        <v>28</v>
      </c>
      <c r="F563" s="6" t="s">
        <v>40</v>
      </c>
      <c r="G563" s="6" t="s">
        <v>41</v>
      </c>
      <c r="H563" s="6" t="s">
        <v>22</v>
      </c>
      <c r="I563" s="8">
        <v>0.75000000000000011</v>
      </c>
      <c r="J563" s="9">
        <v>4500</v>
      </c>
      <c r="K563" s="10">
        <f t="shared" si="0"/>
        <v>3375.0000000000005</v>
      </c>
      <c r="L563" s="10">
        <f t="shared" si="1"/>
        <v>506.25000000000017</v>
      </c>
      <c r="M563" s="11">
        <v>0.15000000000000002</v>
      </c>
      <c r="O563" s="16"/>
      <c r="P563" s="14"/>
      <c r="Q563" s="12"/>
      <c r="R563" s="13"/>
    </row>
    <row r="564" spans="1:18" ht="15.75" customHeight="1">
      <c r="A564" s="1"/>
      <c r="B564" s="6" t="s">
        <v>27</v>
      </c>
      <c r="C564" s="6">
        <v>1128299</v>
      </c>
      <c r="D564" s="7">
        <v>44484</v>
      </c>
      <c r="E564" s="6" t="s">
        <v>28</v>
      </c>
      <c r="F564" s="6" t="s">
        <v>40</v>
      </c>
      <c r="G564" s="6" t="s">
        <v>41</v>
      </c>
      <c r="H564" s="6" t="s">
        <v>17</v>
      </c>
      <c r="I564" s="8">
        <v>0.60000000000000009</v>
      </c>
      <c r="J564" s="9">
        <v>5500</v>
      </c>
      <c r="K564" s="10">
        <f t="shared" si="0"/>
        <v>3300.0000000000005</v>
      </c>
      <c r="L564" s="10">
        <f t="shared" si="1"/>
        <v>1155.0000000000002</v>
      </c>
      <c r="M564" s="11">
        <v>0.35000000000000003</v>
      </c>
      <c r="O564" s="16"/>
      <c r="P564" s="14"/>
      <c r="Q564" s="12"/>
      <c r="R564" s="13"/>
    </row>
    <row r="565" spans="1:18" ht="15.75" customHeight="1">
      <c r="A565" s="1"/>
      <c r="B565" s="6" t="s">
        <v>27</v>
      </c>
      <c r="C565" s="6">
        <v>1128299</v>
      </c>
      <c r="D565" s="7">
        <v>44484</v>
      </c>
      <c r="E565" s="6" t="s">
        <v>28</v>
      </c>
      <c r="F565" s="6" t="s">
        <v>40</v>
      </c>
      <c r="G565" s="6" t="s">
        <v>41</v>
      </c>
      <c r="H565" s="6" t="s">
        <v>18</v>
      </c>
      <c r="I565" s="8">
        <v>0.65000000000000013</v>
      </c>
      <c r="J565" s="9">
        <v>5500</v>
      </c>
      <c r="K565" s="10">
        <f t="shared" si="0"/>
        <v>3575.0000000000009</v>
      </c>
      <c r="L565" s="10">
        <f t="shared" si="1"/>
        <v>715.00000000000023</v>
      </c>
      <c r="M565" s="11">
        <v>0.2</v>
      </c>
      <c r="O565" s="16"/>
      <c r="P565" s="14"/>
      <c r="Q565" s="12"/>
      <c r="R565" s="13"/>
    </row>
    <row r="566" spans="1:18" ht="15.75" customHeight="1">
      <c r="A566" s="1"/>
      <c r="B566" s="6" t="s">
        <v>27</v>
      </c>
      <c r="C566" s="6">
        <v>1128299</v>
      </c>
      <c r="D566" s="7">
        <v>44484</v>
      </c>
      <c r="E566" s="6" t="s">
        <v>28</v>
      </c>
      <c r="F566" s="6" t="s">
        <v>40</v>
      </c>
      <c r="G566" s="6" t="s">
        <v>41</v>
      </c>
      <c r="H566" s="6" t="s">
        <v>19</v>
      </c>
      <c r="I566" s="8">
        <v>0.60000000000000009</v>
      </c>
      <c r="J566" s="9">
        <v>3750</v>
      </c>
      <c r="K566" s="10">
        <f t="shared" si="0"/>
        <v>2250.0000000000005</v>
      </c>
      <c r="L566" s="10">
        <f t="shared" si="1"/>
        <v>787.50000000000023</v>
      </c>
      <c r="M566" s="11">
        <v>0.35000000000000003</v>
      </c>
      <c r="O566" s="16"/>
      <c r="P566" s="14"/>
      <c r="Q566" s="12"/>
      <c r="R566" s="13"/>
    </row>
    <row r="567" spans="1:18" ht="15.75" customHeight="1">
      <c r="A567" s="1"/>
      <c r="B567" s="6" t="s">
        <v>27</v>
      </c>
      <c r="C567" s="6">
        <v>1128299</v>
      </c>
      <c r="D567" s="7">
        <v>44484</v>
      </c>
      <c r="E567" s="6" t="s">
        <v>28</v>
      </c>
      <c r="F567" s="6" t="s">
        <v>40</v>
      </c>
      <c r="G567" s="6" t="s">
        <v>41</v>
      </c>
      <c r="H567" s="6" t="s">
        <v>20</v>
      </c>
      <c r="I567" s="8">
        <v>0.60000000000000009</v>
      </c>
      <c r="J567" s="9">
        <v>3500</v>
      </c>
      <c r="K567" s="10">
        <f t="shared" si="0"/>
        <v>2100.0000000000005</v>
      </c>
      <c r="L567" s="10">
        <f t="shared" si="1"/>
        <v>630.00000000000011</v>
      </c>
      <c r="M567" s="11">
        <v>0.3</v>
      </c>
      <c r="O567" s="16"/>
      <c r="P567" s="14"/>
      <c r="Q567" s="12"/>
      <c r="R567" s="13"/>
    </row>
    <row r="568" spans="1:18" ht="15.75" customHeight="1">
      <c r="A568" s="1"/>
      <c r="B568" s="6" t="s">
        <v>27</v>
      </c>
      <c r="C568" s="6">
        <v>1128299</v>
      </c>
      <c r="D568" s="7">
        <v>44484</v>
      </c>
      <c r="E568" s="6" t="s">
        <v>28</v>
      </c>
      <c r="F568" s="6" t="s">
        <v>40</v>
      </c>
      <c r="G568" s="6" t="s">
        <v>41</v>
      </c>
      <c r="H568" s="6" t="s">
        <v>21</v>
      </c>
      <c r="I568" s="8">
        <v>0.70000000000000007</v>
      </c>
      <c r="J568" s="9">
        <v>3250</v>
      </c>
      <c r="K568" s="10">
        <f t="shared" si="0"/>
        <v>2275</v>
      </c>
      <c r="L568" s="10">
        <f t="shared" si="1"/>
        <v>1137.5000000000002</v>
      </c>
      <c r="M568" s="11">
        <v>0.50000000000000011</v>
      </c>
      <c r="O568" s="16"/>
      <c r="P568" s="14"/>
      <c r="Q568" s="12"/>
      <c r="R568" s="13"/>
    </row>
    <row r="569" spans="1:18" ht="15.75" customHeight="1">
      <c r="A569" s="1"/>
      <c r="B569" s="6" t="s">
        <v>27</v>
      </c>
      <c r="C569" s="6">
        <v>1128299</v>
      </c>
      <c r="D569" s="7">
        <v>44484</v>
      </c>
      <c r="E569" s="6" t="s">
        <v>28</v>
      </c>
      <c r="F569" s="6" t="s">
        <v>40</v>
      </c>
      <c r="G569" s="6" t="s">
        <v>41</v>
      </c>
      <c r="H569" s="6" t="s">
        <v>22</v>
      </c>
      <c r="I569" s="8">
        <v>0.75000000000000011</v>
      </c>
      <c r="J569" s="9">
        <v>3750</v>
      </c>
      <c r="K569" s="10">
        <f t="shared" si="0"/>
        <v>2812.5000000000005</v>
      </c>
      <c r="L569" s="10">
        <f t="shared" si="1"/>
        <v>421.87500000000011</v>
      </c>
      <c r="M569" s="11">
        <v>0.15000000000000002</v>
      </c>
      <c r="O569" s="16"/>
      <c r="P569" s="14"/>
      <c r="Q569" s="12"/>
      <c r="R569" s="13"/>
    </row>
    <row r="570" spans="1:18" ht="15.75" customHeight="1">
      <c r="A570" s="1"/>
      <c r="B570" s="6" t="s">
        <v>27</v>
      </c>
      <c r="C570" s="6">
        <v>1128299</v>
      </c>
      <c r="D570" s="7">
        <v>44515</v>
      </c>
      <c r="E570" s="6" t="s">
        <v>28</v>
      </c>
      <c r="F570" s="6" t="s">
        <v>40</v>
      </c>
      <c r="G570" s="6" t="s">
        <v>41</v>
      </c>
      <c r="H570" s="6" t="s">
        <v>17</v>
      </c>
      <c r="I570" s="8">
        <v>0.60000000000000009</v>
      </c>
      <c r="J570" s="9">
        <v>5750</v>
      </c>
      <c r="K570" s="10">
        <f t="shared" si="0"/>
        <v>3450.0000000000005</v>
      </c>
      <c r="L570" s="10">
        <f t="shared" si="1"/>
        <v>1207.5000000000002</v>
      </c>
      <c r="M570" s="11">
        <v>0.35000000000000003</v>
      </c>
      <c r="O570" s="16"/>
      <c r="P570" s="14"/>
      <c r="Q570" s="12"/>
      <c r="R570" s="13"/>
    </row>
    <row r="571" spans="1:18" ht="15.75" customHeight="1">
      <c r="A571" s="1"/>
      <c r="B571" s="6" t="s">
        <v>27</v>
      </c>
      <c r="C571" s="6">
        <v>1128299</v>
      </c>
      <c r="D571" s="7">
        <v>44515</v>
      </c>
      <c r="E571" s="6" t="s">
        <v>28</v>
      </c>
      <c r="F571" s="6" t="s">
        <v>40</v>
      </c>
      <c r="G571" s="6" t="s">
        <v>41</v>
      </c>
      <c r="H571" s="6" t="s">
        <v>18</v>
      </c>
      <c r="I571" s="8">
        <v>0.65000000000000013</v>
      </c>
      <c r="J571" s="9">
        <v>5750</v>
      </c>
      <c r="K571" s="10">
        <f t="shared" si="0"/>
        <v>3737.5000000000009</v>
      </c>
      <c r="L571" s="10">
        <f t="shared" si="1"/>
        <v>747.50000000000023</v>
      </c>
      <c r="M571" s="11">
        <v>0.2</v>
      </c>
      <c r="O571" s="16"/>
      <c r="P571" s="14"/>
      <c r="Q571" s="12"/>
      <c r="R571" s="13"/>
    </row>
    <row r="572" spans="1:18" ht="15.75" customHeight="1">
      <c r="A572" s="1"/>
      <c r="B572" s="6" t="s">
        <v>27</v>
      </c>
      <c r="C572" s="6">
        <v>1128299</v>
      </c>
      <c r="D572" s="7">
        <v>44515</v>
      </c>
      <c r="E572" s="6" t="s">
        <v>28</v>
      </c>
      <c r="F572" s="6" t="s">
        <v>40</v>
      </c>
      <c r="G572" s="6" t="s">
        <v>41</v>
      </c>
      <c r="H572" s="6" t="s">
        <v>19</v>
      </c>
      <c r="I572" s="8">
        <v>0.60000000000000009</v>
      </c>
      <c r="J572" s="9">
        <v>4250</v>
      </c>
      <c r="K572" s="10">
        <f t="shared" si="0"/>
        <v>2550.0000000000005</v>
      </c>
      <c r="L572" s="10">
        <f t="shared" si="1"/>
        <v>892.50000000000023</v>
      </c>
      <c r="M572" s="11">
        <v>0.35000000000000003</v>
      </c>
      <c r="O572" s="16"/>
      <c r="P572" s="14"/>
      <c r="Q572" s="12"/>
      <c r="R572" s="13"/>
    </row>
    <row r="573" spans="1:18" ht="15.75" customHeight="1">
      <c r="A573" s="1"/>
      <c r="B573" s="6" t="s">
        <v>27</v>
      </c>
      <c r="C573" s="6">
        <v>1128299</v>
      </c>
      <c r="D573" s="7">
        <v>44515</v>
      </c>
      <c r="E573" s="6" t="s">
        <v>28</v>
      </c>
      <c r="F573" s="6" t="s">
        <v>40</v>
      </c>
      <c r="G573" s="6" t="s">
        <v>41</v>
      </c>
      <c r="H573" s="6" t="s">
        <v>20</v>
      </c>
      <c r="I573" s="8">
        <v>0.60000000000000009</v>
      </c>
      <c r="J573" s="9">
        <v>4000</v>
      </c>
      <c r="K573" s="10">
        <f t="shared" si="0"/>
        <v>2400.0000000000005</v>
      </c>
      <c r="L573" s="10">
        <f t="shared" si="1"/>
        <v>720.00000000000011</v>
      </c>
      <c r="M573" s="11">
        <v>0.3</v>
      </c>
      <c r="O573" s="16"/>
      <c r="P573" s="14"/>
      <c r="Q573" s="12"/>
      <c r="R573" s="13"/>
    </row>
    <row r="574" spans="1:18" ht="15.75" customHeight="1">
      <c r="A574" s="1"/>
      <c r="B574" s="6" t="s">
        <v>27</v>
      </c>
      <c r="C574" s="6">
        <v>1128299</v>
      </c>
      <c r="D574" s="7">
        <v>44515</v>
      </c>
      <c r="E574" s="6" t="s">
        <v>28</v>
      </c>
      <c r="F574" s="6" t="s">
        <v>40</v>
      </c>
      <c r="G574" s="6" t="s">
        <v>41</v>
      </c>
      <c r="H574" s="6" t="s">
        <v>21</v>
      </c>
      <c r="I574" s="8">
        <v>0.70000000000000007</v>
      </c>
      <c r="J574" s="9">
        <v>3500</v>
      </c>
      <c r="K574" s="10">
        <f t="shared" si="0"/>
        <v>2450.0000000000005</v>
      </c>
      <c r="L574" s="10">
        <f t="shared" si="1"/>
        <v>1225.0000000000005</v>
      </c>
      <c r="M574" s="11">
        <v>0.50000000000000011</v>
      </c>
      <c r="O574" s="16"/>
      <c r="P574" s="14"/>
      <c r="Q574" s="12"/>
      <c r="R574" s="13"/>
    </row>
    <row r="575" spans="1:18" ht="15.75" customHeight="1">
      <c r="A575" s="1"/>
      <c r="B575" s="6" t="s">
        <v>27</v>
      </c>
      <c r="C575" s="6">
        <v>1128299</v>
      </c>
      <c r="D575" s="7">
        <v>44515</v>
      </c>
      <c r="E575" s="6" t="s">
        <v>28</v>
      </c>
      <c r="F575" s="6" t="s">
        <v>40</v>
      </c>
      <c r="G575" s="6" t="s">
        <v>41</v>
      </c>
      <c r="H575" s="6" t="s">
        <v>22</v>
      </c>
      <c r="I575" s="8">
        <v>0.75000000000000011</v>
      </c>
      <c r="J575" s="9">
        <v>4750</v>
      </c>
      <c r="K575" s="10">
        <f t="shared" si="0"/>
        <v>3562.5000000000005</v>
      </c>
      <c r="L575" s="10">
        <f t="shared" si="1"/>
        <v>534.37500000000011</v>
      </c>
      <c r="M575" s="11">
        <v>0.15000000000000002</v>
      </c>
      <c r="O575" s="16"/>
      <c r="P575" s="14"/>
      <c r="Q575" s="12"/>
      <c r="R575" s="13"/>
    </row>
    <row r="576" spans="1:18" ht="15.75" customHeight="1">
      <c r="A576" s="1"/>
      <c r="B576" s="6" t="s">
        <v>27</v>
      </c>
      <c r="C576" s="6">
        <v>1128299</v>
      </c>
      <c r="D576" s="7">
        <v>44544</v>
      </c>
      <c r="E576" s="6" t="s">
        <v>28</v>
      </c>
      <c r="F576" s="6" t="s">
        <v>40</v>
      </c>
      <c r="G576" s="6" t="s">
        <v>41</v>
      </c>
      <c r="H576" s="6" t="s">
        <v>17</v>
      </c>
      <c r="I576" s="8">
        <v>0.60000000000000009</v>
      </c>
      <c r="J576" s="9">
        <v>6750</v>
      </c>
      <c r="K576" s="10">
        <f t="shared" si="0"/>
        <v>4050.0000000000005</v>
      </c>
      <c r="L576" s="10">
        <f t="shared" si="1"/>
        <v>1417.5000000000002</v>
      </c>
      <c r="M576" s="11">
        <v>0.35000000000000003</v>
      </c>
      <c r="O576" s="16"/>
      <c r="P576" s="14"/>
      <c r="Q576" s="12"/>
      <c r="R576" s="13"/>
    </row>
    <row r="577" spans="1:18" ht="15.75" customHeight="1">
      <c r="A577" s="1"/>
      <c r="B577" s="6" t="s">
        <v>27</v>
      </c>
      <c r="C577" s="6">
        <v>1128299</v>
      </c>
      <c r="D577" s="7">
        <v>44544</v>
      </c>
      <c r="E577" s="6" t="s">
        <v>28</v>
      </c>
      <c r="F577" s="6" t="s">
        <v>40</v>
      </c>
      <c r="G577" s="6" t="s">
        <v>41</v>
      </c>
      <c r="H577" s="6" t="s">
        <v>18</v>
      </c>
      <c r="I577" s="8">
        <v>0.65000000000000013</v>
      </c>
      <c r="J577" s="9">
        <v>6750</v>
      </c>
      <c r="K577" s="10">
        <f t="shared" si="0"/>
        <v>4387.5000000000009</v>
      </c>
      <c r="L577" s="10">
        <f t="shared" si="1"/>
        <v>877.50000000000023</v>
      </c>
      <c r="M577" s="11">
        <v>0.2</v>
      </c>
      <c r="O577" s="16"/>
      <c r="P577" s="14"/>
      <c r="Q577" s="12"/>
      <c r="R577" s="13"/>
    </row>
    <row r="578" spans="1:18" ht="15.75" customHeight="1">
      <c r="A578" s="1"/>
      <c r="B578" s="6" t="s">
        <v>27</v>
      </c>
      <c r="C578" s="6">
        <v>1128299</v>
      </c>
      <c r="D578" s="7">
        <v>44544</v>
      </c>
      <c r="E578" s="6" t="s">
        <v>28</v>
      </c>
      <c r="F578" s="6" t="s">
        <v>40</v>
      </c>
      <c r="G578" s="6" t="s">
        <v>41</v>
      </c>
      <c r="H578" s="6" t="s">
        <v>19</v>
      </c>
      <c r="I578" s="8">
        <v>0.60000000000000009</v>
      </c>
      <c r="J578" s="9">
        <v>4750</v>
      </c>
      <c r="K578" s="10">
        <f t="shared" si="0"/>
        <v>2850.0000000000005</v>
      </c>
      <c r="L578" s="10">
        <f t="shared" si="1"/>
        <v>997.50000000000023</v>
      </c>
      <c r="M578" s="11">
        <v>0.35000000000000003</v>
      </c>
      <c r="O578" s="16"/>
      <c r="P578" s="14"/>
      <c r="Q578" s="12"/>
      <c r="R578" s="13"/>
    </row>
    <row r="579" spans="1:18" ht="15.75" customHeight="1">
      <c r="A579" s="1"/>
      <c r="B579" s="6" t="s">
        <v>27</v>
      </c>
      <c r="C579" s="6">
        <v>1128299</v>
      </c>
      <c r="D579" s="7">
        <v>44544</v>
      </c>
      <c r="E579" s="6" t="s">
        <v>28</v>
      </c>
      <c r="F579" s="6" t="s">
        <v>40</v>
      </c>
      <c r="G579" s="6" t="s">
        <v>41</v>
      </c>
      <c r="H579" s="6" t="s">
        <v>20</v>
      </c>
      <c r="I579" s="8">
        <v>0.60000000000000009</v>
      </c>
      <c r="J579" s="9">
        <v>4750</v>
      </c>
      <c r="K579" s="10">
        <f t="shared" si="0"/>
        <v>2850.0000000000005</v>
      </c>
      <c r="L579" s="10">
        <f t="shared" si="1"/>
        <v>855.00000000000011</v>
      </c>
      <c r="M579" s="11">
        <v>0.3</v>
      </c>
      <c r="O579" s="16"/>
      <c r="P579" s="14"/>
      <c r="Q579" s="12"/>
      <c r="R579" s="13"/>
    </row>
    <row r="580" spans="1:18" ht="15.75" customHeight="1">
      <c r="A580" s="1"/>
      <c r="B580" s="6" t="s">
        <v>27</v>
      </c>
      <c r="C580" s="6">
        <v>1128299</v>
      </c>
      <c r="D580" s="7">
        <v>44544</v>
      </c>
      <c r="E580" s="6" t="s">
        <v>28</v>
      </c>
      <c r="F580" s="6" t="s">
        <v>40</v>
      </c>
      <c r="G580" s="6" t="s">
        <v>41</v>
      </c>
      <c r="H580" s="6" t="s">
        <v>21</v>
      </c>
      <c r="I580" s="8">
        <v>0.70000000000000007</v>
      </c>
      <c r="J580" s="9">
        <v>4000</v>
      </c>
      <c r="K580" s="10">
        <f t="shared" si="0"/>
        <v>2800.0000000000005</v>
      </c>
      <c r="L580" s="10">
        <f t="shared" si="1"/>
        <v>1400.0000000000005</v>
      </c>
      <c r="M580" s="11">
        <v>0.50000000000000011</v>
      </c>
      <c r="O580" s="16"/>
      <c r="P580" s="14"/>
      <c r="Q580" s="12"/>
      <c r="R580" s="13"/>
    </row>
    <row r="581" spans="1:18" ht="15.75" customHeight="1">
      <c r="A581" s="1"/>
      <c r="B581" s="6" t="s">
        <v>27</v>
      </c>
      <c r="C581" s="6">
        <v>1128299</v>
      </c>
      <c r="D581" s="7">
        <v>44544</v>
      </c>
      <c r="E581" s="6" t="s">
        <v>28</v>
      </c>
      <c r="F581" s="6" t="s">
        <v>40</v>
      </c>
      <c r="G581" s="6" t="s">
        <v>41</v>
      </c>
      <c r="H581" s="6" t="s">
        <v>22</v>
      </c>
      <c r="I581" s="8">
        <v>0.75000000000000011</v>
      </c>
      <c r="J581" s="9">
        <v>5000</v>
      </c>
      <c r="K581" s="10">
        <f t="shared" si="0"/>
        <v>3750.0000000000005</v>
      </c>
      <c r="L581" s="10">
        <f t="shared" si="1"/>
        <v>562.50000000000011</v>
      </c>
      <c r="M581" s="11">
        <v>0.15000000000000002</v>
      </c>
      <c r="O581" s="16"/>
      <c r="P581" s="14"/>
      <c r="Q581" s="12"/>
      <c r="R581" s="13"/>
    </row>
    <row r="582" spans="1:18" ht="15.75" customHeight="1">
      <c r="A582" s="1" t="s">
        <v>39</v>
      </c>
      <c r="B582" s="6" t="s">
        <v>27</v>
      </c>
      <c r="C582" s="6">
        <v>1128299</v>
      </c>
      <c r="D582" s="7">
        <v>44201</v>
      </c>
      <c r="E582" s="6" t="s">
        <v>28</v>
      </c>
      <c r="F582" s="6" t="s">
        <v>42</v>
      </c>
      <c r="G582" s="6" t="s">
        <v>43</v>
      </c>
      <c r="H582" s="6" t="s">
        <v>17</v>
      </c>
      <c r="I582" s="8">
        <v>0.3</v>
      </c>
      <c r="J582" s="9">
        <v>4250</v>
      </c>
      <c r="K582" s="10">
        <f t="shared" si="0"/>
        <v>1275</v>
      </c>
      <c r="L582" s="10">
        <f t="shared" si="1"/>
        <v>446.25000000000006</v>
      </c>
      <c r="M582" s="11">
        <v>0.35000000000000003</v>
      </c>
      <c r="O582" s="16"/>
      <c r="P582" s="14"/>
      <c r="Q582" s="12"/>
      <c r="R582" s="13"/>
    </row>
    <row r="583" spans="1:18" ht="15.75" customHeight="1">
      <c r="A583" s="1"/>
      <c r="B583" s="6" t="s">
        <v>27</v>
      </c>
      <c r="C583" s="6">
        <v>1128299</v>
      </c>
      <c r="D583" s="7">
        <v>44201</v>
      </c>
      <c r="E583" s="6" t="s">
        <v>28</v>
      </c>
      <c r="F583" s="6" t="s">
        <v>42</v>
      </c>
      <c r="G583" s="6" t="s">
        <v>43</v>
      </c>
      <c r="H583" s="6" t="s">
        <v>18</v>
      </c>
      <c r="I583" s="8">
        <v>0.4</v>
      </c>
      <c r="J583" s="9">
        <v>4250</v>
      </c>
      <c r="K583" s="10">
        <f t="shared" si="0"/>
        <v>1700</v>
      </c>
      <c r="L583" s="10">
        <f t="shared" si="1"/>
        <v>340</v>
      </c>
      <c r="M583" s="11">
        <v>0.2</v>
      </c>
      <c r="O583" s="16"/>
      <c r="P583" s="14"/>
      <c r="Q583" s="12"/>
      <c r="R583" s="13"/>
    </row>
    <row r="584" spans="1:18" ht="15.75" customHeight="1">
      <c r="A584" s="1"/>
      <c r="B584" s="6" t="s">
        <v>27</v>
      </c>
      <c r="C584" s="6">
        <v>1128299</v>
      </c>
      <c r="D584" s="7">
        <v>44201</v>
      </c>
      <c r="E584" s="6" t="s">
        <v>28</v>
      </c>
      <c r="F584" s="6" t="s">
        <v>42</v>
      </c>
      <c r="G584" s="6" t="s">
        <v>43</v>
      </c>
      <c r="H584" s="6" t="s">
        <v>19</v>
      </c>
      <c r="I584" s="8">
        <v>0.4</v>
      </c>
      <c r="J584" s="9">
        <v>4250</v>
      </c>
      <c r="K584" s="10">
        <f t="shared" si="0"/>
        <v>1700</v>
      </c>
      <c r="L584" s="10">
        <f t="shared" si="1"/>
        <v>595</v>
      </c>
      <c r="M584" s="11">
        <v>0.35000000000000003</v>
      </c>
      <c r="O584" s="16"/>
      <c r="P584" s="14"/>
      <c r="Q584" s="12"/>
      <c r="R584" s="13"/>
    </row>
    <row r="585" spans="1:18" ht="15.75" customHeight="1">
      <c r="A585" s="1"/>
      <c r="B585" s="6" t="s">
        <v>27</v>
      </c>
      <c r="C585" s="6">
        <v>1128299</v>
      </c>
      <c r="D585" s="7">
        <v>44201</v>
      </c>
      <c r="E585" s="6" t="s">
        <v>28</v>
      </c>
      <c r="F585" s="6" t="s">
        <v>42</v>
      </c>
      <c r="G585" s="6" t="s">
        <v>43</v>
      </c>
      <c r="H585" s="6" t="s">
        <v>20</v>
      </c>
      <c r="I585" s="8">
        <v>0.4</v>
      </c>
      <c r="J585" s="9">
        <v>2750</v>
      </c>
      <c r="K585" s="10">
        <f t="shared" si="0"/>
        <v>1100</v>
      </c>
      <c r="L585" s="10">
        <f t="shared" si="1"/>
        <v>330</v>
      </c>
      <c r="M585" s="11">
        <v>0.3</v>
      </c>
      <c r="O585" s="16"/>
      <c r="P585" s="14"/>
      <c r="Q585" s="12"/>
      <c r="R585" s="13"/>
    </row>
    <row r="586" spans="1:18" ht="15.75" customHeight="1">
      <c r="A586" s="1"/>
      <c r="B586" s="6" t="s">
        <v>27</v>
      </c>
      <c r="C586" s="6">
        <v>1128299</v>
      </c>
      <c r="D586" s="7">
        <v>44201</v>
      </c>
      <c r="E586" s="6" t="s">
        <v>28</v>
      </c>
      <c r="F586" s="6" t="s">
        <v>42</v>
      </c>
      <c r="G586" s="6" t="s">
        <v>43</v>
      </c>
      <c r="H586" s="6" t="s">
        <v>21</v>
      </c>
      <c r="I586" s="8">
        <v>0.45</v>
      </c>
      <c r="J586" s="9">
        <v>2250</v>
      </c>
      <c r="K586" s="10">
        <f t="shared" si="0"/>
        <v>1012.5</v>
      </c>
      <c r="L586" s="10">
        <f t="shared" si="1"/>
        <v>506.25</v>
      </c>
      <c r="M586" s="11">
        <v>0.5</v>
      </c>
      <c r="O586" s="16"/>
      <c r="P586" s="14"/>
      <c r="Q586" s="12"/>
      <c r="R586" s="13"/>
    </row>
    <row r="587" spans="1:18" ht="15.75" customHeight="1">
      <c r="A587" s="1"/>
      <c r="B587" s="6" t="s">
        <v>27</v>
      </c>
      <c r="C587" s="6">
        <v>1128299</v>
      </c>
      <c r="D587" s="7">
        <v>44201</v>
      </c>
      <c r="E587" s="6" t="s">
        <v>28</v>
      </c>
      <c r="F587" s="6" t="s">
        <v>42</v>
      </c>
      <c r="G587" s="6" t="s">
        <v>43</v>
      </c>
      <c r="H587" s="6" t="s">
        <v>22</v>
      </c>
      <c r="I587" s="8">
        <v>0.4</v>
      </c>
      <c r="J587" s="9">
        <v>4750</v>
      </c>
      <c r="K587" s="10">
        <f t="shared" si="0"/>
        <v>1900</v>
      </c>
      <c r="L587" s="10">
        <f t="shared" si="1"/>
        <v>285.00000000000006</v>
      </c>
      <c r="M587" s="11">
        <v>0.15000000000000002</v>
      </c>
      <c r="O587" s="16"/>
      <c r="P587" s="14"/>
      <c r="Q587" s="12"/>
      <c r="R587" s="13"/>
    </row>
    <row r="588" spans="1:18" ht="15.75" customHeight="1">
      <c r="A588" s="1"/>
      <c r="B588" s="6" t="s">
        <v>27</v>
      </c>
      <c r="C588" s="6">
        <v>1128299</v>
      </c>
      <c r="D588" s="7">
        <v>44232</v>
      </c>
      <c r="E588" s="6" t="s">
        <v>28</v>
      </c>
      <c r="F588" s="6" t="s">
        <v>42</v>
      </c>
      <c r="G588" s="6" t="s">
        <v>43</v>
      </c>
      <c r="H588" s="6" t="s">
        <v>17</v>
      </c>
      <c r="I588" s="8">
        <v>0.3</v>
      </c>
      <c r="J588" s="9">
        <v>5250</v>
      </c>
      <c r="K588" s="10">
        <f t="shared" si="0"/>
        <v>1575</v>
      </c>
      <c r="L588" s="10">
        <f t="shared" si="1"/>
        <v>551.25</v>
      </c>
      <c r="M588" s="11">
        <v>0.35000000000000003</v>
      </c>
      <c r="O588" s="16"/>
      <c r="P588" s="14"/>
      <c r="Q588" s="12"/>
      <c r="R588" s="13"/>
    </row>
    <row r="589" spans="1:18" ht="15.75" customHeight="1">
      <c r="A589" s="1"/>
      <c r="B589" s="6" t="s">
        <v>27</v>
      </c>
      <c r="C589" s="6">
        <v>1128299</v>
      </c>
      <c r="D589" s="7">
        <v>44232</v>
      </c>
      <c r="E589" s="6" t="s">
        <v>28</v>
      </c>
      <c r="F589" s="6" t="s">
        <v>42</v>
      </c>
      <c r="G589" s="6" t="s">
        <v>43</v>
      </c>
      <c r="H589" s="6" t="s">
        <v>18</v>
      </c>
      <c r="I589" s="8">
        <v>0.4</v>
      </c>
      <c r="J589" s="9">
        <v>4250</v>
      </c>
      <c r="K589" s="10">
        <f t="shared" si="0"/>
        <v>1700</v>
      </c>
      <c r="L589" s="10">
        <f t="shared" si="1"/>
        <v>340</v>
      </c>
      <c r="M589" s="11">
        <v>0.2</v>
      </c>
      <c r="O589" s="16"/>
      <c r="P589" s="14"/>
      <c r="Q589" s="12"/>
      <c r="R589" s="13"/>
    </row>
    <row r="590" spans="1:18" ht="15.75" customHeight="1">
      <c r="A590" s="1"/>
      <c r="B590" s="6" t="s">
        <v>27</v>
      </c>
      <c r="C590" s="6">
        <v>1128299</v>
      </c>
      <c r="D590" s="7">
        <v>44232</v>
      </c>
      <c r="E590" s="6" t="s">
        <v>28</v>
      </c>
      <c r="F590" s="6" t="s">
        <v>42</v>
      </c>
      <c r="G590" s="6" t="s">
        <v>43</v>
      </c>
      <c r="H590" s="6" t="s">
        <v>19</v>
      </c>
      <c r="I590" s="8">
        <v>0.4</v>
      </c>
      <c r="J590" s="9">
        <v>4250</v>
      </c>
      <c r="K590" s="10">
        <f t="shared" si="0"/>
        <v>1700</v>
      </c>
      <c r="L590" s="10">
        <f t="shared" si="1"/>
        <v>595</v>
      </c>
      <c r="M590" s="11">
        <v>0.35000000000000003</v>
      </c>
      <c r="O590" s="16"/>
      <c r="P590" s="14"/>
      <c r="Q590" s="12"/>
      <c r="R590" s="13"/>
    </row>
    <row r="591" spans="1:18" ht="15.75" customHeight="1">
      <c r="A591" s="1"/>
      <c r="B591" s="6" t="s">
        <v>27</v>
      </c>
      <c r="C591" s="6">
        <v>1128299</v>
      </c>
      <c r="D591" s="7">
        <v>44232</v>
      </c>
      <c r="E591" s="6" t="s">
        <v>28</v>
      </c>
      <c r="F591" s="6" t="s">
        <v>42</v>
      </c>
      <c r="G591" s="6" t="s">
        <v>43</v>
      </c>
      <c r="H591" s="6" t="s">
        <v>20</v>
      </c>
      <c r="I591" s="8">
        <v>0.4</v>
      </c>
      <c r="J591" s="9">
        <v>2750</v>
      </c>
      <c r="K591" s="10">
        <f t="shared" si="0"/>
        <v>1100</v>
      </c>
      <c r="L591" s="10">
        <f t="shared" si="1"/>
        <v>330</v>
      </c>
      <c r="M591" s="11">
        <v>0.3</v>
      </c>
      <c r="O591" s="16"/>
      <c r="P591" s="14"/>
      <c r="Q591" s="12"/>
      <c r="R591" s="13"/>
    </row>
    <row r="592" spans="1:18" ht="15.75" customHeight="1">
      <c r="A592" s="1"/>
      <c r="B592" s="6" t="s">
        <v>27</v>
      </c>
      <c r="C592" s="6">
        <v>1128299</v>
      </c>
      <c r="D592" s="7">
        <v>44232</v>
      </c>
      <c r="E592" s="6" t="s">
        <v>28</v>
      </c>
      <c r="F592" s="6" t="s">
        <v>42</v>
      </c>
      <c r="G592" s="6" t="s">
        <v>43</v>
      </c>
      <c r="H592" s="6" t="s">
        <v>21</v>
      </c>
      <c r="I592" s="8">
        <v>0.45</v>
      </c>
      <c r="J592" s="9">
        <v>2000</v>
      </c>
      <c r="K592" s="10">
        <f t="shared" si="0"/>
        <v>900</v>
      </c>
      <c r="L592" s="10">
        <f t="shared" si="1"/>
        <v>450</v>
      </c>
      <c r="M592" s="11">
        <v>0.5</v>
      </c>
      <c r="O592" s="16"/>
      <c r="P592" s="14"/>
      <c r="Q592" s="12"/>
      <c r="R592" s="13"/>
    </row>
    <row r="593" spans="1:18" ht="15.75" customHeight="1">
      <c r="A593" s="1"/>
      <c r="B593" s="6" t="s">
        <v>27</v>
      </c>
      <c r="C593" s="6">
        <v>1128299</v>
      </c>
      <c r="D593" s="7">
        <v>44232</v>
      </c>
      <c r="E593" s="6" t="s">
        <v>28</v>
      </c>
      <c r="F593" s="6" t="s">
        <v>42</v>
      </c>
      <c r="G593" s="6" t="s">
        <v>43</v>
      </c>
      <c r="H593" s="6" t="s">
        <v>22</v>
      </c>
      <c r="I593" s="8">
        <v>0.4</v>
      </c>
      <c r="J593" s="9">
        <v>4000</v>
      </c>
      <c r="K593" s="10">
        <f t="shared" si="0"/>
        <v>1600</v>
      </c>
      <c r="L593" s="10">
        <f t="shared" si="1"/>
        <v>240.00000000000003</v>
      </c>
      <c r="M593" s="11">
        <v>0.15000000000000002</v>
      </c>
      <c r="O593" s="16"/>
      <c r="P593" s="14"/>
      <c r="Q593" s="12"/>
      <c r="R593" s="13"/>
    </row>
    <row r="594" spans="1:18" ht="15.75" customHeight="1">
      <c r="A594" s="1"/>
      <c r="B594" s="6" t="s">
        <v>27</v>
      </c>
      <c r="C594" s="6">
        <v>1128299</v>
      </c>
      <c r="D594" s="7">
        <v>44259</v>
      </c>
      <c r="E594" s="6" t="s">
        <v>28</v>
      </c>
      <c r="F594" s="6" t="s">
        <v>42</v>
      </c>
      <c r="G594" s="6" t="s">
        <v>43</v>
      </c>
      <c r="H594" s="6" t="s">
        <v>17</v>
      </c>
      <c r="I594" s="8">
        <v>0.4</v>
      </c>
      <c r="J594" s="9">
        <v>5500</v>
      </c>
      <c r="K594" s="10">
        <f t="shared" si="0"/>
        <v>2200</v>
      </c>
      <c r="L594" s="10">
        <f t="shared" si="1"/>
        <v>770.00000000000011</v>
      </c>
      <c r="M594" s="11">
        <v>0.35000000000000003</v>
      </c>
      <c r="O594" s="16"/>
      <c r="P594" s="14"/>
      <c r="Q594" s="12"/>
      <c r="R594" s="13"/>
    </row>
    <row r="595" spans="1:18" ht="15.75" customHeight="1">
      <c r="A595" s="1"/>
      <c r="B595" s="6" t="s">
        <v>27</v>
      </c>
      <c r="C595" s="6">
        <v>1128299</v>
      </c>
      <c r="D595" s="7">
        <v>44259</v>
      </c>
      <c r="E595" s="6" t="s">
        <v>28</v>
      </c>
      <c r="F595" s="6" t="s">
        <v>42</v>
      </c>
      <c r="G595" s="6" t="s">
        <v>43</v>
      </c>
      <c r="H595" s="6" t="s">
        <v>18</v>
      </c>
      <c r="I595" s="8">
        <v>0.49999999999999994</v>
      </c>
      <c r="J595" s="9">
        <v>4000</v>
      </c>
      <c r="K595" s="10">
        <f t="shared" si="0"/>
        <v>1999.9999999999998</v>
      </c>
      <c r="L595" s="10">
        <f t="shared" si="1"/>
        <v>400</v>
      </c>
      <c r="M595" s="11">
        <v>0.2</v>
      </c>
      <c r="O595" s="16"/>
      <c r="P595" s="14"/>
      <c r="Q595" s="12"/>
      <c r="R595" s="13"/>
    </row>
    <row r="596" spans="1:18" ht="15.75" customHeight="1">
      <c r="A596" s="1"/>
      <c r="B596" s="6" t="s">
        <v>27</v>
      </c>
      <c r="C596" s="6">
        <v>1128299</v>
      </c>
      <c r="D596" s="7">
        <v>44259</v>
      </c>
      <c r="E596" s="6" t="s">
        <v>28</v>
      </c>
      <c r="F596" s="6" t="s">
        <v>42</v>
      </c>
      <c r="G596" s="6" t="s">
        <v>43</v>
      </c>
      <c r="H596" s="6" t="s">
        <v>19</v>
      </c>
      <c r="I596" s="8">
        <v>0.54999999999999993</v>
      </c>
      <c r="J596" s="9">
        <v>4000</v>
      </c>
      <c r="K596" s="10">
        <f t="shared" si="0"/>
        <v>2199.9999999999995</v>
      </c>
      <c r="L596" s="10">
        <f t="shared" si="1"/>
        <v>769.99999999999989</v>
      </c>
      <c r="M596" s="11">
        <v>0.35000000000000003</v>
      </c>
      <c r="O596" s="16"/>
      <c r="P596" s="14"/>
      <c r="Q596" s="12"/>
      <c r="R596" s="13"/>
    </row>
    <row r="597" spans="1:18" ht="15.75" customHeight="1">
      <c r="A597" s="1"/>
      <c r="B597" s="6" t="s">
        <v>27</v>
      </c>
      <c r="C597" s="6">
        <v>1128299</v>
      </c>
      <c r="D597" s="7">
        <v>44259</v>
      </c>
      <c r="E597" s="6" t="s">
        <v>28</v>
      </c>
      <c r="F597" s="6" t="s">
        <v>42</v>
      </c>
      <c r="G597" s="6" t="s">
        <v>43</v>
      </c>
      <c r="H597" s="6" t="s">
        <v>20</v>
      </c>
      <c r="I597" s="8">
        <v>0.54999999999999993</v>
      </c>
      <c r="J597" s="9">
        <v>3000</v>
      </c>
      <c r="K597" s="10">
        <f t="shared" si="0"/>
        <v>1649.9999999999998</v>
      </c>
      <c r="L597" s="10">
        <f t="shared" si="1"/>
        <v>494.99999999999989</v>
      </c>
      <c r="M597" s="11">
        <v>0.3</v>
      </c>
      <c r="O597" s="16"/>
      <c r="P597" s="14"/>
      <c r="Q597" s="12"/>
      <c r="R597" s="13"/>
    </row>
    <row r="598" spans="1:18" ht="15.75" customHeight="1">
      <c r="A598" s="1"/>
      <c r="B598" s="6" t="s">
        <v>27</v>
      </c>
      <c r="C598" s="6">
        <v>1128299</v>
      </c>
      <c r="D598" s="7">
        <v>44259</v>
      </c>
      <c r="E598" s="6" t="s">
        <v>28</v>
      </c>
      <c r="F598" s="6" t="s">
        <v>42</v>
      </c>
      <c r="G598" s="6" t="s">
        <v>43</v>
      </c>
      <c r="H598" s="6" t="s">
        <v>21</v>
      </c>
      <c r="I598" s="8">
        <v>0.6</v>
      </c>
      <c r="J598" s="9">
        <v>1500</v>
      </c>
      <c r="K598" s="10">
        <f t="shared" si="0"/>
        <v>900</v>
      </c>
      <c r="L598" s="10">
        <f t="shared" si="1"/>
        <v>450</v>
      </c>
      <c r="M598" s="11">
        <v>0.5</v>
      </c>
      <c r="O598" s="16"/>
      <c r="P598" s="14"/>
      <c r="Q598" s="12"/>
      <c r="R598" s="13"/>
    </row>
    <row r="599" spans="1:18" ht="15.75" customHeight="1">
      <c r="A599" s="1"/>
      <c r="B599" s="6" t="s">
        <v>27</v>
      </c>
      <c r="C599" s="6">
        <v>1128299</v>
      </c>
      <c r="D599" s="7">
        <v>44259</v>
      </c>
      <c r="E599" s="6" t="s">
        <v>28</v>
      </c>
      <c r="F599" s="6" t="s">
        <v>42</v>
      </c>
      <c r="G599" s="6" t="s">
        <v>43</v>
      </c>
      <c r="H599" s="6" t="s">
        <v>22</v>
      </c>
      <c r="I599" s="8">
        <v>0.54999999999999993</v>
      </c>
      <c r="J599" s="9">
        <v>3500</v>
      </c>
      <c r="K599" s="10">
        <f t="shared" si="0"/>
        <v>1924.9999999999998</v>
      </c>
      <c r="L599" s="10">
        <f t="shared" si="1"/>
        <v>288.75</v>
      </c>
      <c r="M599" s="11">
        <v>0.15000000000000002</v>
      </c>
      <c r="O599" s="16"/>
      <c r="P599" s="14"/>
      <c r="Q599" s="12"/>
      <c r="R599" s="13"/>
    </row>
    <row r="600" spans="1:18" ht="15.75" customHeight="1">
      <c r="A600" s="1"/>
      <c r="B600" s="6" t="s">
        <v>27</v>
      </c>
      <c r="C600" s="6">
        <v>1128299</v>
      </c>
      <c r="D600" s="7">
        <v>44291</v>
      </c>
      <c r="E600" s="6" t="s">
        <v>28</v>
      </c>
      <c r="F600" s="6" t="s">
        <v>42</v>
      </c>
      <c r="G600" s="6" t="s">
        <v>43</v>
      </c>
      <c r="H600" s="6" t="s">
        <v>17</v>
      </c>
      <c r="I600" s="8">
        <v>0.6</v>
      </c>
      <c r="J600" s="9">
        <v>5250</v>
      </c>
      <c r="K600" s="10">
        <f t="shared" si="0"/>
        <v>3150</v>
      </c>
      <c r="L600" s="10">
        <f t="shared" si="1"/>
        <v>1102.5</v>
      </c>
      <c r="M600" s="11">
        <v>0.35000000000000003</v>
      </c>
      <c r="O600" s="16"/>
      <c r="P600" s="14"/>
      <c r="Q600" s="12"/>
      <c r="R600" s="13"/>
    </row>
    <row r="601" spans="1:18" ht="15.75" customHeight="1">
      <c r="A601" s="1"/>
      <c r="B601" s="6" t="s">
        <v>27</v>
      </c>
      <c r="C601" s="6">
        <v>1128299</v>
      </c>
      <c r="D601" s="7">
        <v>44291</v>
      </c>
      <c r="E601" s="6" t="s">
        <v>28</v>
      </c>
      <c r="F601" s="6" t="s">
        <v>42</v>
      </c>
      <c r="G601" s="6" t="s">
        <v>43</v>
      </c>
      <c r="H601" s="6" t="s">
        <v>18</v>
      </c>
      <c r="I601" s="8">
        <v>0.65</v>
      </c>
      <c r="J601" s="9">
        <v>3250</v>
      </c>
      <c r="K601" s="10">
        <f t="shared" si="0"/>
        <v>2112.5</v>
      </c>
      <c r="L601" s="10">
        <f t="shared" si="1"/>
        <v>422.5</v>
      </c>
      <c r="M601" s="11">
        <v>0.2</v>
      </c>
      <c r="O601" s="16"/>
      <c r="P601" s="14"/>
      <c r="Q601" s="12"/>
      <c r="R601" s="13"/>
    </row>
    <row r="602" spans="1:18" ht="15.75" customHeight="1">
      <c r="A602" s="1"/>
      <c r="B602" s="6" t="s">
        <v>27</v>
      </c>
      <c r="C602" s="6">
        <v>1128299</v>
      </c>
      <c r="D602" s="7">
        <v>44291</v>
      </c>
      <c r="E602" s="6" t="s">
        <v>28</v>
      </c>
      <c r="F602" s="6" t="s">
        <v>42</v>
      </c>
      <c r="G602" s="6" t="s">
        <v>43</v>
      </c>
      <c r="H602" s="6" t="s">
        <v>19</v>
      </c>
      <c r="I602" s="8">
        <v>0.65</v>
      </c>
      <c r="J602" s="9">
        <v>3750</v>
      </c>
      <c r="K602" s="10">
        <f t="shared" si="0"/>
        <v>2437.5</v>
      </c>
      <c r="L602" s="10">
        <f t="shared" si="1"/>
        <v>853.12500000000011</v>
      </c>
      <c r="M602" s="11">
        <v>0.35000000000000003</v>
      </c>
      <c r="O602" s="16"/>
      <c r="P602" s="14"/>
      <c r="Q602" s="12"/>
      <c r="R602" s="13"/>
    </row>
    <row r="603" spans="1:18" ht="15.75" customHeight="1">
      <c r="A603" s="1"/>
      <c r="B603" s="6" t="s">
        <v>27</v>
      </c>
      <c r="C603" s="6">
        <v>1128299</v>
      </c>
      <c r="D603" s="7">
        <v>44291</v>
      </c>
      <c r="E603" s="6" t="s">
        <v>28</v>
      </c>
      <c r="F603" s="6" t="s">
        <v>42</v>
      </c>
      <c r="G603" s="6" t="s">
        <v>43</v>
      </c>
      <c r="H603" s="6" t="s">
        <v>20</v>
      </c>
      <c r="I603" s="8">
        <v>0.6</v>
      </c>
      <c r="J603" s="9">
        <v>2750</v>
      </c>
      <c r="K603" s="10">
        <f t="shared" si="0"/>
        <v>1650</v>
      </c>
      <c r="L603" s="10">
        <f t="shared" si="1"/>
        <v>495</v>
      </c>
      <c r="M603" s="11">
        <v>0.3</v>
      </c>
      <c r="O603" s="16"/>
      <c r="P603" s="14"/>
      <c r="Q603" s="12"/>
      <c r="R603" s="13"/>
    </row>
    <row r="604" spans="1:18" ht="15.75" customHeight="1">
      <c r="A604" s="1"/>
      <c r="B604" s="6" t="s">
        <v>27</v>
      </c>
      <c r="C604" s="6">
        <v>1128299</v>
      </c>
      <c r="D604" s="7">
        <v>44291</v>
      </c>
      <c r="E604" s="6" t="s">
        <v>28</v>
      </c>
      <c r="F604" s="6" t="s">
        <v>42</v>
      </c>
      <c r="G604" s="6" t="s">
        <v>43</v>
      </c>
      <c r="H604" s="6" t="s">
        <v>21</v>
      </c>
      <c r="I604" s="8">
        <v>0.65</v>
      </c>
      <c r="J604" s="9">
        <v>1750</v>
      </c>
      <c r="K604" s="10">
        <f t="shared" si="0"/>
        <v>1137.5</v>
      </c>
      <c r="L604" s="10">
        <f t="shared" si="1"/>
        <v>568.75</v>
      </c>
      <c r="M604" s="11">
        <v>0.5</v>
      </c>
      <c r="O604" s="16"/>
      <c r="P604" s="14"/>
      <c r="Q604" s="12"/>
      <c r="R604" s="13"/>
    </row>
    <row r="605" spans="1:18" ht="15.75" customHeight="1">
      <c r="A605" s="1"/>
      <c r="B605" s="6" t="s">
        <v>27</v>
      </c>
      <c r="C605" s="6">
        <v>1128299</v>
      </c>
      <c r="D605" s="7">
        <v>44291</v>
      </c>
      <c r="E605" s="6" t="s">
        <v>28</v>
      </c>
      <c r="F605" s="6" t="s">
        <v>42</v>
      </c>
      <c r="G605" s="6" t="s">
        <v>43</v>
      </c>
      <c r="H605" s="6" t="s">
        <v>22</v>
      </c>
      <c r="I605" s="8">
        <v>0.8</v>
      </c>
      <c r="J605" s="9">
        <v>3250</v>
      </c>
      <c r="K605" s="10">
        <f t="shared" si="0"/>
        <v>2600</v>
      </c>
      <c r="L605" s="10">
        <f t="shared" si="1"/>
        <v>390.00000000000006</v>
      </c>
      <c r="M605" s="11">
        <v>0.15000000000000002</v>
      </c>
      <c r="O605" s="16"/>
      <c r="P605" s="14"/>
      <c r="Q605" s="12"/>
      <c r="R605" s="13"/>
    </row>
    <row r="606" spans="1:18" ht="15.75" customHeight="1">
      <c r="A606" s="1"/>
      <c r="B606" s="6" t="s">
        <v>27</v>
      </c>
      <c r="C606" s="6">
        <v>1128299</v>
      </c>
      <c r="D606" s="7">
        <v>44322</v>
      </c>
      <c r="E606" s="6" t="s">
        <v>28</v>
      </c>
      <c r="F606" s="6" t="s">
        <v>42</v>
      </c>
      <c r="G606" s="6" t="s">
        <v>43</v>
      </c>
      <c r="H606" s="6" t="s">
        <v>17</v>
      </c>
      <c r="I606" s="8">
        <v>0.6</v>
      </c>
      <c r="J606" s="9">
        <v>5250</v>
      </c>
      <c r="K606" s="10">
        <f t="shared" si="0"/>
        <v>3150</v>
      </c>
      <c r="L606" s="10">
        <f t="shared" si="1"/>
        <v>1575</v>
      </c>
      <c r="M606" s="11">
        <v>0.5</v>
      </c>
      <c r="O606" s="16"/>
      <c r="P606" s="14"/>
      <c r="Q606" s="12"/>
      <c r="R606" s="13"/>
    </row>
    <row r="607" spans="1:18" ht="15.75" customHeight="1">
      <c r="A607" s="1"/>
      <c r="B607" s="6" t="s">
        <v>27</v>
      </c>
      <c r="C607" s="6">
        <v>1128299</v>
      </c>
      <c r="D607" s="7">
        <v>44322</v>
      </c>
      <c r="E607" s="6" t="s">
        <v>28</v>
      </c>
      <c r="F607" s="6" t="s">
        <v>42</v>
      </c>
      <c r="G607" s="6" t="s">
        <v>43</v>
      </c>
      <c r="H607" s="6" t="s">
        <v>18</v>
      </c>
      <c r="I607" s="8">
        <v>0.65</v>
      </c>
      <c r="J607" s="9">
        <v>3750</v>
      </c>
      <c r="K607" s="10">
        <f t="shared" si="0"/>
        <v>2437.5</v>
      </c>
      <c r="L607" s="10">
        <f t="shared" si="1"/>
        <v>853.125</v>
      </c>
      <c r="M607" s="11">
        <v>0.35</v>
      </c>
      <c r="O607" s="16"/>
      <c r="P607" s="14"/>
      <c r="Q607" s="12"/>
      <c r="R607" s="13"/>
    </row>
    <row r="608" spans="1:18" ht="15.75" customHeight="1">
      <c r="A608" s="1"/>
      <c r="B608" s="6" t="s">
        <v>27</v>
      </c>
      <c r="C608" s="6">
        <v>1128299</v>
      </c>
      <c r="D608" s="7">
        <v>44322</v>
      </c>
      <c r="E608" s="6" t="s">
        <v>28</v>
      </c>
      <c r="F608" s="6" t="s">
        <v>42</v>
      </c>
      <c r="G608" s="6" t="s">
        <v>43</v>
      </c>
      <c r="H608" s="6" t="s">
        <v>19</v>
      </c>
      <c r="I608" s="8">
        <v>0.65</v>
      </c>
      <c r="J608" s="9">
        <v>3750</v>
      </c>
      <c r="K608" s="10">
        <f t="shared" si="0"/>
        <v>2437.5</v>
      </c>
      <c r="L608" s="10">
        <f t="shared" si="1"/>
        <v>1218.75</v>
      </c>
      <c r="M608" s="11">
        <v>0.5</v>
      </c>
      <c r="O608" s="16"/>
      <c r="P608" s="14"/>
      <c r="Q608" s="12"/>
      <c r="R608" s="13"/>
    </row>
    <row r="609" spans="1:18" ht="15.75" customHeight="1">
      <c r="A609" s="1"/>
      <c r="B609" s="6" t="s">
        <v>27</v>
      </c>
      <c r="C609" s="6">
        <v>1128299</v>
      </c>
      <c r="D609" s="7">
        <v>44322</v>
      </c>
      <c r="E609" s="6" t="s">
        <v>28</v>
      </c>
      <c r="F609" s="6" t="s">
        <v>42</v>
      </c>
      <c r="G609" s="6" t="s">
        <v>43</v>
      </c>
      <c r="H609" s="6" t="s">
        <v>20</v>
      </c>
      <c r="I609" s="8">
        <v>0.6</v>
      </c>
      <c r="J609" s="9">
        <v>2750</v>
      </c>
      <c r="K609" s="10">
        <f t="shared" si="0"/>
        <v>1650</v>
      </c>
      <c r="L609" s="10">
        <f t="shared" si="1"/>
        <v>742.49999999999989</v>
      </c>
      <c r="M609" s="11">
        <v>0.44999999999999996</v>
      </c>
      <c r="O609" s="16"/>
      <c r="P609" s="14"/>
      <c r="Q609" s="12"/>
      <c r="R609" s="13"/>
    </row>
    <row r="610" spans="1:18" ht="15.75" customHeight="1">
      <c r="A610" s="1"/>
      <c r="B610" s="6" t="s">
        <v>27</v>
      </c>
      <c r="C610" s="6">
        <v>1128299</v>
      </c>
      <c r="D610" s="7">
        <v>44322</v>
      </c>
      <c r="E610" s="6" t="s">
        <v>28</v>
      </c>
      <c r="F610" s="6" t="s">
        <v>42</v>
      </c>
      <c r="G610" s="6" t="s">
        <v>43</v>
      </c>
      <c r="H610" s="6" t="s">
        <v>21</v>
      </c>
      <c r="I610" s="8">
        <v>0.65</v>
      </c>
      <c r="J610" s="9">
        <v>1750</v>
      </c>
      <c r="K610" s="10">
        <f t="shared" si="0"/>
        <v>1137.5</v>
      </c>
      <c r="L610" s="10">
        <f t="shared" si="1"/>
        <v>739.37500000000011</v>
      </c>
      <c r="M610" s="11">
        <v>0.65000000000000013</v>
      </c>
      <c r="O610" s="16"/>
      <c r="P610" s="14"/>
      <c r="Q610" s="12"/>
      <c r="R610" s="13"/>
    </row>
    <row r="611" spans="1:18" ht="15.75" customHeight="1">
      <c r="A611" s="1"/>
      <c r="B611" s="6" t="s">
        <v>27</v>
      </c>
      <c r="C611" s="6">
        <v>1128299</v>
      </c>
      <c r="D611" s="7">
        <v>44322</v>
      </c>
      <c r="E611" s="6" t="s">
        <v>28</v>
      </c>
      <c r="F611" s="6" t="s">
        <v>42</v>
      </c>
      <c r="G611" s="6" t="s">
        <v>43</v>
      </c>
      <c r="H611" s="6" t="s">
        <v>22</v>
      </c>
      <c r="I611" s="8">
        <v>0.8</v>
      </c>
      <c r="J611" s="9">
        <v>4750</v>
      </c>
      <c r="K611" s="10">
        <f t="shared" si="0"/>
        <v>3800</v>
      </c>
      <c r="L611" s="10">
        <f t="shared" si="1"/>
        <v>1140</v>
      </c>
      <c r="M611" s="11">
        <v>0.3</v>
      </c>
      <c r="O611" s="16"/>
      <c r="P611" s="14"/>
      <c r="Q611" s="12"/>
      <c r="R611" s="13"/>
    </row>
    <row r="612" spans="1:18" ht="15.75" customHeight="1">
      <c r="A612" s="1"/>
      <c r="B612" s="6" t="s">
        <v>27</v>
      </c>
      <c r="C612" s="6">
        <v>1128299</v>
      </c>
      <c r="D612" s="7">
        <v>44352</v>
      </c>
      <c r="E612" s="6" t="s">
        <v>28</v>
      </c>
      <c r="F612" s="6" t="s">
        <v>42</v>
      </c>
      <c r="G612" s="6" t="s">
        <v>43</v>
      </c>
      <c r="H612" s="6" t="s">
        <v>17</v>
      </c>
      <c r="I612" s="8">
        <v>0.6</v>
      </c>
      <c r="J612" s="9">
        <v>7250</v>
      </c>
      <c r="K612" s="10">
        <f t="shared" si="0"/>
        <v>4350</v>
      </c>
      <c r="L612" s="10">
        <f t="shared" si="1"/>
        <v>2175</v>
      </c>
      <c r="M612" s="11">
        <v>0.5</v>
      </c>
      <c r="O612" s="16"/>
      <c r="P612" s="14"/>
      <c r="Q612" s="12"/>
      <c r="R612" s="13"/>
    </row>
    <row r="613" spans="1:18" ht="15.75" customHeight="1">
      <c r="A613" s="1"/>
      <c r="B613" s="6" t="s">
        <v>27</v>
      </c>
      <c r="C613" s="6">
        <v>1128299</v>
      </c>
      <c r="D613" s="7">
        <v>44352</v>
      </c>
      <c r="E613" s="6" t="s">
        <v>28</v>
      </c>
      <c r="F613" s="6" t="s">
        <v>42</v>
      </c>
      <c r="G613" s="6" t="s">
        <v>43</v>
      </c>
      <c r="H613" s="6" t="s">
        <v>18</v>
      </c>
      <c r="I613" s="8">
        <v>0.65</v>
      </c>
      <c r="J613" s="9">
        <v>5750</v>
      </c>
      <c r="K613" s="10">
        <f t="shared" si="0"/>
        <v>3737.5</v>
      </c>
      <c r="L613" s="10">
        <f t="shared" si="1"/>
        <v>1308.125</v>
      </c>
      <c r="M613" s="11">
        <v>0.35</v>
      </c>
      <c r="O613" s="16"/>
      <c r="P613" s="14"/>
      <c r="Q613" s="12"/>
      <c r="R613" s="13"/>
    </row>
    <row r="614" spans="1:18" ht="15.75" customHeight="1">
      <c r="A614" s="1"/>
      <c r="B614" s="6" t="s">
        <v>27</v>
      </c>
      <c r="C614" s="6">
        <v>1128299</v>
      </c>
      <c r="D614" s="7">
        <v>44352</v>
      </c>
      <c r="E614" s="6" t="s">
        <v>28</v>
      </c>
      <c r="F614" s="6" t="s">
        <v>42</v>
      </c>
      <c r="G614" s="6" t="s">
        <v>43</v>
      </c>
      <c r="H614" s="6" t="s">
        <v>19</v>
      </c>
      <c r="I614" s="8">
        <v>0.65</v>
      </c>
      <c r="J614" s="9">
        <v>5750</v>
      </c>
      <c r="K614" s="10">
        <f t="shared" si="0"/>
        <v>3737.5</v>
      </c>
      <c r="L614" s="10">
        <f t="shared" si="1"/>
        <v>1868.75</v>
      </c>
      <c r="M614" s="11">
        <v>0.5</v>
      </c>
      <c r="O614" s="16"/>
      <c r="P614" s="14"/>
      <c r="Q614" s="12"/>
      <c r="R614" s="13"/>
    </row>
    <row r="615" spans="1:18" ht="15.75" customHeight="1">
      <c r="A615" s="1"/>
      <c r="B615" s="6" t="s">
        <v>27</v>
      </c>
      <c r="C615" s="6">
        <v>1128299</v>
      </c>
      <c r="D615" s="7">
        <v>44352</v>
      </c>
      <c r="E615" s="6" t="s">
        <v>28</v>
      </c>
      <c r="F615" s="6" t="s">
        <v>42</v>
      </c>
      <c r="G615" s="6" t="s">
        <v>43</v>
      </c>
      <c r="H615" s="6" t="s">
        <v>20</v>
      </c>
      <c r="I615" s="8">
        <v>0.65</v>
      </c>
      <c r="J615" s="9">
        <v>4500</v>
      </c>
      <c r="K615" s="10">
        <f t="shared" si="0"/>
        <v>2925</v>
      </c>
      <c r="L615" s="10">
        <f t="shared" si="1"/>
        <v>1316.2499999999998</v>
      </c>
      <c r="M615" s="11">
        <v>0.44999999999999996</v>
      </c>
      <c r="O615" s="16"/>
      <c r="P615" s="14"/>
      <c r="Q615" s="12"/>
      <c r="R615" s="13"/>
    </row>
    <row r="616" spans="1:18" ht="15.75" customHeight="1">
      <c r="A616" s="1"/>
      <c r="B616" s="6" t="s">
        <v>27</v>
      </c>
      <c r="C616" s="6">
        <v>1128299</v>
      </c>
      <c r="D616" s="7">
        <v>44352</v>
      </c>
      <c r="E616" s="6" t="s">
        <v>28</v>
      </c>
      <c r="F616" s="6" t="s">
        <v>42</v>
      </c>
      <c r="G616" s="6" t="s">
        <v>43</v>
      </c>
      <c r="H616" s="6" t="s">
        <v>21</v>
      </c>
      <c r="I616" s="8">
        <v>0.70000000000000007</v>
      </c>
      <c r="J616" s="9">
        <v>3250</v>
      </c>
      <c r="K616" s="10">
        <f t="shared" si="0"/>
        <v>2275</v>
      </c>
      <c r="L616" s="10">
        <f t="shared" si="1"/>
        <v>1478.7500000000002</v>
      </c>
      <c r="M616" s="11">
        <v>0.65000000000000013</v>
      </c>
      <c r="O616" s="16"/>
      <c r="P616" s="14"/>
      <c r="Q616" s="12"/>
      <c r="R616" s="13"/>
    </row>
    <row r="617" spans="1:18" ht="15.75" customHeight="1">
      <c r="A617" s="1"/>
      <c r="B617" s="6" t="s">
        <v>27</v>
      </c>
      <c r="C617" s="6">
        <v>1128299</v>
      </c>
      <c r="D617" s="7">
        <v>44352</v>
      </c>
      <c r="E617" s="6" t="s">
        <v>28</v>
      </c>
      <c r="F617" s="6" t="s">
        <v>42</v>
      </c>
      <c r="G617" s="6" t="s">
        <v>43</v>
      </c>
      <c r="H617" s="6" t="s">
        <v>22</v>
      </c>
      <c r="I617" s="8">
        <v>0.85000000000000009</v>
      </c>
      <c r="J617" s="9">
        <v>6250</v>
      </c>
      <c r="K617" s="10">
        <f t="shared" si="0"/>
        <v>5312.5000000000009</v>
      </c>
      <c r="L617" s="10">
        <f t="shared" si="1"/>
        <v>1593.7500000000002</v>
      </c>
      <c r="M617" s="11">
        <v>0.3</v>
      </c>
      <c r="O617" s="16"/>
      <c r="P617" s="14"/>
      <c r="Q617" s="12"/>
      <c r="R617" s="13"/>
    </row>
    <row r="618" spans="1:18" ht="15.75" customHeight="1">
      <c r="A618" s="1"/>
      <c r="B618" s="6" t="s">
        <v>27</v>
      </c>
      <c r="C618" s="6">
        <v>1128299</v>
      </c>
      <c r="D618" s="7">
        <v>44381</v>
      </c>
      <c r="E618" s="6" t="s">
        <v>28</v>
      </c>
      <c r="F618" s="6" t="s">
        <v>42</v>
      </c>
      <c r="G618" s="6" t="s">
        <v>43</v>
      </c>
      <c r="H618" s="6" t="s">
        <v>17</v>
      </c>
      <c r="I618" s="8">
        <v>0.65</v>
      </c>
      <c r="J618" s="9">
        <v>7750</v>
      </c>
      <c r="K618" s="10">
        <f t="shared" si="0"/>
        <v>5037.5</v>
      </c>
      <c r="L618" s="10">
        <f t="shared" si="1"/>
        <v>2266.875</v>
      </c>
      <c r="M618" s="11">
        <v>0.45</v>
      </c>
      <c r="O618" s="16"/>
      <c r="P618" s="14"/>
      <c r="Q618" s="12"/>
      <c r="R618" s="13"/>
    </row>
    <row r="619" spans="1:18" ht="15.75" customHeight="1">
      <c r="A619" s="1"/>
      <c r="B619" s="6" t="s">
        <v>27</v>
      </c>
      <c r="C619" s="6">
        <v>1128299</v>
      </c>
      <c r="D619" s="7">
        <v>44381</v>
      </c>
      <c r="E619" s="6" t="s">
        <v>28</v>
      </c>
      <c r="F619" s="6" t="s">
        <v>42</v>
      </c>
      <c r="G619" s="6" t="s">
        <v>43</v>
      </c>
      <c r="H619" s="6" t="s">
        <v>18</v>
      </c>
      <c r="I619" s="8">
        <v>0.70000000000000007</v>
      </c>
      <c r="J619" s="9">
        <v>6250</v>
      </c>
      <c r="K619" s="10">
        <f t="shared" si="0"/>
        <v>4375</v>
      </c>
      <c r="L619" s="10">
        <f t="shared" si="1"/>
        <v>1312.5</v>
      </c>
      <c r="M619" s="11">
        <v>0.3</v>
      </c>
      <c r="O619" s="16"/>
      <c r="P619" s="14"/>
      <c r="Q619" s="12"/>
      <c r="R619" s="13"/>
    </row>
    <row r="620" spans="1:18" ht="15.75" customHeight="1">
      <c r="A620" s="1"/>
      <c r="B620" s="6" t="s">
        <v>27</v>
      </c>
      <c r="C620" s="6">
        <v>1128299</v>
      </c>
      <c r="D620" s="7">
        <v>44381</v>
      </c>
      <c r="E620" s="6" t="s">
        <v>28</v>
      </c>
      <c r="F620" s="6" t="s">
        <v>42</v>
      </c>
      <c r="G620" s="6" t="s">
        <v>43</v>
      </c>
      <c r="H620" s="6" t="s">
        <v>19</v>
      </c>
      <c r="I620" s="8">
        <v>0.70000000000000007</v>
      </c>
      <c r="J620" s="9">
        <v>5750</v>
      </c>
      <c r="K620" s="10">
        <f t="shared" si="0"/>
        <v>4025.0000000000005</v>
      </c>
      <c r="L620" s="10">
        <f t="shared" si="1"/>
        <v>1811.2500000000002</v>
      </c>
      <c r="M620" s="11">
        <v>0.45</v>
      </c>
      <c r="O620" s="16"/>
      <c r="P620" s="14"/>
      <c r="Q620" s="12"/>
      <c r="R620" s="13"/>
    </row>
    <row r="621" spans="1:18" ht="15.75" customHeight="1">
      <c r="A621" s="1"/>
      <c r="B621" s="6" t="s">
        <v>27</v>
      </c>
      <c r="C621" s="6">
        <v>1128299</v>
      </c>
      <c r="D621" s="7">
        <v>44381</v>
      </c>
      <c r="E621" s="6" t="s">
        <v>28</v>
      </c>
      <c r="F621" s="6" t="s">
        <v>42</v>
      </c>
      <c r="G621" s="6" t="s">
        <v>43</v>
      </c>
      <c r="H621" s="6" t="s">
        <v>20</v>
      </c>
      <c r="I621" s="8">
        <v>0.65</v>
      </c>
      <c r="J621" s="9">
        <v>4750</v>
      </c>
      <c r="K621" s="10">
        <f t="shared" si="0"/>
        <v>3087.5</v>
      </c>
      <c r="L621" s="10">
        <f t="shared" si="1"/>
        <v>1235</v>
      </c>
      <c r="M621" s="11">
        <v>0.39999999999999997</v>
      </c>
      <c r="O621" s="16"/>
      <c r="P621" s="14"/>
      <c r="Q621" s="12"/>
      <c r="R621" s="13"/>
    </row>
    <row r="622" spans="1:18" ht="15.75" customHeight="1">
      <c r="A622" s="1"/>
      <c r="B622" s="6" t="s">
        <v>27</v>
      </c>
      <c r="C622" s="6">
        <v>1128299</v>
      </c>
      <c r="D622" s="7">
        <v>44381</v>
      </c>
      <c r="E622" s="6" t="s">
        <v>28</v>
      </c>
      <c r="F622" s="6" t="s">
        <v>42</v>
      </c>
      <c r="G622" s="6" t="s">
        <v>43</v>
      </c>
      <c r="H622" s="6" t="s">
        <v>21</v>
      </c>
      <c r="I622" s="8">
        <v>0.70000000000000007</v>
      </c>
      <c r="J622" s="9">
        <v>5250</v>
      </c>
      <c r="K622" s="10">
        <f t="shared" si="0"/>
        <v>3675.0000000000005</v>
      </c>
      <c r="L622" s="10">
        <f t="shared" si="1"/>
        <v>2205.0000000000005</v>
      </c>
      <c r="M622" s="11">
        <v>0.60000000000000009</v>
      </c>
      <c r="O622" s="16"/>
      <c r="P622" s="14"/>
      <c r="Q622" s="12"/>
      <c r="R622" s="13"/>
    </row>
    <row r="623" spans="1:18" ht="15.75" customHeight="1">
      <c r="A623" s="1"/>
      <c r="B623" s="6" t="s">
        <v>27</v>
      </c>
      <c r="C623" s="6">
        <v>1128299</v>
      </c>
      <c r="D623" s="7">
        <v>44381</v>
      </c>
      <c r="E623" s="6" t="s">
        <v>28</v>
      </c>
      <c r="F623" s="6" t="s">
        <v>42</v>
      </c>
      <c r="G623" s="6" t="s">
        <v>43</v>
      </c>
      <c r="H623" s="6" t="s">
        <v>22</v>
      </c>
      <c r="I623" s="8">
        <v>0.85000000000000009</v>
      </c>
      <c r="J623" s="9">
        <v>5250</v>
      </c>
      <c r="K623" s="10">
        <f t="shared" si="0"/>
        <v>4462.5000000000009</v>
      </c>
      <c r="L623" s="10">
        <f t="shared" si="1"/>
        <v>1115.6250000000002</v>
      </c>
      <c r="M623" s="11">
        <v>0.25</v>
      </c>
      <c r="O623" s="16"/>
      <c r="P623" s="14"/>
      <c r="Q623" s="12"/>
      <c r="R623" s="13"/>
    </row>
    <row r="624" spans="1:18" ht="15.75" customHeight="1">
      <c r="A624" s="1"/>
      <c r="B624" s="6" t="s">
        <v>27</v>
      </c>
      <c r="C624" s="6">
        <v>1128299</v>
      </c>
      <c r="D624" s="7">
        <v>44413</v>
      </c>
      <c r="E624" s="6" t="s">
        <v>28</v>
      </c>
      <c r="F624" s="6" t="s">
        <v>42</v>
      </c>
      <c r="G624" s="6" t="s">
        <v>43</v>
      </c>
      <c r="H624" s="6" t="s">
        <v>17</v>
      </c>
      <c r="I624" s="8">
        <v>0.70000000000000007</v>
      </c>
      <c r="J624" s="9">
        <v>7250</v>
      </c>
      <c r="K624" s="10">
        <f t="shared" si="0"/>
        <v>5075.0000000000009</v>
      </c>
      <c r="L624" s="10">
        <f t="shared" si="1"/>
        <v>2283.7500000000005</v>
      </c>
      <c r="M624" s="11">
        <v>0.45</v>
      </c>
      <c r="O624" s="16"/>
      <c r="P624" s="14"/>
      <c r="Q624" s="12"/>
      <c r="R624" s="13"/>
    </row>
    <row r="625" spans="1:18" ht="15.75" customHeight="1">
      <c r="A625" s="1"/>
      <c r="B625" s="6" t="s">
        <v>27</v>
      </c>
      <c r="C625" s="6">
        <v>1128299</v>
      </c>
      <c r="D625" s="7">
        <v>44413</v>
      </c>
      <c r="E625" s="6" t="s">
        <v>28</v>
      </c>
      <c r="F625" s="6" t="s">
        <v>42</v>
      </c>
      <c r="G625" s="6" t="s">
        <v>43</v>
      </c>
      <c r="H625" s="6" t="s">
        <v>18</v>
      </c>
      <c r="I625" s="8">
        <v>0.75000000000000011</v>
      </c>
      <c r="J625" s="9">
        <v>6750</v>
      </c>
      <c r="K625" s="10">
        <f t="shared" si="0"/>
        <v>5062.5000000000009</v>
      </c>
      <c r="L625" s="10">
        <f t="shared" si="1"/>
        <v>1518.7500000000002</v>
      </c>
      <c r="M625" s="11">
        <v>0.3</v>
      </c>
      <c r="O625" s="16"/>
      <c r="P625" s="14"/>
      <c r="Q625" s="12"/>
      <c r="R625" s="13"/>
    </row>
    <row r="626" spans="1:18" ht="15.75" customHeight="1">
      <c r="A626" s="1"/>
      <c r="B626" s="6" t="s">
        <v>27</v>
      </c>
      <c r="C626" s="6">
        <v>1128299</v>
      </c>
      <c r="D626" s="7">
        <v>44413</v>
      </c>
      <c r="E626" s="6" t="s">
        <v>28</v>
      </c>
      <c r="F626" s="6" t="s">
        <v>42</v>
      </c>
      <c r="G626" s="6" t="s">
        <v>43</v>
      </c>
      <c r="H626" s="6" t="s">
        <v>19</v>
      </c>
      <c r="I626" s="8">
        <v>0.70000000000000007</v>
      </c>
      <c r="J626" s="9">
        <v>5500</v>
      </c>
      <c r="K626" s="10">
        <f t="shared" si="0"/>
        <v>3850.0000000000005</v>
      </c>
      <c r="L626" s="10">
        <f t="shared" si="1"/>
        <v>1732.5000000000002</v>
      </c>
      <c r="M626" s="11">
        <v>0.45</v>
      </c>
      <c r="O626" s="16"/>
      <c r="P626" s="14"/>
      <c r="Q626" s="12"/>
      <c r="R626" s="13"/>
    </row>
    <row r="627" spans="1:18" ht="15.75" customHeight="1">
      <c r="A627" s="1"/>
      <c r="B627" s="6" t="s">
        <v>27</v>
      </c>
      <c r="C627" s="6">
        <v>1128299</v>
      </c>
      <c r="D627" s="7">
        <v>44413</v>
      </c>
      <c r="E627" s="6" t="s">
        <v>28</v>
      </c>
      <c r="F627" s="6" t="s">
        <v>42</v>
      </c>
      <c r="G627" s="6" t="s">
        <v>43</v>
      </c>
      <c r="H627" s="6" t="s">
        <v>20</v>
      </c>
      <c r="I627" s="8">
        <v>0.70000000000000007</v>
      </c>
      <c r="J627" s="9">
        <v>5000</v>
      </c>
      <c r="K627" s="10">
        <f t="shared" si="0"/>
        <v>3500.0000000000005</v>
      </c>
      <c r="L627" s="10">
        <f t="shared" si="1"/>
        <v>1400</v>
      </c>
      <c r="M627" s="11">
        <v>0.39999999999999997</v>
      </c>
      <c r="O627" s="16"/>
      <c r="P627" s="14"/>
      <c r="Q627" s="12"/>
      <c r="R627" s="13"/>
    </row>
    <row r="628" spans="1:18" ht="15.75" customHeight="1">
      <c r="A628" s="1"/>
      <c r="B628" s="6" t="s">
        <v>27</v>
      </c>
      <c r="C628" s="6">
        <v>1128299</v>
      </c>
      <c r="D628" s="7">
        <v>44413</v>
      </c>
      <c r="E628" s="6" t="s">
        <v>28</v>
      </c>
      <c r="F628" s="6" t="s">
        <v>42</v>
      </c>
      <c r="G628" s="6" t="s">
        <v>43</v>
      </c>
      <c r="H628" s="6" t="s">
        <v>21</v>
      </c>
      <c r="I628" s="8">
        <v>0.75</v>
      </c>
      <c r="J628" s="9">
        <v>5000</v>
      </c>
      <c r="K628" s="10">
        <f t="shared" si="0"/>
        <v>3750</v>
      </c>
      <c r="L628" s="10">
        <f t="shared" si="1"/>
        <v>2250.0000000000005</v>
      </c>
      <c r="M628" s="11">
        <v>0.60000000000000009</v>
      </c>
      <c r="O628" s="16"/>
      <c r="P628" s="14"/>
      <c r="Q628" s="12"/>
      <c r="R628" s="13"/>
    </row>
    <row r="629" spans="1:18" ht="15.75" customHeight="1">
      <c r="A629" s="1"/>
      <c r="B629" s="6" t="s">
        <v>27</v>
      </c>
      <c r="C629" s="6">
        <v>1128299</v>
      </c>
      <c r="D629" s="7">
        <v>44413</v>
      </c>
      <c r="E629" s="6" t="s">
        <v>28</v>
      </c>
      <c r="F629" s="6" t="s">
        <v>42</v>
      </c>
      <c r="G629" s="6" t="s">
        <v>43</v>
      </c>
      <c r="H629" s="6" t="s">
        <v>22</v>
      </c>
      <c r="I629" s="8">
        <v>0.8</v>
      </c>
      <c r="J629" s="9">
        <v>4000</v>
      </c>
      <c r="K629" s="10">
        <f t="shared" si="0"/>
        <v>3200</v>
      </c>
      <c r="L629" s="10">
        <f t="shared" si="1"/>
        <v>800</v>
      </c>
      <c r="M629" s="11">
        <v>0.25</v>
      </c>
      <c r="O629" s="16"/>
      <c r="P629" s="14"/>
      <c r="Q629" s="12"/>
      <c r="R629" s="13"/>
    </row>
    <row r="630" spans="1:18" ht="15.75" customHeight="1">
      <c r="A630" s="1"/>
      <c r="B630" s="6" t="s">
        <v>27</v>
      </c>
      <c r="C630" s="6">
        <v>1128299</v>
      </c>
      <c r="D630" s="7">
        <v>44445</v>
      </c>
      <c r="E630" s="6" t="s">
        <v>28</v>
      </c>
      <c r="F630" s="6" t="s">
        <v>42</v>
      </c>
      <c r="G630" s="6" t="s">
        <v>43</v>
      </c>
      <c r="H630" s="6" t="s">
        <v>17</v>
      </c>
      <c r="I630" s="8">
        <v>0.65000000000000013</v>
      </c>
      <c r="J630" s="9">
        <v>6000</v>
      </c>
      <c r="K630" s="10">
        <f t="shared" si="0"/>
        <v>3900.0000000000009</v>
      </c>
      <c r="L630" s="10">
        <f t="shared" si="1"/>
        <v>1560.0000000000005</v>
      </c>
      <c r="M630" s="11">
        <v>0.4</v>
      </c>
      <c r="O630" s="16"/>
      <c r="P630" s="14"/>
      <c r="Q630" s="12"/>
      <c r="R630" s="13"/>
    </row>
    <row r="631" spans="1:18" ht="15.75" customHeight="1">
      <c r="A631" s="1"/>
      <c r="B631" s="6" t="s">
        <v>27</v>
      </c>
      <c r="C631" s="6">
        <v>1128299</v>
      </c>
      <c r="D631" s="7">
        <v>44445</v>
      </c>
      <c r="E631" s="6" t="s">
        <v>28</v>
      </c>
      <c r="F631" s="6" t="s">
        <v>42</v>
      </c>
      <c r="G631" s="6" t="s">
        <v>43</v>
      </c>
      <c r="H631" s="6" t="s">
        <v>18</v>
      </c>
      <c r="I631" s="8">
        <v>0.70000000000000018</v>
      </c>
      <c r="J631" s="9">
        <v>6000</v>
      </c>
      <c r="K631" s="10">
        <f t="shared" si="0"/>
        <v>4200.0000000000009</v>
      </c>
      <c r="L631" s="10">
        <f t="shared" si="1"/>
        <v>1050.0000000000002</v>
      </c>
      <c r="M631" s="11">
        <v>0.25</v>
      </c>
      <c r="O631" s="16"/>
      <c r="P631" s="14"/>
      <c r="Q631" s="12"/>
      <c r="R631" s="13"/>
    </row>
    <row r="632" spans="1:18" ht="15.75" customHeight="1">
      <c r="A632" s="1"/>
      <c r="B632" s="6" t="s">
        <v>27</v>
      </c>
      <c r="C632" s="6">
        <v>1128299</v>
      </c>
      <c r="D632" s="7">
        <v>44445</v>
      </c>
      <c r="E632" s="6" t="s">
        <v>28</v>
      </c>
      <c r="F632" s="6" t="s">
        <v>42</v>
      </c>
      <c r="G632" s="6" t="s">
        <v>43</v>
      </c>
      <c r="H632" s="6" t="s">
        <v>19</v>
      </c>
      <c r="I632" s="8">
        <v>0.65000000000000013</v>
      </c>
      <c r="J632" s="9">
        <v>4500</v>
      </c>
      <c r="K632" s="10">
        <f t="shared" si="0"/>
        <v>2925.0000000000005</v>
      </c>
      <c r="L632" s="10">
        <f t="shared" si="1"/>
        <v>1170.0000000000002</v>
      </c>
      <c r="M632" s="11">
        <v>0.4</v>
      </c>
      <c r="O632" s="16"/>
      <c r="P632" s="14"/>
      <c r="Q632" s="12"/>
      <c r="R632" s="13"/>
    </row>
    <row r="633" spans="1:18" ht="15.75" customHeight="1">
      <c r="A633" s="1"/>
      <c r="B633" s="6" t="s">
        <v>27</v>
      </c>
      <c r="C633" s="6">
        <v>1128299</v>
      </c>
      <c r="D633" s="7">
        <v>44445</v>
      </c>
      <c r="E633" s="6" t="s">
        <v>28</v>
      </c>
      <c r="F633" s="6" t="s">
        <v>42</v>
      </c>
      <c r="G633" s="6" t="s">
        <v>43</v>
      </c>
      <c r="H633" s="6" t="s">
        <v>20</v>
      </c>
      <c r="I633" s="8">
        <v>0.65000000000000013</v>
      </c>
      <c r="J633" s="9">
        <v>4000</v>
      </c>
      <c r="K633" s="10">
        <f t="shared" si="0"/>
        <v>2600.0000000000005</v>
      </c>
      <c r="L633" s="10">
        <f t="shared" si="1"/>
        <v>910.00000000000011</v>
      </c>
      <c r="M633" s="11">
        <v>0.35</v>
      </c>
      <c r="O633" s="16"/>
      <c r="P633" s="14"/>
      <c r="Q633" s="12"/>
      <c r="R633" s="13"/>
    </row>
    <row r="634" spans="1:18" ht="15.75" customHeight="1">
      <c r="A634" s="1"/>
      <c r="B634" s="6" t="s">
        <v>27</v>
      </c>
      <c r="C634" s="6">
        <v>1128299</v>
      </c>
      <c r="D634" s="7">
        <v>44445</v>
      </c>
      <c r="E634" s="6" t="s">
        <v>28</v>
      </c>
      <c r="F634" s="6" t="s">
        <v>42</v>
      </c>
      <c r="G634" s="6" t="s">
        <v>43</v>
      </c>
      <c r="H634" s="6" t="s">
        <v>21</v>
      </c>
      <c r="I634" s="8">
        <v>0.75000000000000011</v>
      </c>
      <c r="J634" s="9">
        <v>4000</v>
      </c>
      <c r="K634" s="10">
        <f t="shared" si="0"/>
        <v>3000.0000000000005</v>
      </c>
      <c r="L634" s="10">
        <f t="shared" si="1"/>
        <v>1650.0000000000007</v>
      </c>
      <c r="M634" s="11">
        <v>0.55000000000000016</v>
      </c>
      <c r="O634" s="16"/>
      <c r="P634" s="14"/>
      <c r="Q634" s="12"/>
      <c r="R634" s="13"/>
    </row>
    <row r="635" spans="1:18" ht="15.75" customHeight="1">
      <c r="A635" s="1"/>
      <c r="B635" s="6" t="s">
        <v>27</v>
      </c>
      <c r="C635" s="6">
        <v>1128299</v>
      </c>
      <c r="D635" s="7">
        <v>44445</v>
      </c>
      <c r="E635" s="6" t="s">
        <v>28</v>
      </c>
      <c r="F635" s="6" t="s">
        <v>42</v>
      </c>
      <c r="G635" s="6" t="s">
        <v>43</v>
      </c>
      <c r="H635" s="6" t="s">
        <v>22</v>
      </c>
      <c r="I635" s="8">
        <v>0.70000000000000007</v>
      </c>
      <c r="J635" s="9">
        <v>4250</v>
      </c>
      <c r="K635" s="10">
        <f t="shared" si="0"/>
        <v>2975.0000000000005</v>
      </c>
      <c r="L635" s="10">
        <f t="shared" si="1"/>
        <v>595.00000000000011</v>
      </c>
      <c r="M635" s="11">
        <v>0.2</v>
      </c>
      <c r="O635" s="16"/>
      <c r="P635" s="14"/>
      <c r="Q635" s="12"/>
      <c r="R635" s="13"/>
    </row>
    <row r="636" spans="1:18" ht="15.75" customHeight="1">
      <c r="A636" s="1"/>
      <c r="B636" s="6" t="s">
        <v>27</v>
      </c>
      <c r="C636" s="6">
        <v>1128299</v>
      </c>
      <c r="D636" s="7">
        <v>44474</v>
      </c>
      <c r="E636" s="6" t="s">
        <v>28</v>
      </c>
      <c r="F636" s="6" t="s">
        <v>42</v>
      </c>
      <c r="G636" s="6" t="s">
        <v>43</v>
      </c>
      <c r="H636" s="6" t="s">
        <v>17</v>
      </c>
      <c r="I636" s="8">
        <v>0.55000000000000004</v>
      </c>
      <c r="J636" s="9">
        <v>5250</v>
      </c>
      <c r="K636" s="10">
        <f t="shared" si="0"/>
        <v>2887.5000000000005</v>
      </c>
      <c r="L636" s="10">
        <f t="shared" si="1"/>
        <v>1155.0000000000002</v>
      </c>
      <c r="M636" s="11">
        <v>0.4</v>
      </c>
      <c r="O636" s="16"/>
      <c r="P636" s="14"/>
      <c r="Q636" s="12"/>
      <c r="R636" s="13"/>
    </row>
    <row r="637" spans="1:18" ht="15.75" customHeight="1">
      <c r="A637" s="1"/>
      <c r="B637" s="6" t="s">
        <v>27</v>
      </c>
      <c r="C637" s="6">
        <v>1128299</v>
      </c>
      <c r="D637" s="7">
        <v>44474</v>
      </c>
      <c r="E637" s="6" t="s">
        <v>28</v>
      </c>
      <c r="F637" s="6" t="s">
        <v>42</v>
      </c>
      <c r="G637" s="6" t="s">
        <v>43</v>
      </c>
      <c r="H637" s="6" t="s">
        <v>18</v>
      </c>
      <c r="I637" s="8">
        <v>0.60000000000000009</v>
      </c>
      <c r="J637" s="9">
        <v>5250</v>
      </c>
      <c r="K637" s="10">
        <f t="shared" si="0"/>
        <v>3150.0000000000005</v>
      </c>
      <c r="L637" s="10">
        <f t="shared" si="1"/>
        <v>787.50000000000011</v>
      </c>
      <c r="M637" s="11">
        <v>0.25</v>
      </c>
      <c r="O637" s="16"/>
      <c r="P637" s="14"/>
      <c r="Q637" s="12"/>
      <c r="R637" s="13"/>
    </row>
    <row r="638" spans="1:18" ht="15.75" customHeight="1">
      <c r="A638" s="1"/>
      <c r="B638" s="6" t="s">
        <v>27</v>
      </c>
      <c r="C638" s="6">
        <v>1128299</v>
      </c>
      <c r="D638" s="7">
        <v>44474</v>
      </c>
      <c r="E638" s="6" t="s">
        <v>28</v>
      </c>
      <c r="F638" s="6" t="s">
        <v>42</v>
      </c>
      <c r="G638" s="6" t="s">
        <v>43</v>
      </c>
      <c r="H638" s="6" t="s">
        <v>19</v>
      </c>
      <c r="I638" s="8">
        <v>0.55000000000000004</v>
      </c>
      <c r="J638" s="9">
        <v>3500</v>
      </c>
      <c r="K638" s="10">
        <f t="shared" si="0"/>
        <v>1925.0000000000002</v>
      </c>
      <c r="L638" s="10">
        <f t="shared" si="1"/>
        <v>770.00000000000011</v>
      </c>
      <c r="M638" s="11">
        <v>0.4</v>
      </c>
      <c r="O638" s="16"/>
      <c r="P638" s="14"/>
      <c r="Q638" s="12"/>
      <c r="R638" s="13"/>
    </row>
    <row r="639" spans="1:18" ht="15.75" customHeight="1">
      <c r="A639" s="1"/>
      <c r="B639" s="6" t="s">
        <v>27</v>
      </c>
      <c r="C639" s="6">
        <v>1128299</v>
      </c>
      <c r="D639" s="7">
        <v>44474</v>
      </c>
      <c r="E639" s="6" t="s">
        <v>28</v>
      </c>
      <c r="F639" s="6" t="s">
        <v>42</v>
      </c>
      <c r="G639" s="6" t="s">
        <v>43</v>
      </c>
      <c r="H639" s="6" t="s">
        <v>20</v>
      </c>
      <c r="I639" s="8">
        <v>0.55000000000000004</v>
      </c>
      <c r="J639" s="9">
        <v>3250</v>
      </c>
      <c r="K639" s="10">
        <f t="shared" si="0"/>
        <v>1787.5000000000002</v>
      </c>
      <c r="L639" s="10">
        <f t="shared" si="1"/>
        <v>625.625</v>
      </c>
      <c r="M639" s="11">
        <v>0.35</v>
      </c>
      <c r="O639" s="16"/>
      <c r="P639" s="14"/>
      <c r="Q639" s="12"/>
      <c r="R639" s="13"/>
    </row>
    <row r="640" spans="1:18" ht="15.75" customHeight="1">
      <c r="A640" s="1"/>
      <c r="B640" s="6" t="s">
        <v>27</v>
      </c>
      <c r="C640" s="6">
        <v>1128299</v>
      </c>
      <c r="D640" s="7">
        <v>44474</v>
      </c>
      <c r="E640" s="6" t="s">
        <v>28</v>
      </c>
      <c r="F640" s="6" t="s">
        <v>42</v>
      </c>
      <c r="G640" s="6" t="s">
        <v>43</v>
      </c>
      <c r="H640" s="6" t="s">
        <v>21</v>
      </c>
      <c r="I640" s="8">
        <v>0.65</v>
      </c>
      <c r="J640" s="9">
        <v>3000</v>
      </c>
      <c r="K640" s="10">
        <f t="shared" si="0"/>
        <v>1950</v>
      </c>
      <c r="L640" s="10">
        <f t="shared" si="1"/>
        <v>1072.5000000000002</v>
      </c>
      <c r="M640" s="11">
        <v>0.55000000000000016</v>
      </c>
      <c r="O640" s="16"/>
      <c r="P640" s="14"/>
      <c r="Q640" s="12"/>
      <c r="R640" s="13"/>
    </row>
    <row r="641" spans="1:18" ht="15.75" customHeight="1">
      <c r="A641" s="1"/>
      <c r="B641" s="6" t="s">
        <v>27</v>
      </c>
      <c r="C641" s="6">
        <v>1128299</v>
      </c>
      <c r="D641" s="7">
        <v>44474</v>
      </c>
      <c r="E641" s="6" t="s">
        <v>28</v>
      </c>
      <c r="F641" s="6" t="s">
        <v>42</v>
      </c>
      <c r="G641" s="6" t="s">
        <v>43</v>
      </c>
      <c r="H641" s="6" t="s">
        <v>22</v>
      </c>
      <c r="I641" s="8">
        <v>0.70000000000000007</v>
      </c>
      <c r="J641" s="9">
        <v>3500</v>
      </c>
      <c r="K641" s="10">
        <f t="shared" si="0"/>
        <v>2450.0000000000005</v>
      </c>
      <c r="L641" s="10">
        <f t="shared" si="1"/>
        <v>490.00000000000011</v>
      </c>
      <c r="M641" s="11">
        <v>0.2</v>
      </c>
      <c r="O641" s="16"/>
      <c r="P641" s="14"/>
      <c r="Q641" s="12"/>
      <c r="R641" s="13"/>
    </row>
    <row r="642" spans="1:18" ht="15.75" customHeight="1">
      <c r="A642" s="1"/>
      <c r="B642" s="6" t="s">
        <v>27</v>
      </c>
      <c r="C642" s="6">
        <v>1128299</v>
      </c>
      <c r="D642" s="7">
        <v>44505</v>
      </c>
      <c r="E642" s="6" t="s">
        <v>28</v>
      </c>
      <c r="F642" s="6" t="s">
        <v>42</v>
      </c>
      <c r="G642" s="6" t="s">
        <v>43</v>
      </c>
      <c r="H642" s="6" t="s">
        <v>17</v>
      </c>
      <c r="I642" s="8">
        <v>0.55000000000000004</v>
      </c>
      <c r="J642" s="9">
        <v>5750</v>
      </c>
      <c r="K642" s="10">
        <f t="shared" si="0"/>
        <v>3162.5000000000005</v>
      </c>
      <c r="L642" s="10">
        <f t="shared" si="1"/>
        <v>1265.0000000000002</v>
      </c>
      <c r="M642" s="11">
        <v>0.4</v>
      </c>
      <c r="O642" s="16"/>
      <c r="P642" s="14"/>
      <c r="Q642" s="12"/>
      <c r="R642" s="13"/>
    </row>
    <row r="643" spans="1:18" ht="15.75" customHeight="1">
      <c r="A643" s="1"/>
      <c r="B643" s="6" t="s">
        <v>27</v>
      </c>
      <c r="C643" s="6">
        <v>1128299</v>
      </c>
      <c r="D643" s="7">
        <v>44505</v>
      </c>
      <c r="E643" s="6" t="s">
        <v>28</v>
      </c>
      <c r="F643" s="6" t="s">
        <v>42</v>
      </c>
      <c r="G643" s="6" t="s">
        <v>43</v>
      </c>
      <c r="H643" s="6" t="s">
        <v>18</v>
      </c>
      <c r="I643" s="8">
        <v>0.60000000000000009</v>
      </c>
      <c r="J643" s="9">
        <v>5750</v>
      </c>
      <c r="K643" s="10">
        <f t="shared" si="0"/>
        <v>3450.0000000000005</v>
      </c>
      <c r="L643" s="10">
        <f t="shared" si="1"/>
        <v>862.50000000000011</v>
      </c>
      <c r="M643" s="11">
        <v>0.25</v>
      </c>
      <c r="O643" s="16"/>
      <c r="P643" s="14"/>
      <c r="Q643" s="12"/>
      <c r="R643" s="13"/>
    </row>
    <row r="644" spans="1:18" ht="15.75" customHeight="1">
      <c r="A644" s="1"/>
      <c r="B644" s="6" t="s">
        <v>27</v>
      </c>
      <c r="C644" s="6">
        <v>1128299</v>
      </c>
      <c r="D644" s="7">
        <v>44505</v>
      </c>
      <c r="E644" s="6" t="s">
        <v>28</v>
      </c>
      <c r="F644" s="6" t="s">
        <v>42</v>
      </c>
      <c r="G644" s="6" t="s">
        <v>43</v>
      </c>
      <c r="H644" s="6" t="s">
        <v>19</v>
      </c>
      <c r="I644" s="8">
        <v>0.55000000000000004</v>
      </c>
      <c r="J644" s="9">
        <v>4250</v>
      </c>
      <c r="K644" s="10">
        <f t="shared" si="0"/>
        <v>2337.5</v>
      </c>
      <c r="L644" s="10">
        <f t="shared" si="1"/>
        <v>935</v>
      </c>
      <c r="M644" s="11">
        <v>0.4</v>
      </c>
      <c r="O644" s="16"/>
      <c r="P644" s="14"/>
      <c r="Q644" s="12"/>
      <c r="R644" s="13"/>
    </row>
    <row r="645" spans="1:18" ht="15.75" customHeight="1">
      <c r="A645" s="1"/>
      <c r="B645" s="6" t="s">
        <v>27</v>
      </c>
      <c r="C645" s="6">
        <v>1128299</v>
      </c>
      <c r="D645" s="7">
        <v>44505</v>
      </c>
      <c r="E645" s="6" t="s">
        <v>28</v>
      </c>
      <c r="F645" s="6" t="s">
        <v>42</v>
      </c>
      <c r="G645" s="6" t="s">
        <v>43</v>
      </c>
      <c r="H645" s="6" t="s">
        <v>20</v>
      </c>
      <c r="I645" s="8">
        <v>0.65000000000000013</v>
      </c>
      <c r="J645" s="9">
        <v>4000</v>
      </c>
      <c r="K645" s="10">
        <f t="shared" si="0"/>
        <v>2600.0000000000005</v>
      </c>
      <c r="L645" s="10">
        <f t="shared" si="1"/>
        <v>910.00000000000011</v>
      </c>
      <c r="M645" s="11">
        <v>0.35</v>
      </c>
      <c r="O645" s="16"/>
      <c r="P645" s="14"/>
      <c r="Q645" s="12"/>
      <c r="R645" s="13"/>
    </row>
    <row r="646" spans="1:18" ht="15.75" customHeight="1">
      <c r="A646" s="1"/>
      <c r="B646" s="6" t="s">
        <v>27</v>
      </c>
      <c r="C646" s="6">
        <v>1128299</v>
      </c>
      <c r="D646" s="7">
        <v>44505</v>
      </c>
      <c r="E646" s="6" t="s">
        <v>28</v>
      </c>
      <c r="F646" s="6" t="s">
        <v>42</v>
      </c>
      <c r="G646" s="6" t="s">
        <v>43</v>
      </c>
      <c r="H646" s="6" t="s">
        <v>21</v>
      </c>
      <c r="I646" s="8">
        <v>0.75000000000000011</v>
      </c>
      <c r="J646" s="9">
        <v>3750</v>
      </c>
      <c r="K646" s="10">
        <f t="shared" si="0"/>
        <v>2812.5000000000005</v>
      </c>
      <c r="L646" s="10">
        <f t="shared" si="1"/>
        <v>1546.8750000000007</v>
      </c>
      <c r="M646" s="11">
        <v>0.55000000000000016</v>
      </c>
      <c r="O646" s="16"/>
      <c r="P646" s="14"/>
      <c r="Q646" s="12"/>
      <c r="R646" s="13"/>
    </row>
    <row r="647" spans="1:18" ht="15.75" customHeight="1">
      <c r="A647" s="1"/>
      <c r="B647" s="6" t="s">
        <v>27</v>
      </c>
      <c r="C647" s="6">
        <v>1128299</v>
      </c>
      <c r="D647" s="7">
        <v>44505</v>
      </c>
      <c r="E647" s="6" t="s">
        <v>28</v>
      </c>
      <c r="F647" s="6" t="s">
        <v>42</v>
      </c>
      <c r="G647" s="6" t="s">
        <v>43</v>
      </c>
      <c r="H647" s="6" t="s">
        <v>22</v>
      </c>
      <c r="I647" s="8">
        <v>0.80000000000000016</v>
      </c>
      <c r="J647" s="9">
        <v>5000</v>
      </c>
      <c r="K647" s="10">
        <f t="shared" si="0"/>
        <v>4000.0000000000009</v>
      </c>
      <c r="L647" s="10">
        <f t="shared" si="1"/>
        <v>800.00000000000023</v>
      </c>
      <c r="M647" s="11">
        <v>0.2</v>
      </c>
      <c r="O647" s="16"/>
      <c r="P647" s="14"/>
      <c r="Q647" s="12"/>
      <c r="R647" s="13"/>
    </row>
    <row r="648" spans="1:18" ht="15.75" customHeight="1">
      <c r="A648" s="1"/>
      <c r="B648" s="6" t="s">
        <v>27</v>
      </c>
      <c r="C648" s="6">
        <v>1128299</v>
      </c>
      <c r="D648" s="7">
        <v>44534</v>
      </c>
      <c r="E648" s="6" t="s">
        <v>28</v>
      </c>
      <c r="F648" s="6" t="s">
        <v>42</v>
      </c>
      <c r="G648" s="6" t="s">
        <v>43</v>
      </c>
      <c r="H648" s="6" t="s">
        <v>17</v>
      </c>
      <c r="I648" s="8">
        <v>0.65000000000000013</v>
      </c>
      <c r="J648" s="9">
        <v>7000</v>
      </c>
      <c r="K648" s="10">
        <f t="shared" si="0"/>
        <v>4550.0000000000009</v>
      </c>
      <c r="L648" s="10">
        <f t="shared" si="1"/>
        <v>1820.0000000000005</v>
      </c>
      <c r="M648" s="11">
        <v>0.4</v>
      </c>
      <c r="O648" s="16"/>
      <c r="P648" s="14"/>
      <c r="Q648" s="12"/>
      <c r="R648" s="13"/>
    </row>
    <row r="649" spans="1:18" ht="15.75" customHeight="1">
      <c r="A649" s="1"/>
      <c r="B649" s="6" t="s">
        <v>27</v>
      </c>
      <c r="C649" s="6">
        <v>1128299</v>
      </c>
      <c r="D649" s="7">
        <v>44534</v>
      </c>
      <c r="E649" s="6" t="s">
        <v>28</v>
      </c>
      <c r="F649" s="6" t="s">
        <v>42</v>
      </c>
      <c r="G649" s="6" t="s">
        <v>43</v>
      </c>
      <c r="H649" s="6" t="s">
        <v>18</v>
      </c>
      <c r="I649" s="8">
        <v>0.70000000000000018</v>
      </c>
      <c r="J649" s="9">
        <v>7000</v>
      </c>
      <c r="K649" s="10">
        <f t="shared" si="0"/>
        <v>4900.0000000000009</v>
      </c>
      <c r="L649" s="10">
        <f t="shared" si="1"/>
        <v>1225.0000000000002</v>
      </c>
      <c r="M649" s="11">
        <v>0.25</v>
      </c>
      <c r="O649" s="16"/>
      <c r="P649" s="14"/>
      <c r="Q649" s="12"/>
      <c r="R649" s="13"/>
    </row>
    <row r="650" spans="1:18" ht="15.75" customHeight="1">
      <c r="A650" s="1"/>
      <c r="B650" s="6" t="s">
        <v>27</v>
      </c>
      <c r="C650" s="6">
        <v>1128299</v>
      </c>
      <c r="D650" s="7">
        <v>44534</v>
      </c>
      <c r="E650" s="6" t="s">
        <v>28</v>
      </c>
      <c r="F650" s="6" t="s">
        <v>42</v>
      </c>
      <c r="G650" s="6" t="s">
        <v>43</v>
      </c>
      <c r="H650" s="6" t="s">
        <v>19</v>
      </c>
      <c r="I650" s="8">
        <v>0.65000000000000013</v>
      </c>
      <c r="J650" s="9">
        <v>5000</v>
      </c>
      <c r="K650" s="10">
        <f t="shared" si="0"/>
        <v>3250.0000000000005</v>
      </c>
      <c r="L650" s="10">
        <f t="shared" si="1"/>
        <v>1300.0000000000002</v>
      </c>
      <c r="M650" s="11">
        <v>0.4</v>
      </c>
      <c r="O650" s="16"/>
      <c r="P650" s="14"/>
      <c r="Q650" s="12"/>
      <c r="R650" s="13"/>
    </row>
    <row r="651" spans="1:18" ht="15.75" customHeight="1">
      <c r="A651" s="1"/>
      <c r="B651" s="6" t="s">
        <v>27</v>
      </c>
      <c r="C651" s="6">
        <v>1128299</v>
      </c>
      <c r="D651" s="7">
        <v>44534</v>
      </c>
      <c r="E651" s="6" t="s">
        <v>28</v>
      </c>
      <c r="F651" s="6" t="s">
        <v>42</v>
      </c>
      <c r="G651" s="6" t="s">
        <v>43</v>
      </c>
      <c r="H651" s="6" t="s">
        <v>20</v>
      </c>
      <c r="I651" s="8">
        <v>0.65000000000000013</v>
      </c>
      <c r="J651" s="9">
        <v>5000</v>
      </c>
      <c r="K651" s="10">
        <f t="shared" si="0"/>
        <v>3250.0000000000005</v>
      </c>
      <c r="L651" s="10">
        <f t="shared" si="1"/>
        <v>1137.5</v>
      </c>
      <c r="M651" s="11">
        <v>0.35</v>
      </c>
      <c r="O651" s="16"/>
      <c r="P651" s="14"/>
      <c r="Q651" s="12"/>
      <c r="R651" s="13"/>
    </row>
    <row r="652" spans="1:18" ht="15.75" customHeight="1">
      <c r="A652" s="1"/>
      <c r="B652" s="6" t="s">
        <v>27</v>
      </c>
      <c r="C652" s="6">
        <v>1128299</v>
      </c>
      <c r="D652" s="7">
        <v>44534</v>
      </c>
      <c r="E652" s="6" t="s">
        <v>28</v>
      </c>
      <c r="F652" s="6" t="s">
        <v>42</v>
      </c>
      <c r="G652" s="6" t="s">
        <v>43</v>
      </c>
      <c r="H652" s="6" t="s">
        <v>21</v>
      </c>
      <c r="I652" s="8">
        <v>0.75000000000000011</v>
      </c>
      <c r="J652" s="9">
        <v>4250</v>
      </c>
      <c r="K652" s="10">
        <f t="shared" si="0"/>
        <v>3187.5000000000005</v>
      </c>
      <c r="L652" s="10">
        <f t="shared" si="1"/>
        <v>1753.1250000000007</v>
      </c>
      <c r="M652" s="11">
        <v>0.55000000000000016</v>
      </c>
      <c r="O652" s="16"/>
      <c r="P652" s="14"/>
      <c r="Q652" s="12"/>
      <c r="R652" s="13"/>
    </row>
    <row r="653" spans="1:18" ht="15.75" customHeight="1">
      <c r="A653" s="1"/>
      <c r="B653" s="6" t="s">
        <v>27</v>
      </c>
      <c r="C653" s="6">
        <v>1128299</v>
      </c>
      <c r="D653" s="7">
        <v>44534</v>
      </c>
      <c r="E653" s="6" t="s">
        <v>28</v>
      </c>
      <c r="F653" s="6" t="s">
        <v>42</v>
      </c>
      <c r="G653" s="6" t="s">
        <v>43</v>
      </c>
      <c r="H653" s="6" t="s">
        <v>22</v>
      </c>
      <c r="I653" s="8">
        <v>0.80000000000000016</v>
      </c>
      <c r="J653" s="9">
        <v>5250</v>
      </c>
      <c r="K653" s="10">
        <f t="shared" si="0"/>
        <v>4200.0000000000009</v>
      </c>
      <c r="L653" s="10">
        <f t="shared" si="1"/>
        <v>840.00000000000023</v>
      </c>
      <c r="M653" s="11">
        <v>0.2</v>
      </c>
      <c r="O653" s="16"/>
      <c r="P653" s="14"/>
      <c r="Q653" s="12"/>
      <c r="R653" s="13"/>
    </row>
    <row r="654" spans="1:18" ht="15.75" customHeight="1">
      <c r="A654" s="1" t="s">
        <v>39</v>
      </c>
      <c r="B654" s="6" t="s">
        <v>27</v>
      </c>
      <c r="C654" s="6">
        <v>1128299</v>
      </c>
      <c r="D654" s="7">
        <v>44199</v>
      </c>
      <c r="E654" s="6" t="s">
        <v>28</v>
      </c>
      <c r="F654" s="6" t="s">
        <v>44</v>
      </c>
      <c r="G654" s="6" t="s">
        <v>45</v>
      </c>
      <c r="H654" s="6" t="s">
        <v>17</v>
      </c>
      <c r="I654" s="8">
        <v>0.4</v>
      </c>
      <c r="J654" s="9">
        <v>4500</v>
      </c>
      <c r="K654" s="10">
        <f t="shared" si="0"/>
        <v>1800</v>
      </c>
      <c r="L654" s="10">
        <f t="shared" si="1"/>
        <v>540</v>
      </c>
      <c r="M654" s="11">
        <v>0.3</v>
      </c>
      <c r="O654" s="16"/>
      <c r="P654" s="14"/>
      <c r="Q654" s="12"/>
      <c r="R654" s="13"/>
    </row>
    <row r="655" spans="1:18" ht="15.75" customHeight="1">
      <c r="A655" s="1"/>
      <c r="B655" s="6" t="s">
        <v>27</v>
      </c>
      <c r="C655" s="6">
        <v>1128299</v>
      </c>
      <c r="D655" s="7">
        <v>44199</v>
      </c>
      <c r="E655" s="6" t="s">
        <v>28</v>
      </c>
      <c r="F655" s="6" t="s">
        <v>44</v>
      </c>
      <c r="G655" s="6" t="s">
        <v>45</v>
      </c>
      <c r="H655" s="6" t="s">
        <v>18</v>
      </c>
      <c r="I655" s="8">
        <v>0.5</v>
      </c>
      <c r="J655" s="9">
        <v>4500</v>
      </c>
      <c r="K655" s="10">
        <f t="shared" si="0"/>
        <v>2250</v>
      </c>
      <c r="L655" s="10">
        <f t="shared" si="1"/>
        <v>562.5</v>
      </c>
      <c r="M655" s="11">
        <v>0.25</v>
      </c>
      <c r="O655" s="16"/>
      <c r="P655" s="14"/>
      <c r="Q655" s="12"/>
      <c r="R655" s="13"/>
    </row>
    <row r="656" spans="1:18" ht="15.75" customHeight="1">
      <c r="A656" s="1"/>
      <c r="B656" s="6" t="s">
        <v>27</v>
      </c>
      <c r="C656" s="6">
        <v>1128299</v>
      </c>
      <c r="D656" s="7">
        <v>44199</v>
      </c>
      <c r="E656" s="6" t="s">
        <v>28</v>
      </c>
      <c r="F656" s="6" t="s">
        <v>44</v>
      </c>
      <c r="G656" s="6" t="s">
        <v>45</v>
      </c>
      <c r="H656" s="6" t="s">
        <v>19</v>
      </c>
      <c r="I656" s="8">
        <v>0.5</v>
      </c>
      <c r="J656" s="9">
        <v>4500</v>
      </c>
      <c r="K656" s="10">
        <f t="shared" si="0"/>
        <v>2250</v>
      </c>
      <c r="L656" s="10">
        <f t="shared" si="1"/>
        <v>562.5</v>
      </c>
      <c r="M656" s="11">
        <v>0.25</v>
      </c>
      <c r="O656" s="16"/>
      <c r="P656" s="14"/>
      <c r="Q656" s="12"/>
      <c r="R656" s="13"/>
    </row>
    <row r="657" spans="1:18" ht="15.75" customHeight="1">
      <c r="A657" s="1"/>
      <c r="B657" s="6" t="s">
        <v>27</v>
      </c>
      <c r="C657" s="6">
        <v>1128299</v>
      </c>
      <c r="D657" s="7">
        <v>44199</v>
      </c>
      <c r="E657" s="6" t="s">
        <v>28</v>
      </c>
      <c r="F657" s="6" t="s">
        <v>44</v>
      </c>
      <c r="G657" s="6" t="s">
        <v>45</v>
      </c>
      <c r="H657" s="6" t="s">
        <v>20</v>
      </c>
      <c r="I657" s="8">
        <v>0.5</v>
      </c>
      <c r="J657" s="9">
        <v>3000</v>
      </c>
      <c r="K657" s="10">
        <f t="shared" si="0"/>
        <v>1500</v>
      </c>
      <c r="L657" s="10">
        <f t="shared" si="1"/>
        <v>450</v>
      </c>
      <c r="M657" s="11">
        <v>0.3</v>
      </c>
      <c r="O657" s="16"/>
      <c r="P657" s="14"/>
      <c r="Q657" s="12"/>
      <c r="R657" s="13"/>
    </row>
    <row r="658" spans="1:18" ht="15.75" customHeight="1">
      <c r="A658" s="1"/>
      <c r="B658" s="6" t="s">
        <v>27</v>
      </c>
      <c r="C658" s="6">
        <v>1128299</v>
      </c>
      <c r="D658" s="7">
        <v>44199</v>
      </c>
      <c r="E658" s="6" t="s">
        <v>28</v>
      </c>
      <c r="F658" s="6" t="s">
        <v>44</v>
      </c>
      <c r="G658" s="6" t="s">
        <v>45</v>
      </c>
      <c r="H658" s="6" t="s">
        <v>21</v>
      </c>
      <c r="I658" s="8">
        <v>0.55000000000000004</v>
      </c>
      <c r="J658" s="9">
        <v>2500</v>
      </c>
      <c r="K658" s="10">
        <f t="shared" si="0"/>
        <v>1375</v>
      </c>
      <c r="L658" s="10">
        <f t="shared" si="1"/>
        <v>343.75</v>
      </c>
      <c r="M658" s="11">
        <v>0.25</v>
      </c>
      <c r="O658" s="16"/>
      <c r="P658" s="14"/>
      <c r="Q658" s="12"/>
      <c r="R658" s="13"/>
    </row>
    <row r="659" spans="1:18" ht="15.75" customHeight="1">
      <c r="A659" s="1"/>
      <c r="B659" s="6" t="s">
        <v>27</v>
      </c>
      <c r="C659" s="6">
        <v>1128299</v>
      </c>
      <c r="D659" s="7">
        <v>44199</v>
      </c>
      <c r="E659" s="6" t="s">
        <v>28</v>
      </c>
      <c r="F659" s="6" t="s">
        <v>44</v>
      </c>
      <c r="G659" s="6" t="s">
        <v>45</v>
      </c>
      <c r="H659" s="6" t="s">
        <v>22</v>
      </c>
      <c r="I659" s="8">
        <v>0.5</v>
      </c>
      <c r="J659" s="9">
        <v>5000</v>
      </c>
      <c r="K659" s="10">
        <f t="shared" si="0"/>
        <v>2500</v>
      </c>
      <c r="L659" s="10">
        <f t="shared" si="1"/>
        <v>500</v>
      </c>
      <c r="M659" s="11">
        <v>0.2</v>
      </c>
      <c r="O659" s="16"/>
      <c r="P659" s="14"/>
      <c r="Q659" s="12"/>
      <c r="R659" s="13"/>
    </row>
    <row r="660" spans="1:18" ht="15.75" customHeight="1">
      <c r="A660" s="1"/>
      <c r="B660" s="6" t="s">
        <v>27</v>
      </c>
      <c r="C660" s="6">
        <v>1128299</v>
      </c>
      <c r="D660" s="7">
        <v>44230</v>
      </c>
      <c r="E660" s="6" t="s">
        <v>28</v>
      </c>
      <c r="F660" s="6" t="s">
        <v>44</v>
      </c>
      <c r="G660" s="6" t="s">
        <v>45</v>
      </c>
      <c r="H660" s="6" t="s">
        <v>17</v>
      </c>
      <c r="I660" s="8">
        <v>0.4</v>
      </c>
      <c r="J660" s="9">
        <v>5500</v>
      </c>
      <c r="K660" s="10">
        <f t="shared" si="0"/>
        <v>2200</v>
      </c>
      <c r="L660" s="10">
        <f t="shared" si="1"/>
        <v>660</v>
      </c>
      <c r="M660" s="11">
        <v>0.3</v>
      </c>
      <c r="O660" s="16"/>
      <c r="P660" s="14"/>
      <c r="Q660" s="12"/>
      <c r="R660" s="13"/>
    </row>
    <row r="661" spans="1:18" ht="15.75" customHeight="1">
      <c r="A661" s="1"/>
      <c r="B661" s="6" t="s">
        <v>27</v>
      </c>
      <c r="C661" s="6">
        <v>1128299</v>
      </c>
      <c r="D661" s="7">
        <v>44230</v>
      </c>
      <c r="E661" s="6" t="s">
        <v>28</v>
      </c>
      <c r="F661" s="6" t="s">
        <v>44</v>
      </c>
      <c r="G661" s="6" t="s">
        <v>45</v>
      </c>
      <c r="H661" s="6" t="s">
        <v>18</v>
      </c>
      <c r="I661" s="8">
        <v>0.5</v>
      </c>
      <c r="J661" s="9">
        <v>4500</v>
      </c>
      <c r="K661" s="10">
        <f t="shared" si="0"/>
        <v>2250</v>
      </c>
      <c r="L661" s="10">
        <f t="shared" si="1"/>
        <v>562.5</v>
      </c>
      <c r="M661" s="11">
        <v>0.25</v>
      </c>
      <c r="O661" s="16"/>
      <c r="P661" s="14"/>
      <c r="Q661" s="12"/>
      <c r="R661" s="13"/>
    </row>
    <row r="662" spans="1:18" ht="15.75" customHeight="1">
      <c r="A662" s="1"/>
      <c r="B662" s="6" t="s">
        <v>27</v>
      </c>
      <c r="C662" s="6">
        <v>1128299</v>
      </c>
      <c r="D662" s="7">
        <v>44230</v>
      </c>
      <c r="E662" s="6" t="s">
        <v>28</v>
      </c>
      <c r="F662" s="6" t="s">
        <v>44</v>
      </c>
      <c r="G662" s="6" t="s">
        <v>45</v>
      </c>
      <c r="H662" s="6" t="s">
        <v>19</v>
      </c>
      <c r="I662" s="8">
        <v>0.5</v>
      </c>
      <c r="J662" s="9">
        <v>4500</v>
      </c>
      <c r="K662" s="10">
        <f t="shared" si="0"/>
        <v>2250</v>
      </c>
      <c r="L662" s="10">
        <f t="shared" si="1"/>
        <v>562.5</v>
      </c>
      <c r="M662" s="11">
        <v>0.25</v>
      </c>
      <c r="O662" s="16"/>
      <c r="P662" s="14"/>
      <c r="Q662" s="12"/>
      <c r="R662" s="13"/>
    </row>
    <row r="663" spans="1:18" ht="15.75" customHeight="1">
      <c r="A663" s="1"/>
      <c r="B663" s="6" t="s">
        <v>27</v>
      </c>
      <c r="C663" s="6">
        <v>1128299</v>
      </c>
      <c r="D663" s="7">
        <v>44230</v>
      </c>
      <c r="E663" s="6" t="s">
        <v>28</v>
      </c>
      <c r="F663" s="6" t="s">
        <v>44</v>
      </c>
      <c r="G663" s="6" t="s">
        <v>45</v>
      </c>
      <c r="H663" s="6" t="s">
        <v>20</v>
      </c>
      <c r="I663" s="8">
        <v>0.5</v>
      </c>
      <c r="J663" s="9">
        <v>3000</v>
      </c>
      <c r="K663" s="10">
        <f t="shared" si="0"/>
        <v>1500</v>
      </c>
      <c r="L663" s="10">
        <f t="shared" si="1"/>
        <v>450</v>
      </c>
      <c r="M663" s="11">
        <v>0.3</v>
      </c>
      <c r="O663" s="16"/>
      <c r="P663" s="14"/>
      <c r="Q663" s="12"/>
      <c r="R663" s="13"/>
    </row>
    <row r="664" spans="1:18" ht="15.75" customHeight="1">
      <c r="A664" s="1"/>
      <c r="B664" s="6" t="s">
        <v>27</v>
      </c>
      <c r="C664" s="6">
        <v>1128299</v>
      </c>
      <c r="D664" s="7">
        <v>44230</v>
      </c>
      <c r="E664" s="6" t="s">
        <v>28</v>
      </c>
      <c r="F664" s="6" t="s">
        <v>44</v>
      </c>
      <c r="G664" s="6" t="s">
        <v>45</v>
      </c>
      <c r="H664" s="6" t="s">
        <v>21</v>
      </c>
      <c r="I664" s="8">
        <v>0.55000000000000004</v>
      </c>
      <c r="J664" s="9">
        <v>2250</v>
      </c>
      <c r="K664" s="10">
        <f t="shared" si="0"/>
        <v>1237.5</v>
      </c>
      <c r="L664" s="10">
        <f t="shared" si="1"/>
        <v>309.375</v>
      </c>
      <c r="M664" s="11">
        <v>0.25</v>
      </c>
      <c r="O664" s="16"/>
      <c r="P664" s="14"/>
      <c r="Q664" s="12"/>
      <c r="R664" s="13"/>
    </row>
    <row r="665" spans="1:18" ht="15.75" customHeight="1">
      <c r="A665" s="1"/>
      <c r="B665" s="6" t="s">
        <v>27</v>
      </c>
      <c r="C665" s="6">
        <v>1128299</v>
      </c>
      <c r="D665" s="7">
        <v>44230</v>
      </c>
      <c r="E665" s="6" t="s">
        <v>28</v>
      </c>
      <c r="F665" s="6" t="s">
        <v>44</v>
      </c>
      <c r="G665" s="6" t="s">
        <v>45</v>
      </c>
      <c r="H665" s="6" t="s">
        <v>22</v>
      </c>
      <c r="I665" s="8">
        <v>0.5</v>
      </c>
      <c r="J665" s="9">
        <v>4250</v>
      </c>
      <c r="K665" s="10">
        <f t="shared" si="0"/>
        <v>2125</v>
      </c>
      <c r="L665" s="10">
        <f t="shared" si="1"/>
        <v>425</v>
      </c>
      <c r="M665" s="11">
        <v>0.2</v>
      </c>
      <c r="O665" s="16"/>
      <c r="P665" s="14"/>
      <c r="Q665" s="12"/>
      <c r="R665" s="13"/>
    </row>
    <row r="666" spans="1:18" ht="15.75" customHeight="1">
      <c r="A666" s="1"/>
      <c r="B666" s="6" t="s">
        <v>27</v>
      </c>
      <c r="C666" s="6">
        <v>1128299</v>
      </c>
      <c r="D666" s="7">
        <v>44257</v>
      </c>
      <c r="E666" s="6" t="s">
        <v>28</v>
      </c>
      <c r="F666" s="6" t="s">
        <v>44</v>
      </c>
      <c r="G666" s="6" t="s">
        <v>45</v>
      </c>
      <c r="H666" s="6" t="s">
        <v>17</v>
      </c>
      <c r="I666" s="8">
        <v>0.5</v>
      </c>
      <c r="J666" s="9">
        <v>5750</v>
      </c>
      <c r="K666" s="10">
        <f t="shared" si="0"/>
        <v>2875</v>
      </c>
      <c r="L666" s="10">
        <f t="shared" si="1"/>
        <v>862.5</v>
      </c>
      <c r="M666" s="11">
        <v>0.3</v>
      </c>
      <c r="O666" s="16"/>
      <c r="P666" s="14"/>
      <c r="Q666" s="12"/>
      <c r="R666" s="13"/>
    </row>
    <row r="667" spans="1:18" ht="15.75" customHeight="1">
      <c r="A667" s="1"/>
      <c r="B667" s="6" t="s">
        <v>27</v>
      </c>
      <c r="C667" s="6">
        <v>1128299</v>
      </c>
      <c r="D667" s="7">
        <v>44257</v>
      </c>
      <c r="E667" s="6" t="s">
        <v>28</v>
      </c>
      <c r="F667" s="6" t="s">
        <v>44</v>
      </c>
      <c r="G667" s="6" t="s">
        <v>45</v>
      </c>
      <c r="H667" s="6" t="s">
        <v>18</v>
      </c>
      <c r="I667" s="8">
        <v>0.6</v>
      </c>
      <c r="J667" s="9">
        <v>4250</v>
      </c>
      <c r="K667" s="10">
        <f t="shared" si="0"/>
        <v>2550</v>
      </c>
      <c r="L667" s="10">
        <f t="shared" si="1"/>
        <v>637.5</v>
      </c>
      <c r="M667" s="11">
        <v>0.25</v>
      </c>
      <c r="O667" s="16"/>
      <c r="P667" s="14"/>
      <c r="Q667" s="12"/>
      <c r="R667" s="13"/>
    </row>
    <row r="668" spans="1:18" ht="15.75" customHeight="1">
      <c r="A668" s="1"/>
      <c r="B668" s="6" t="s">
        <v>27</v>
      </c>
      <c r="C668" s="6">
        <v>1128299</v>
      </c>
      <c r="D668" s="7">
        <v>44257</v>
      </c>
      <c r="E668" s="6" t="s">
        <v>28</v>
      </c>
      <c r="F668" s="6" t="s">
        <v>44</v>
      </c>
      <c r="G668" s="6" t="s">
        <v>45</v>
      </c>
      <c r="H668" s="6" t="s">
        <v>19</v>
      </c>
      <c r="I668" s="8">
        <v>0.64999999999999991</v>
      </c>
      <c r="J668" s="9">
        <v>4250</v>
      </c>
      <c r="K668" s="10">
        <f t="shared" si="0"/>
        <v>2762.4999999999995</v>
      </c>
      <c r="L668" s="10">
        <f t="shared" si="1"/>
        <v>690.62499999999989</v>
      </c>
      <c r="M668" s="11">
        <v>0.25</v>
      </c>
      <c r="O668" s="16"/>
      <c r="P668" s="14"/>
      <c r="Q668" s="12"/>
      <c r="R668" s="13"/>
    </row>
    <row r="669" spans="1:18" ht="15.75" customHeight="1">
      <c r="A669" s="1"/>
      <c r="B669" s="6" t="s">
        <v>27</v>
      </c>
      <c r="C669" s="6">
        <v>1128299</v>
      </c>
      <c r="D669" s="7">
        <v>44257</v>
      </c>
      <c r="E669" s="6" t="s">
        <v>28</v>
      </c>
      <c r="F669" s="6" t="s">
        <v>44</v>
      </c>
      <c r="G669" s="6" t="s">
        <v>45</v>
      </c>
      <c r="H669" s="6" t="s">
        <v>20</v>
      </c>
      <c r="I669" s="8">
        <v>0.64999999999999991</v>
      </c>
      <c r="J669" s="9">
        <v>3250</v>
      </c>
      <c r="K669" s="10">
        <f t="shared" si="0"/>
        <v>2112.4999999999995</v>
      </c>
      <c r="L669" s="10">
        <f t="shared" si="1"/>
        <v>633.74999999999989</v>
      </c>
      <c r="M669" s="11">
        <v>0.3</v>
      </c>
      <c r="O669" s="16"/>
      <c r="P669" s="14"/>
      <c r="Q669" s="12"/>
      <c r="R669" s="13"/>
    </row>
    <row r="670" spans="1:18" ht="15.75" customHeight="1">
      <c r="A670" s="1"/>
      <c r="B670" s="6" t="s">
        <v>27</v>
      </c>
      <c r="C670" s="6">
        <v>1128299</v>
      </c>
      <c r="D670" s="7">
        <v>44257</v>
      </c>
      <c r="E670" s="6" t="s">
        <v>28</v>
      </c>
      <c r="F670" s="6" t="s">
        <v>44</v>
      </c>
      <c r="G670" s="6" t="s">
        <v>45</v>
      </c>
      <c r="H670" s="6" t="s">
        <v>21</v>
      </c>
      <c r="I670" s="8">
        <v>0.7</v>
      </c>
      <c r="J670" s="9">
        <v>1750</v>
      </c>
      <c r="K670" s="10">
        <f t="shared" si="0"/>
        <v>1225</v>
      </c>
      <c r="L670" s="10">
        <f t="shared" si="1"/>
        <v>306.25</v>
      </c>
      <c r="M670" s="11">
        <v>0.25</v>
      </c>
      <c r="O670" s="16"/>
      <c r="P670" s="14"/>
      <c r="Q670" s="12"/>
      <c r="R670" s="13"/>
    </row>
    <row r="671" spans="1:18" ht="15.75" customHeight="1">
      <c r="A671" s="1"/>
      <c r="B671" s="6" t="s">
        <v>27</v>
      </c>
      <c r="C671" s="6">
        <v>1128299</v>
      </c>
      <c r="D671" s="7">
        <v>44257</v>
      </c>
      <c r="E671" s="6" t="s">
        <v>28</v>
      </c>
      <c r="F671" s="6" t="s">
        <v>44</v>
      </c>
      <c r="G671" s="6" t="s">
        <v>45</v>
      </c>
      <c r="H671" s="6" t="s">
        <v>22</v>
      </c>
      <c r="I671" s="8">
        <v>0.64999999999999991</v>
      </c>
      <c r="J671" s="9">
        <v>3750</v>
      </c>
      <c r="K671" s="10">
        <f t="shared" si="0"/>
        <v>2437.4999999999995</v>
      </c>
      <c r="L671" s="10">
        <f t="shared" si="1"/>
        <v>487.49999999999994</v>
      </c>
      <c r="M671" s="11">
        <v>0.2</v>
      </c>
      <c r="O671" s="16"/>
      <c r="P671" s="14"/>
      <c r="Q671" s="12"/>
      <c r="R671" s="13"/>
    </row>
    <row r="672" spans="1:18" ht="15.75" customHeight="1">
      <c r="A672" s="1"/>
      <c r="B672" s="6" t="s">
        <v>27</v>
      </c>
      <c r="C672" s="6">
        <v>1128299</v>
      </c>
      <c r="D672" s="7">
        <v>44289</v>
      </c>
      <c r="E672" s="6" t="s">
        <v>28</v>
      </c>
      <c r="F672" s="6" t="s">
        <v>44</v>
      </c>
      <c r="G672" s="6" t="s">
        <v>45</v>
      </c>
      <c r="H672" s="6" t="s">
        <v>17</v>
      </c>
      <c r="I672" s="8">
        <v>0.7</v>
      </c>
      <c r="J672" s="9">
        <v>5500</v>
      </c>
      <c r="K672" s="10">
        <f t="shared" si="0"/>
        <v>3849.9999999999995</v>
      </c>
      <c r="L672" s="10">
        <f t="shared" si="1"/>
        <v>1154.9999999999998</v>
      </c>
      <c r="M672" s="11">
        <v>0.3</v>
      </c>
      <c r="O672" s="16"/>
      <c r="P672" s="14"/>
      <c r="Q672" s="12"/>
      <c r="R672" s="13"/>
    </row>
    <row r="673" spans="1:18" ht="15.75" customHeight="1">
      <c r="A673" s="1"/>
      <c r="B673" s="6" t="s">
        <v>27</v>
      </c>
      <c r="C673" s="6">
        <v>1128299</v>
      </c>
      <c r="D673" s="7">
        <v>44289</v>
      </c>
      <c r="E673" s="6" t="s">
        <v>28</v>
      </c>
      <c r="F673" s="6" t="s">
        <v>44</v>
      </c>
      <c r="G673" s="6" t="s">
        <v>45</v>
      </c>
      <c r="H673" s="6" t="s">
        <v>18</v>
      </c>
      <c r="I673" s="8">
        <v>0.75</v>
      </c>
      <c r="J673" s="9">
        <v>3500</v>
      </c>
      <c r="K673" s="10">
        <f t="shared" si="0"/>
        <v>2625</v>
      </c>
      <c r="L673" s="10">
        <f t="shared" si="1"/>
        <v>656.25</v>
      </c>
      <c r="M673" s="11">
        <v>0.25</v>
      </c>
      <c r="O673" s="16"/>
      <c r="P673" s="14"/>
      <c r="Q673" s="12"/>
      <c r="R673" s="13"/>
    </row>
    <row r="674" spans="1:18" ht="15.75" customHeight="1">
      <c r="A674" s="1"/>
      <c r="B674" s="6" t="s">
        <v>27</v>
      </c>
      <c r="C674" s="6">
        <v>1128299</v>
      </c>
      <c r="D674" s="7">
        <v>44289</v>
      </c>
      <c r="E674" s="6" t="s">
        <v>28</v>
      </c>
      <c r="F674" s="6" t="s">
        <v>44</v>
      </c>
      <c r="G674" s="6" t="s">
        <v>45</v>
      </c>
      <c r="H674" s="6" t="s">
        <v>19</v>
      </c>
      <c r="I674" s="8">
        <v>0.75</v>
      </c>
      <c r="J674" s="9">
        <v>4000</v>
      </c>
      <c r="K674" s="10">
        <f t="shared" si="0"/>
        <v>3000</v>
      </c>
      <c r="L674" s="10">
        <f t="shared" si="1"/>
        <v>750</v>
      </c>
      <c r="M674" s="11">
        <v>0.25</v>
      </c>
      <c r="O674" s="16"/>
      <c r="P674" s="14"/>
      <c r="Q674" s="12"/>
      <c r="R674" s="13"/>
    </row>
    <row r="675" spans="1:18" ht="15.75" customHeight="1">
      <c r="A675" s="1"/>
      <c r="B675" s="6" t="s">
        <v>27</v>
      </c>
      <c r="C675" s="6">
        <v>1128299</v>
      </c>
      <c r="D675" s="7">
        <v>44289</v>
      </c>
      <c r="E675" s="6" t="s">
        <v>28</v>
      </c>
      <c r="F675" s="6" t="s">
        <v>44</v>
      </c>
      <c r="G675" s="6" t="s">
        <v>45</v>
      </c>
      <c r="H675" s="6" t="s">
        <v>20</v>
      </c>
      <c r="I675" s="8">
        <v>0.6</v>
      </c>
      <c r="J675" s="9">
        <v>3000</v>
      </c>
      <c r="K675" s="10">
        <f t="shared" si="0"/>
        <v>1800</v>
      </c>
      <c r="L675" s="10">
        <f t="shared" si="1"/>
        <v>540</v>
      </c>
      <c r="M675" s="11">
        <v>0.3</v>
      </c>
      <c r="O675" s="16"/>
      <c r="P675" s="14"/>
      <c r="Q675" s="12"/>
      <c r="R675" s="13"/>
    </row>
    <row r="676" spans="1:18" ht="15.75" customHeight="1">
      <c r="A676" s="1"/>
      <c r="B676" s="6" t="s">
        <v>27</v>
      </c>
      <c r="C676" s="6">
        <v>1128299</v>
      </c>
      <c r="D676" s="7">
        <v>44289</v>
      </c>
      <c r="E676" s="6" t="s">
        <v>28</v>
      </c>
      <c r="F676" s="6" t="s">
        <v>44</v>
      </c>
      <c r="G676" s="6" t="s">
        <v>45</v>
      </c>
      <c r="H676" s="6" t="s">
        <v>21</v>
      </c>
      <c r="I676" s="8">
        <v>0.65</v>
      </c>
      <c r="J676" s="9">
        <v>2000</v>
      </c>
      <c r="K676" s="10">
        <f t="shared" si="0"/>
        <v>1300</v>
      </c>
      <c r="L676" s="10">
        <f t="shared" si="1"/>
        <v>325</v>
      </c>
      <c r="M676" s="11">
        <v>0.25</v>
      </c>
      <c r="O676" s="16"/>
      <c r="P676" s="14"/>
      <c r="Q676" s="12"/>
      <c r="R676" s="13"/>
    </row>
    <row r="677" spans="1:18" ht="15.75" customHeight="1">
      <c r="A677" s="1"/>
      <c r="B677" s="6" t="s">
        <v>27</v>
      </c>
      <c r="C677" s="6">
        <v>1128299</v>
      </c>
      <c r="D677" s="7">
        <v>44289</v>
      </c>
      <c r="E677" s="6" t="s">
        <v>28</v>
      </c>
      <c r="F677" s="6" t="s">
        <v>44</v>
      </c>
      <c r="G677" s="6" t="s">
        <v>45</v>
      </c>
      <c r="H677" s="6" t="s">
        <v>22</v>
      </c>
      <c r="I677" s="8">
        <v>0.8</v>
      </c>
      <c r="J677" s="9">
        <v>3500</v>
      </c>
      <c r="K677" s="10">
        <f t="shared" si="0"/>
        <v>2800</v>
      </c>
      <c r="L677" s="10">
        <f t="shared" si="1"/>
        <v>560</v>
      </c>
      <c r="M677" s="11">
        <v>0.2</v>
      </c>
      <c r="O677" s="16"/>
      <c r="P677" s="14"/>
      <c r="Q677" s="12"/>
      <c r="R677" s="13"/>
    </row>
    <row r="678" spans="1:18" ht="15.75" customHeight="1">
      <c r="A678" s="1"/>
      <c r="B678" s="6" t="s">
        <v>27</v>
      </c>
      <c r="C678" s="6">
        <v>1128299</v>
      </c>
      <c r="D678" s="7">
        <v>44320</v>
      </c>
      <c r="E678" s="6" t="s">
        <v>28</v>
      </c>
      <c r="F678" s="6" t="s">
        <v>44</v>
      </c>
      <c r="G678" s="6" t="s">
        <v>45</v>
      </c>
      <c r="H678" s="6" t="s">
        <v>17</v>
      </c>
      <c r="I678" s="8">
        <v>0.6</v>
      </c>
      <c r="J678" s="9">
        <v>5500</v>
      </c>
      <c r="K678" s="10">
        <f t="shared" si="0"/>
        <v>3300</v>
      </c>
      <c r="L678" s="10">
        <f t="shared" si="1"/>
        <v>990</v>
      </c>
      <c r="M678" s="11">
        <v>0.3</v>
      </c>
      <c r="O678" s="16"/>
      <c r="P678" s="14"/>
      <c r="Q678" s="12"/>
      <c r="R678" s="13"/>
    </row>
    <row r="679" spans="1:18" ht="15.75" customHeight="1">
      <c r="A679" s="1"/>
      <c r="B679" s="6" t="s">
        <v>27</v>
      </c>
      <c r="C679" s="6">
        <v>1128299</v>
      </c>
      <c r="D679" s="7">
        <v>44320</v>
      </c>
      <c r="E679" s="6" t="s">
        <v>28</v>
      </c>
      <c r="F679" s="6" t="s">
        <v>44</v>
      </c>
      <c r="G679" s="6" t="s">
        <v>45</v>
      </c>
      <c r="H679" s="6" t="s">
        <v>18</v>
      </c>
      <c r="I679" s="8">
        <v>0.65</v>
      </c>
      <c r="J679" s="9">
        <v>4000</v>
      </c>
      <c r="K679" s="10">
        <f t="shared" si="0"/>
        <v>2600</v>
      </c>
      <c r="L679" s="10">
        <f t="shared" si="1"/>
        <v>650</v>
      </c>
      <c r="M679" s="11">
        <v>0.25</v>
      </c>
      <c r="O679" s="16"/>
      <c r="P679" s="14"/>
      <c r="Q679" s="12"/>
      <c r="R679" s="13"/>
    </row>
    <row r="680" spans="1:18" ht="15.75" customHeight="1">
      <c r="A680" s="1"/>
      <c r="B680" s="6" t="s">
        <v>27</v>
      </c>
      <c r="C680" s="6">
        <v>1128299</v>
      </c>
      <c r="D680" s="7">
        <v>44320</v>
      </c>
      <c r="E680" s="6" t="s">
        <v>28</v>
      </c>
      <c r="F680" s="6" t="s">
        <v>44</v>
      </c>
      <c r="G680" s="6" t="s">
        <v>45</v>
      </c>
      <c r="H680" s="6" t="s">
        <v>19</v>
      </c>
      <c r="I680" s="8">
        <v>0.65</v>
      </c>
      <c r="J680" s="9">
        <v>4000</v>
      </c>
      <c r="K680" s="10">
        <f t="shared" si="0"/>
        <v>2600</v>
      </c>
      <c r="L680" s="10">
        <f t="shared" si="1"/>
        <v>650</v>
      </c>
      <c r="M680" s="11">
        <v>0.25</v>
      </c>
      <c r="O680" s="16"/>
      <c r="P680" s="14"/>
      <c r="Q680" s="12"/>
      <c r="R680" s="13"/>
    </row>
    <row r="681" spans="1:18" ht="15.75" customHeight="1">
      <c r="A681" s="1"/>
      <c r="B681" s="6" t="s">
        <v>27</v>
      </c>
      <c r="C681" s="6">
        <v>1128299</v>
      </c>
      <c r="D681" s="7">
        <v>44320</v>
      </c>
      <c r="E681" s="6" t="s">
        <v>28</v>
      </c>
      <c r="F681" s="6" t="s">
        <v>44</v>
      </c>
      <c r="G681" s="6" t="s">
        <v>45</v>
      </c>
      <c r="H681" s="6" t="s">
        <v>20</v>
      </c>
      <c r="I681" s="8">
        <v>0.6</v>
      </c>
      <c r="J681" s="9">
        <v>3000</v>
      </c>
      <c r="K681" s="10">
        <f t="shared" si="0"/>
        <v>1800</v>
      </c>
      <c r="L681" s="10">
        <f t="shared" si="1"/>
        <v>540</v>
      </c>
      <c r="M681" s="11">
        <v>0.3</v>
      </c>
      <c r="O681" s="16"/>
      <c r="P681" s="14"/>
      <c r="Q681" s="12"/>
      <c r="R681" s="13"/>
    </row>
    <row r="682" spans="1:18" ht="15.75" customHeight="1">
      <c r="A682" s="1"/>
      <c r="B682" s="6" t="s">
        <v>27</v>
      </c>
      <c r="C682" s="6">
        <v>1128299</v>
      </c>
      <c r="D682" s="7">
        <v>44320</v>
      </c>
      <c r="E682" s="6" t="s">
        <v>28</v>
      </c>
      <c r="F682" s="6" t="s">
        <v>44</v>
      </c>
      <c r="G682" s="6" t="s">
        <v>45</v>
      </c>
      <c r="H682" s="6" t="s">
        <v>21</v>
      </c>
      <c r="I682" s="8">
        <v>0.65</v>
      </c>
      <c r="J682" s="9">
        <v>2000</v>
      </c>
      <c r="K682" s="10">
        <f t="shared" si="0"/>
        <v>1300</v>
      </c>
      <c r="L682" s="10">
        <f t="shared" si="1"/>
        <v>325</v>
      </c>
      <c r="M682" s="11">
        <v>0.25</v>
      </c>
      <c r="O682" s="16"/>
      <c r="P682" s="14"/>
      <c r="Q682" s="12"/>
      <c r="R682" s="13"/>
    </row>
    <row r="683" spans="1:18" ht="15.75" customHeight="1">
      <c r="A683" s="1"/>
      <c r="B683" s="6" t="s">
        <v>27</v>
      </c>
      <c r="C683" s="6">
        <v>1128299</v>
      </c>
      <c r="D683" s="7">
        <v>44320</v>
      </c>
      <c r="E683" s="6" t="s">
        <v>28</v>
      </c>
      <c r="F683" s="6" t="s">
        <v>44</v>
      </c>
      <c r="G683" s="6" t="s">
        <v>45</v>
      </c>
      <c r="H683" s="6" t="s">
        <v>22</v>
      </c>
      <c r="I683" s="8">
        <v>0.8</v>
      </c>
      <c r="J683" s="9">
        <v>5000</v>
      </c>
      <c r="K683" s="10">
        <f t="shared" si="0"/>
        <v>4000</v>
      </c>
      <c r="L683" s="10">
        <f t="shared" si="1"/>
        <v>800</v>
      </c>
      <c r="M683" s="11">
        <v>0.2</v>
      </c>
      <c r="O683" s="16"/>
      <c r="P683" s="14"/>
      <c r="Q683" s="12"/>
      <c r="R683" s="13"/>
    </row>
    <row r="684" spans="1:18" ht="15.75" customHeight="1">
      <c r="A684" s="1"/>
      <c r="B684" s="6" t="s">
        <v>27</v>
      </c>
      <c r="C684" s="6">
        <v>1128299</v>
      </c>
      <c r="D684" s="7">
        <v>44350</v>
      </c>
      <c r="E684" s="6" t="s">
        <v>28</v>
      </c>
      <c r="F684" s="6" t="s">
        <v>44</v>
      </c>
      <c r="G684" s="6" t="s">
        <v>45</v>
      </c>
      <c r="H684" s="6" t="s">
        <v>17</v>
      </c>
      <c r="I684" s="8">
        <v>0.75</v>
      </c>
      <c r="J684" s="9">
        <v>7500</v>
      </c>
      <c r="K684" s="10">
        <f t="shared" si="0"/>
        <v>5625</v>
      </c>
      <c r="L684" s="10">
        <f t="shared" si="1"/>
        <v>1687.5</v>
      </c>
      <c r="M684" s="11">
        <v>0.3</v>
      </c>
      <c r="O684" s="16"/>
      <c r="P684" s="14"/>
      <c r="Q684" s="12"/>
      <c r="R684" s="13"/>
    </row>
    <row r="685" spans="1:18" ht="15.75" customHeight="1">
      <c r="A685" s="1"/>
      <c r="B685" s="6" t="s">
        <v>27</v>
      </c>
      <c r="C685" s="6">
        <v>1128299</v>
      </c>
      <c r="D685" s="7">
        <v>44350</v>
      </c>
      <c r="E685" s="6" t="s">
        <v>28</v>
      </c>
      <c r="F685" s="6" t="s">
        <v>44</v>
      </c>
      <c r="G685" s="6" t="s">
        <v>45</v>
      </c>
      <c r="H685" s="6" t="s">
        <v>18</v>
      </c>
      <c r="I685" s="8">
        <v>0.8</v>
      </c>
      <c r="J685" s="9">
        <v>6250</v>
      </c>
      <c r="K685" s="10">
        <f t="shared" si="0"/>
        <v>5000</v>
      </c>
      <c r="L685" s="10">
        <f t="shared" si="1"/>
        <v>1250</v>
      </c>
      <c r="M685" s="11">
        <v>0.25</v>
      </c>
      <c r="O685" s="16"/>
      <c r="P685" s="14"/>
      <c r="Q685" s="12"/>
      <c r="R685" s="13"/>
    </row>
    <row r="686" spans="1:18" ht="15.75" customHeight="1">
      <c r="A686" s="1"/>
      <c r="B686" s="6" t="s">
        <v>27</v>
      </c>
      <c r="C686" s="6">
        <v>1128299</v>
      </c>
      <c r="D686" s="7">
        <v>44350</v>
      </c>
      <c r="E686" s="6" t="s">
        <v>28</v>
      </c>
      <c r="F686" s="6" t="s">
        <v>44</v>
      </c>
      <c r="G686" s="6" t="s">
        <v>45</v>
      </c>
      <c r="H686" s="6" t="s">
        <v>19</v>
      </c>
      <c r="I686" s="8">
        <v>0.8</v>
      </c>
      <c r="J686" s="9">
        <v>6250</v>
      </c>
      <c r="K686" s="10">
        <f t="shared" si="0"/>
        <v>5000</v>
      </c>
      <c r="L686" s="10">
        <f t="shared" si="1"/>
        <v>1250</v>
      </c>
      <c r="M686" s="11">
        <v>0.25</v>
      </c>
      <c r="O686" s="16"/>
      <c r="P686" s="14"/>
      <c r="Q686" s="12"/>
      <c r="R686" s="13"/>
    </row>
    <row r="687" spans="1:18" ht="15.75" customHeight="1">
      <c r="A687" s="1"/>
      <c r="B687" s="6" t="s">
        <v>27</v>
      </c>
      <c r="C687" s="6">
        <v>1128299</v>
      </c>
      <c r="D687" s="7">
        <v>44350</v>
      </c>
      <c r="E687" s="6" t="s">
        <v>28</v>
      </c>
      <c r="F687" s="6" t="s">
        <v>44</v>
      </c>
      <c r="G687" s="6" t="s">
        <v>45</v>
      </c>
      <c r="H687" s="6" t="s">
        <v>20</v>
      </c>
      <c r="I687" s="8">
        <v>0.8</v>
      </c>
      <c r="J687" s="9">
        <v>5000</v>
      </c>
      <c r="K687" s="10">
        <f t="shared" si="0"/>
        <v>4000</v>
      </c>
      <c r="L687" s="10">
        <f t="shared" si="1"/>
        <v>1200</v>
      </c>
      <c r="M687" s="11">
        <v>0.3</v>
      </c>
      <c r="O687" s="16"/>
      <c r="P687" s="14"/>
      <c r="Q687" s="12"/>
      <c r="R687" s="13"/>
    </row>
    <row r="688" spans="1:18" ht="15.75" customHeight="1">
      <c r="A688" s="1"/>
      <c r="B688" s="6" t="s">
        <v>27</v>
      </c>
      <c r="C688" s="6">
        <v>1128299</v>
      </c>
      <c r="D688" s="7">
        <v>44350</v>
      </c>
      <c r="E688" s="6" t="s">
        <v>28</v>
      </c>
      <c r="F688" s="6" t="s">
        <v>44</v>
      </c>
      <c r="G688" s="6" t="s">
        <v>45</v>
      </c>
      <c r="H688" s="6" t="s">
        <v>21</v>
      </c>
      <c r="I688" s="8">
        <v>0.85000000000000009</v>
      </c>
      <c r="J688" s="9">
        <v>3750</v>
      </c>
      <c r="K688" s="10">
        <f t="shared" si="0"/>
        <v>3187.5000000000005</v>
      </c>
      <c r="L688" s="10">
        <f t="shared" si="1"/>
        <v>796.87500000000011</v>
      </c>
      <c r="M688" s="11">
        <v>0.25</v>
      </c>
      <c r="O688" s="16"/>
      <c r="P688" s="14"/>
      <c r="Q688" s="12"/>
      <c r="R688" s="13"/>
    </row>
    <row r="689" spans="1:18" ht="15.75" customHeight="1">
      <c r="A689" s="1"/>
      <c r="B689" s="6" t="s">
        <v>27</v>
      </c>
      <c r="C689" s="6">
        <v>1128299</v>
      </c>
      <c r="D689" s="7">
        <v>44350</v>
      </c>
      <c r="E689" s="6" t="s">
        <v>28</v>
      </c>
      <c r="F689" s="6" t="s">
        <v>44</v>
      </c>
      <c r="G689" s="6" t="s">
        <v>45</v>
      </c>
      <c r="H689" s="6" t="s">
        <v>22</v>
      </c>
      <c r="I689" s="8">
        <v>1</v>
      </c>
      <c r="J689" s="9">
        <v>6750</v>
      </c>
      <c r="K689" s="10">
        <f t="shared" si="0"/>
        <v>6750</v>
      </c>
      <c r="L689" s="10">
        <f t="shared" si="1"/>
        <v>1350</v>
      </c>
      <c r="M689" s="11">
        <v>0.2</v>
      </c>
      <c r="O689" s="16"/>
      <c r="P689" s="14"/>
      <c r="Q689" s="12"/>
      <c r="R689" s="13"/>
    </row>
    <row r="690" spans="1:18" ht="15.75" customHeight="1">
      <c r="A690" s="1"/>
      <c r="B690" s="6" t="s">
        <v>27</v>
      </c>
      <c r="C690" s="6">
        <v>1128299</v>
      </c>
      <c r="D690" s="7">
        <v>44379</v>
      </c>
      <c r="E690" s="6" t="s">
        <v>28</v>
      </c>
      <c r="F690" s="6" t="s">
        <v>44</v>
      </c>
      <c r="G690" s="6" t="s">
        <v>45</v>
      </c>
      <c r="H690" s="6" t="s">
        <v>17</v>
      </c>
      <c r="I690" s="8">
        <v>0.8</v>
      </c>
      <c r="J690" s="9">
        <v>8250</v>
      </c>
      <c r="K690" s="10">
        <f t="shared" si="0"/>
        <v>6600</v>
      </c>
      <c r="L690" s="10">
        <f t="shared" si="1"/>
        <v>1980</v>
      </c>
      <c r="M690" s="11">
        <v>0.3</v>
      </c>
      <c r="O690" s="16"/>
      <c r="P690" s="14"/>
      <c r="Q690" s="12"/>
      <c r="R690" s="13"/>
    </row>
    <row r="691" spans="1:18" ht="15.75" customHeight="1">
      <c r="A691" s="1"/>
      <c r="B691" s="6" t="s">
        <v>27</v>
      </c>
      <c r="C691" s="6">
        <v>1128299</v>
      </c>
      <c r="D691" s="7">
        <v>44379</v>
      </c>
      <c r="E691" s="6" t="s">
        <v>28</v>
      </c>
      <c r="F691" s="6" t="s">
        <v>44</v>
      </c>
      <c r="G691" s="6" t="s">
        <v>45</v>
      </c>
      <c r="H691" s="6" t="s">
        <v>18</v>
      </c>
      <c r="I691" s="8">
        <v>0.85000000000000009</v>
      </c>
      <c r="J691" s="9">
        <v>6750</v>
      </c>
      <c r="K691" s="10">
        <f t="shared" si="0"/>
        <v>5737.5000000000009</v>
      </c>
      <c r="L691" s="10">
        <f t="shared" si="1"/>
        <v>1434.3750000000002</v>
      </c>
      <c r="M691" s="11">
        <v>0.25</v>
      </c>
      <c r="O691" s="16"/>
      <c r="P691" s="14"/>
      <c r="Q691" s="12"/>
      <c r="R691" s="13"/>
    </row>
    <row r="692" spans="1:18" ht="15.75" customHeight="1">
      <c r="A692" s="1"/>
      <c r="B692" s="6" t="s">
        <v>27</v>
      </c>
      <c r="C692" s="6">
        <v>1128299</v>
      </c>
      <c r="D692" s="7">
        <v>44379</v>
      </c>
      <c r="E692" s="6" t="s">
        <v>28</v>
      </c>
      <c r="F692" s="6" t="s">
        <v>44</v>
      </c>
      <c r="G692" s="6" t="s">
        <v>45</v>
      </c>
      <c r="H692" s="6" t="s">
        <v>19</v>
      </c>
      <c r="I692" s="8">
        <v>0.85000000000000009</v>
      </c>
      <c r="J692" s="9">
        <v>6250</v>
      </c>
      <c r="K692" s="10">
        <f t="shared" si="0"/>
        <v>5312.5000000000009</v>
      </c>
      <c r="L692" s="10">
        <f t="shared" si="1"/>
        <v>1328.1250000000002</v>
      </c>
      <c r="M692" s="11">
        <v>0.25</v>
      </c>
      <c r="O692" s="16"/>
      <c r="P692" s="14"/>
      <c r="Q692" s="12"/>
      <c r="R692" s="13"/>
    </row>
    <row r="693" spans="1:18" ht="15.75" customHeight="1">
      <c r="A693" s="1"/>
      <c r="B693" s="6" t="s">
        <v>27</v>
      </c>
      <c r="C693" s="6">
        <v>1128299</v>
      </c>
      <c r="D693" s="7">
        <v>44379</v>
      </c>
      <c r="E693" s="6" t="s">
        <v>28</v>
      </c>
      <c r="F693" s="6" t="s">
        <v>44</v>
      </c>
      <c r="G693" s="6" t="s">
        <v>45</v>
      </c>
      <c r="H693" s="6" t="s">
        <v>20</v>
      </c>
      <c r="I693" s="8">
        <v>0.8</v>
      </c>
      <c r="J693" s="9">
        <v>5250</v>
      </c>
      <c r="K693" s="10">
        <f t="shared" si="0"/>
        <v>4200</v>
      </c>
      <c r="L693" s="10">
        <f t="shared" si="1"/>
        <v>1260</v>
      </c>
      <c r="M693" s="11">
        <v>0.3</v>
      </c>
      <c r="O693" s="16"/>
      <c r="P693" s="14"/>
      <c r="Q693" s="12"/>
      <c r="R693" s="13"/>
    </row>
    <row r="694" spans="1:18" ht="15.75" customHeight="1">
      <c r="A694" s="1"/>
      <c r="B694" s="6" t="s">
        <v>27</v>
      </c>
      <c r="C694" s="6">
        <v>1128299</v>
      </c>
      <c r="D694" s="7">
        <v>44379</v>
      </c>
      <c r="E694" s="6" t="s">
        <v>28</v>
      </c>
      <c r="F694" s="6" t="s">
        <v>44</v>
      </c>
      <c r="G694" s="6" t="s">
        <v>45</v>
      </c>
      <c r="H694" s="6" t="s">
        <v>21</v>
      </c>
      <c r="I694" s="8">
        <v>0.85000000000000009</v>
      </c>
      <c r="J694" s="9">
        <v>5750</v>
      </c>
      <c r="K694" s="10">
        <f t="shared" si="0"/>
        <v>4887.5000000000009</v>
      </c>
      <c r="L694" s="10">
        <f t="shared" si="1"/>
        <v>1221.8750000000002</v>
      </c>
      <c r="M694" s="11">
        <v>0.25</v>
      </c>
      <c r="O694" s="16"/>
      <c r="P694" s="14"/>
      <c r="Q694" s="12"/>
      <c r="R694" s="13"/>
    </row>
    <row r="695" spans="1:18" ht="15.75" customHeight="1">
      <c r="A695" s="1"/>
      <c r="B695" s="6" t="s">
        <v>27</v>
      </c>
      <c r="C695" s="6">
        <v>1128299</v>
      </c>
      <c r="D695" s="7">
        <v>44379</v>
      </c>
      <c r="E695" s="6" t="s">
        <v>28</v>
      </c>
      <c r="F695" s="6" t="s">
        <v>44</v>
      </c>
      <c r="G695" s="6" t="s">
        <v>45</v>
      </c>
      <c r="H695" s="6" t="s">
        <v>22</v>
      </c>
      <c r="I695" s="8">
        <v>1</v>
      </c>
      <c r="J695" s="9">
        <v>5750</v>
      </c>
      <c r="K695" s="10">
        <f t="shared" si="0"/>
        <v>5750</v>
      </c>
      <c r="L695" s="10">
        <f t="shared" si="1"/>
        <v>1150</v>
      </c>
      <c r="M695" s="11">
        <v>0.2</v>
      </c>
      <c r="O695" s="16"/>
      <c r="P695" s="14"/>
      <c r="Q695" s="12"/>
      <c r="R695" s="13"/>
    </row>
    <row r="696" spans="1:18" ht="15.75" customHeight="1">
      <c r="A696" s="1"/>
      <c r="B696" s="6" t="s">
        <v>27</v>
      </c>
      <c r="C696" s="6">
        <v>1128299</v>
      </c>
      <c r="D696" s="7">
        <v>44411</v>
      </c>
      <c r="E696" s="6" t="s">
        <v>28</v>
      </c>
      <c r="F696" s="6" t="s">
        <v>44</v>
      </c>
      <c r="G696" s="6" t="s">
        <v>45</v>
      </c>
      <c r="H696" s="6" t="s">
        <v>17</v>
      </c>
      <c r="I696" s="8">
        <v>0.85000000000000009</v>
      </c>
      <c r="J696" s="9">
        <v>7750</v>
      </c>
      <c r="K696" s="10">
        <f t="shared" si="0"/>
        <v>6587.5000000000009</v>
      </c>
      <c r="L696" s="10">
        <f t="shared" si="1"/>
        <v>1976.2500000000002</v>
      </c>
      <c r="M696" s="11">
        <v>0.3</v>
      </c>
      <c r="O696" s="16"/>
      <c r="P696" s="14"/>
      <c r="Q696" s="12"/>
      <c r="R696" s="13"/>
    </row>
    <row r="697" spans="1:18" ht="15.75" customHeight="1">
      <c r="A697" s="1"/>
      <c r="B697" s="6" t="s">
        <v>27</v>
      </c>
      <c r="C697" s="6">
        <v>1128299</v>
      </c>
      <c r="D697" s="7">
        <v>44411</v>
      </c>
      <c r="E697" s="6" t="s">
        <v>28</v>
      </c>
      <c r="F697" s="6" t="s">
        <v>44</v>
      </c>
      <c r="G697" s="6" t="s">
        <v>45</v>
      </c>
      <c r="H697" s="6" t="s">
        <v>18</v>
      </c>
      <c r="I697" s="8">
        <v>0.80000000000000016</v>
      </c>
      <c r="J697" s="9">
        <v>7500</v>
      </c>
      <c r="K697" s="10">
        <f t="shared" si="0"/>
        <v>6000.0000000000009</v>
      </c>
      <c r="L697" s="10">
        <f t="shared" si="1"/>
        <v>1500.0000000000002</v>
      </c>
      <c r="M697" s="11">
        <v>0.25</v>
      </c>
      <c r="O697" s="16"/>
      <c r="P697" s="14"/>
      <c r="Q697" s="12"/>
      <c r="R697" s="13"/>
    </row>
    <row r="698" spans="1:18" ht="15.75" customHeight="1">
      <c r="A698" s="1"/>
      <c r="B698" s="6" t="s">
        <v>27</v>
      </c>
      <c r="C698" s="6">
        <v>1128299</v>
      </c>
      <c r="D698" s="7">
        <v>44411</v>
      </c>
      <c r="E698" s="6" t="s">
        <v>28</v>
      </c>
      <c r="F698" s="6" t="s">
        <v>44</v>
      </c>
      <c r="G698" s="6" t="s">
        <v>45</v>
      </c>
      <c r="H698" s="6" t="s">
        <v>19</v>
      </c>
      <c r="I698" s="8">
        <v>0.75000000000000011</v>
      </c>
      <c r="J698" s="9">
        <v>6250</v>
      </c>
      <c r="K698" s="10">
        <f t="shared" si="0"/>
        <v>4687.5000000000009</v>
      </c>
      <c r="L698" s="10">
        <f t="shared" si="1"/>
        <v>1171.8750000000002</v>
      </c>
      <c r="M698" s="11">
        <v>0.25</v>
      </c>
      <c r="O698" s="16"/>
      <c r="P698" s="14"/>
      <c r="Q698" s="12"/>
      <c r="R698" s="13"/>
    </row>
    <row r="699" spans="1:18" ht="15.75" customHeight="1">
      <c r="A699" s="1"/>
      <c r="B699" s="6" t="s">
        <v>27</v>
      </c>
      <c r="C699" s="6">
        <v>1128299</v>
      </c>
      <c r="D699" s="7">
        <v>44411</v>
      </c>
      <c r="E699" s="6" t="s">
        <v>28</v>
      </c>
      <c r="F699" s="6" t="s">
        <v>44</v>
      </c>
      <c r="G699" s="6" t="s">
        <v>45</v>
      </c>
      <c r="H699" s="6" t="s">
        <v>20</v>
      </c>
      <c r="I699" s="8">
        <v>0.75000000000000011</v>
      </c>
      <c r="J699" s="9">
        <v>5750</v>
      </c>
      <c r="K699" s="10">
        <f t="shared" si="0"/>
        <v>4312.5000000000009</v>
      </c>
      <c r="L699" s="10">
        <f t="shared" si="1"/>
        <v>1293.7500000000002</v>
      </c>
      <c r="M699" s="11">
        <v>0.3</v>
      </c>
      <c r="O699" s="16"/>
      <c r="P699" s="14"/>
      <c r="Q699" s="12"/>
      <c r="R699" s="13"/>
    </row>
    <row r="700" spans="1:18" ht="15.75" customHeight="1">
      <c r="A700" s="1"/>
      <c r="B700" s="6" t="s">
        <v>27</v>
      </c>
      <c r="C700" s="6">
        <v>1128299</v>
      </c>
      <c r="D700" s="7">
        <v>44411</v>
      </c>
      <c r="E700" s="6" t="s">
        <v>28</v>
      </c>
      <c r="F700" s="6" t="s">
        <v>44</v>
      </c>
      <c r="G700" s="6" t="s">
        <v>45</v>
      </c>
      <c r="H700" s="6" t="s">
        <v>21</v>
      </c>
      <c r="I700" s="8">
        <v>0.75</v>
      </c>
      <c r="J700" s="9">
        <v>5750</v>
      </c>
      <c r="K700" s="10">
        <f t="shared" si="0"/>
        <v>4312.5</v>
      </c>
      <c r="L700" s="10">
        <f t="shared" si="1"/>
        <v>1078.125</v>
      </c>
      <c r="M700" s="11">
        <v>0.25</v>
      </c>
      <c r="O700" s="16"/>
      <c r="P700" s="14"/>
      <c r="Q700" s="12"/>
      <c r="R700" s="13"/>
    </row>
    <row r="701" spans="1:18" ht="15.75" customHeight="1">
      <c r="A701" s="1"/>
      <c r="B701" s="6" t="s">
        <v>27</v>
      </c>
      <c r="C701" s="6">
        <v>1128299</v>
      </c>
      <c r="D701" s="7">
        <v>44411</v>
      </c>
      <c r="E701" s="6" t="s">
        <v>28</v>
      </c>
      <c r="F701" s="6" t="s">
        <v>44</v>
      </c>
      <c r="G701" s="6" t="s">
        <v>45</v>
      </c>
      <c r="H701" s="6" t="s">
        <v>22</v>
      </c>
      <c r="I701" s="8">
        <v>0.8</v>
      </c>
      <c r="J701" s="9">
        <v>4000</v>
      </c>
      <c r="K701" s="10">
        <f t="shared" si="0"/>
        <v>3200</v>
      </c>
      <c r="L701" s="10">
        <f t="shared" si="1"/>
        <v>640</v>
      </c>
      <c r="M701" s="11">
        <v>0.2</v>
      </c>
      <c r="O701" s="16"/>
      <c r="P701" s="14"/>
      <c r="Q701" s="12"/>
      <c r="R701" s="13"/>
    </row>
    <row r="702" spans="1:18" ht="15.75" customHeight="1">
      <c r="A702" s="1"/>
      <c r="B702" s="6" t="s">
        <v>27</v>
      </c>
      <c r="C702" s="6">
        <v>1128299</v>
      </c>
      <c r="D702" s="7">
        <v>44443</v>
      </c>
      <c r="E702" s="6" t="s">
        <v>28</v>
      </c>
      <c r="F702" s="6" t="s">
        <v>44</v>
      </c>
      <c r="G702" s="6" t="s">
        <v>45</v>
      </c>
      <c r="H702" s="6" t="s">
        <v>17</v>
      </c>
      <c r="I702" s="8">
        <v>0.70000000000000018</v>
      </c>
      <c r="J702" s="9">
        <v>6000</v>
      </c>
      <c r="K702" s="10">
        <f t="shared" si="0"/>
        <v>4200.0000000000009</v>
      </c>
      <c r="L702" s="10">
        <f t="shared" si="1"/>
        <v>1260.0000000000002</v>
      </c>
      <c r="M702" s="11">
        <v>0.3</v>
      </c>
      <c r="O702" s="16"/>
      <c r="P702" s="14"/>
      <c r="Q702" s="12"/>
      <c r="R702" s="13"/>
    </row>
    <row r="703" spans="1:18" ht="15.75" customHeight="1">
      <c r="A703" s="1"/>
      <c r="B703" s="6" t="s">
        <v>27</v>
      </c>
      <c r="C703" s="6">
        <v>1128299</v>
      </c>
      <c r="D703" s="7">
        <v>44443</v>
      </c>
      <c r="E703" s="6" t="s">
        <v>28</v>
      </c>
      <c r="F703" s="6" t="s">
        <v>44</v>
      </c>
      <c r="G703" s="6" t="s">
        <v>45</v>
      </c>
      <c r="H703" s="6" t="s">
        <v>18</v>
      </c>
      <c r="I703" s="8">
        <v>0.75000000000000022</v>
      </c>
      <c r="J703" s="9">
        <v>6000</v>
      </c>
      <c r="K703" s="10">
        <f t="shared" si="0"/>
        <v>4500.0000000000009</v>
      </c>
      <c r="L703" s="10">
        <f t="shared" si="1"/>
        <v>1125.0000000000002</v>
      </c>
      <c r="M703" s="11">
        <v>0.25</v>
      </c>
      <c r="O703" s="16"/>
      <c r="P703" s="14"/>
      <c r="Q703" s="12"/>
      <c r="R703" s="13"/>
    </row>
    <row r="704" spans="1:18" ht="15.75" customHeight="1">
      <c r="A704" s="1"/>
      <c r="B704" s="6" t="s">
        <v>27</v>
      </c>
      <c r="C704" s="6">
        <v>1128299</v>
      </c>
      <c r="D704" s="7">
        <v>44443</v>
      </c>
      <c r="E704" s="6" t="s">
        <v>28</v>
      </c>
      <c r="F704" s="6" t="s">
        <v>44</v>
      </c>
      <c r="G704" s="6" t="s">
        <v>45</v>
      </c>
      <c r="H704" s="6" t="s">
        <v>19</v>
      </c>
      <c r="I704" s="8">
        <v>0.70000000000000018</v>
      </c>
      <c r="J704" s="9">
        <v>4500</v>
      </c>
      <c r="K704" s="10">
        <f t="shared" si="0"/>
        <v>3150.0000000000009</v>
      </c>
      <c r="L704" s="10">
        <f t="shared" si="1"/>
        <v>787.50000000000023</v>
      </c>
      <c r="M704" s="11">
        <v>0.25</v>
      </c>
      <c r="O704" s="16"/>
      <c r="P704" s="14"/>
      <c r="Q704" s="12"/>
      <c r="R704" s="13"/>
    </row>
    <row r="705" spans="1:18" ht="15.75" customHeight="1">
      <c r="A705" s="1"/>
      <c r="B705" s="6" t="s">
        <v>27</v>
      </c>
      <c r="C705" s="6">
        <v>1128299</v>
      </c>
      <c r="D705" s="7">
        <v>44443</v>
      </c>
      <c r="E705" s="6" t="s">
        <v>28</v>
      </c>
      <c r="F705" s="6" t="s">
        <v>44</v>
      </c>
      <c r="G705" s="6" t="s">
        <v>45</v>
      </c>
      <c r="H705" s="6" t="s">
        <v>20</v>
      </c>
      <c r="I705" s="8">
        <v>0.70000000000000018</v>
      </c>
      <c r="J705" s="9">
        <v>4000</v>
      </c>
      <c r="K705" s="10">
        <f t="shared" si="0"/>
        <v>2800.0000000000009</v>
      </c>
      <c r="L705" s="10">
        <f t="shared" si="1"/>
        <v>840.00000000000023</v>
      </c>
      <c r="M705" s="11">
        <v>0.3</v>
      </c>
      <c r="O705" s="16"/>
      <c r="P705" s="14"/>
      <c r="Q705" s="12"/>
      <c r="R705" s="13"/>
    </row>
    <row r="706" spans="1:18" ht="15.75" customHeight="1">
      <c r="A706" s="1"/>
      <c r="B706" s="6" t="s">
        <v>27</v>
      </c>
      <c r="C706" s="6">
        <v>1128299</v>
      </c>
      <c r="D706" s="7">
        <v>44443</v>
      </c>
      <c r="E706" s="6" t="s">
        <v>28</v>
      </c>
      <c r="F706" s="6" t="s">
        <v>44</v>
      </c>
      <c r="G706" s="6" t="s">
        <v>45</v>
      </c>
      <c r="H706" s="6" t="s">
        <v>21</v>
      </c>
      <c r="I706" s="8">
        <v>0.80000000000000016</v>
      </c>
      <c r="J706" s="9">
        <v>4250</v>
      </c>
      <c r="K706" s="10">
        <f t="shared" si="0"/>
        <v>3400.0000000000005</v>
      </c>
      <c r="L706" s="10">
        <f t="shared" si="1"/>
        <v>850.00000000000011</v>
      </c>
      <c r="M706" s="11">
        <v>0.25</v>
      </c>
      <c r="O706" s="16"/>
      <c r="P706" s="14"/>
      <c r="Q706" s="12"/>
      <c r="R706" s="13"/>
    </row>
    <row r="707" spans="1:18" ht="15.75" customHeight="1">
      <c r="A707" s="1"/>
      <c r="B707" s="6" t="s">
        <v>27</v>
      </c>
      <c r="C707" s="6">
        <v>1128299</v>
      </c>
      <c r="D707" s="7">
        <v>44443</v>
      </c>
      <c r="E707" s="6" t="s">
        <v>28</v>
      </c>
      <c r="F707" s="6" t="s">
        <v>44</v>
      </c>
      <c r="G707" s="6" t="s">
        <v>45</v>
      </c>
      <c r="H707" s="6" t="s">
        <v>22</v>
      </c>
      <c r="I707" s="8">
        <v>0.65</v>
      </c>
      <c r="J707" s="9">
        <v>4500</v>
      </c>
      <c r="K707" s="10">
        <f t="shared" si="0"/>
        <v>2925</v>
      </c>
      <c r="L707" s="10">
        <f t="shared" si="1"/>
        <v>585</v>
      </c>
      <c r="M707" s="11">
        <v>0.2</v>
      </c>
      <c r="O707" s="16"/>
      <c r="P707" s="14"/>
      <c r="Q707" s="12"/>
      <c r="R707" s="13"/>
    </row>
    <row r="708" spans="1:18" ht="15.75" customHeight="1">
      <c r="A708" s="1"/>
      <c r="B708" s="6" t="s">
        <v>27</v>
      </c>
      <c r="C708" s="6">
        <v>1128299</v>
      </c>
      <c r="D708" s="7">
        <v>44472</v>
      </c>
      <c r="E708" s="6" t="s">
        <v>28</v>
      </c>
      <c r="F708" s="6" t="s">
        <v>44</v>
      </c>
      <c r="G708" s="6" t="s">
        <v>45</v>
      </c>
      <c r="H708" s="6" t="s">
        <v>17</v>
      </c>
      <c r="I708" s="8">
        <v>0.60000000000000009</v>
      </c>
      <c r="J708" s="9">
        <v>5500</v>
      </c>
      <c r="K708" s="10">
        <f t="shared" si="0"/>
        <v>3300.0000000000005</v>
      </c>
      <c r="L708" s="10">
        <f t="shared" si="1"/>
        <v>990.00000000000011</v>
      </c>
      <c r="M708" s="11">
        <v>0.3</v>
      </c>
      <c r="O708" s="16"/>
      <c r="P708" s="14"/>
      <c r="Q708" s="12"/>
      <c r="R708" s="13"/>
    </row>
    <row r="709" spans="1:18" ht="15.75" customHeight="1">
      <c r="A709" s="1"/>
      <c r="B709" s="6" t="s">
        <v>27</v>
      </c>
      <c r="C709" s="6">
        <v>1128299</v>
      </c>
      <c r="D709" s="7">
        <v>44472</v>
      </c>
      <c r="E709" s="6" t="s">
        <v>28</v>
      </c>
      <c r="F709" s="6" t="s">
        <v>44</v>
      </c>
      <c r="G709" s="6" t="s">
        <v>45</v>
      </c>
      <c r="H709" s="6" t="s">
        <v>18</v>
      </c>
      <c r="I709" s="8">
        <v>0.65000000000000013</v>
      </c>
      <c r="J709" s="9">
        <v>5500</v>
      </c>
      <c r="K709" s="10">
        <f t="shared" si="0"/>
        <v>3575.0000000000009</v>
      </c>
      <c r="L709" s="10">
        <f t="shared" si="1"/>
        <v>893.75000000000023</v>
      </c>
      <c r="M709" s="11">
        <v>0.25</v>
      </c>
      <c r="O709" s="16"/>
      <c r="P709" s="14"/>
      <c r="Q709" s="12"/>
      <c r="R709" s="13"/>
    </row>
    <row r="710" spans="1:18" ht="15.75" customHeight="1">
      <c r="A710" s="1"/>
      <c r="B710" s="6" t="s">
        <v>27</v>
      </c>
      <c r="C710" s="6">
        <v>1128299</v>
      </c>
      <c r="D710" s="7">
        <v>44472</v>
      </c>
      <c r="E710" s="6" t="s">
        <v>28</v>
      </c>
      <c r="F710" s="6" t="s">
        <v>44</v>
      </c>
      <c r="G710" s="6" t="s">
        <v>45</v>
      </c>
      <c r="H710" s="6" t="s">
        <v>19</v>
      </c>
      <c r="I710" s="8">
        <v>0.60000000000000009</v>
      </c>
      <c r="J710" s="9">
        <v>3750</v>
      </c>
      <c r="K710" s="10">
        <f t="shared" si="0"/>
        <v>2250.0000000000005</v>
      </c>
      <c r="L710" s="10">
        <f t="shared" si="1"/>
        <v>562.50000000000011</v>
      </c>
      <c r="M710" s="11">
        <v>0.25</v>
      </c>
      <c r="O710" s="16"/>
      <c r="P710" s="14"/>
      <c r="Q710" s="12"/>
      <c r="R710" s="13"/>
    </row>
    <row r="711" spans="1:18" ht="15.75" customHeight="1">
      <c r="A711" s="1"/>
      <c r="B711" s="6" t="s">
        <v>27</v>
      </c>
      <c r="C711" s="6">
        <v>1128299</v>
      </c>
      <c r="D711" s="7">
        <v>44472</v>
      </c>
      <c r="E711" s="6" t="s">
        <v>28</v>
      </c>
      <c r="F711" s="6" t="s">
        <v>44</v>
      </c>
      <c r="G711" s="6" t="s">
        <v>45</v>
      </c>
      <c r="H711" s="6" t="s">
        <v>20</v>
      </c>
      <c r="I711" s="8">
        <v>0.60000000000000009</v>
      </c>
      <c r="J711" s="9">
        <v>3500</v>
      </c>
      <c r="K711" s="10">
        <f t="shared" si="0"/>
        <v>2100.0000000000005</v>
      </c>
      <c r="L711" s="10">
        <f t="shared" si="1"/>
        <v>630.00000000000011</v>
      </c>
      <c r="M711" s="11">
        <v>0.3</v>
      </c>
      <c r="O711" s="16"/>
      <c r="P711" s="14"/>
      <c r="Q711" s="12"/>
      <c r="R711" s="13"/>
    </row>
    <row r="712" spans="1:18" ht="15.75" customHeight="1">
      <c r="A712" s="1"/>
      <c r="B712" s="6" t="s">
        <v>27</v>
      </c>
      <c r="C712" s="6">
        <v>1128299</v>
      </c>
      <c r="D712" s="7">
        <v>44472</v>
      </c>
      <c r="E712" s="6" t="s">
        <v>28</v>
      </c>
      <c r="F712" s="6" t="s">
        <v>44</v>
      </c>
      <c r="G712" s="6" t="s">
        <v>45</v>
      </c>
      <c r="H712" s="6" t="s">
        <v>21</v>
      </c>
      <c r="I712" s="8">
        <v>0.70000000000000007</v>
      </c>
      <c r="J712" s="9">
        <v>3250</v>
      </c>
      <c r="K712" s="10">
        <f t="shared" si="0"/>
        <v>2275</v>
      </c>
      <c r="L712" s="10">
        <f t="shared" si="1"/>
        <v>568.75</v>
      </c>
      <c r="M712" s="11">
        <v>0.25</v>
      </c>
      <c r="O712" s="16"/>
      <c r="P712" s="14"/>
      <c r="Q712" s="12"/>
      <c r="R712" s="13"/>
    </row>
    <row r="713" spans="1:18" ht="15.75" customHeight="1">
      <c r="A713" s="1"/>
      <c r="B713" s="6" t="s">
        <v>27</v>
      </c>
      <c r="C713" s="6">
        <v>1128299</v>
      </c>
      <c r="D713" s="7">
        <v>44472</v>
      </c>
      <c r="E713" s="6" t="s">
        <v>28</v>
      </c>
      <c r="F713" s="6" t="s">
        <v>44</v>
      </c>
      <c r="G713" s="6" t="s">
        <v>45</v>
      </c>
      <c r="H713" s="6" t="s">
        <v>22</v>
      </c>
      <c r="I713" s="8">
        <v>0.75000000000000011</v>
      </c>
      <c r="J713" s="9">
        <v>3750</v>
      </c>
      <c r="K713" s="10">
        <f t="shared" si="0"/>
        <v>2812.5000000000005</v>
      </c>
      <c r="L713" s="10">
        <f t="shared" si="1"/>
        <v>562.50000000000011</v>
      </c>
      <c r="M713" s="11">
        <v>0.2</v>
      </c>
      <c r="O713" s="16"/>
      <c r="P713" s="14"/>
      <c r="Q713" s="12"/>
      <c r="R713" s="13"/>
    </row>
    <row r="714" spans="1:18" ht="15.75" customHeight="1">
      <c r="A714" s="1"/>
      <c r="B714" s="6" t="s">
        <v>27</v>
      </c>
      <c r="C714" s="6">
        <v>1128299</v>
      </c>
      <c r="D714" s="7">
        <v>44503</v>
      </c>
      <c r="E714" s="6" t="s">
        <v>28</v>
      </c>
      <c r="F714" s="6" t="s">
        <v>44</v>
      </c>
      <c r="G714" s="6" t="s">
        <v>45</v>
      </c>
      <c r="H714" s="6" t="s">
        <v>17</v>
      </c>
      <c r="I714" s="8">
        <v>0.60000000000000009</v>
      </c>
      <c r="J714" s="9">
        <v>6000</v>
      </c>
      <c r="K714" s="10">
        <f t="shared" si="0"/>
        <v>3600.0000000000005</v>
      </c>
      <c r="L714" s="10">
        <f t="shared" si="1"/>
        <v>1080</v>
      </c>
      <c r="M714" s="11">
        <v>0.3</v>
      </c>
      <c r="O714" s="16"/>
      <c r="P714" s="14"/>
      <c r="Q714" s="12"/>
      <c r="R714" s="13"/>
    </row>
    <row r="715" spans="1:18" ht="15.75" customHeight="1">
      <c r="A715" s="1"/>
      <c r="B715" s="6" t="s">
        <v>27</v>
      </c>
      <c r="C715" s="6">
        <v>1128299</v>
      </c>
      <c r="D715" s="7">
        <v>44503</v>
      </c>
      <c r="E715" s="6" t="s">
        <v>28</v>
      </c>
      <c r="F715" s="6" t="s">
        <v>44</v>
      </c>
      <c r="G715" s="6" t="s">
        <v>45</v>
      </c>
      <c r="H715" s="6" t="s">
        <v>18</v>
      </c>
      <c r="I715" s="8">
        <v>0.65000000000000013</v>
      </c>
      <c r="J715" s="9">
        <v>6250</v>
      </c>
      <c r="K715" s="10">
        <f t="shared" si="0"/>
        <v>4062.5000000000009</v>
      </c>
      <c r="L715" s="10">
        <f t="shared" si="1"/>
        <v>1015.6250000000002</v>
      </c>
      <c r="M715" s="11">
        <v>0.25</v>
      </c>
      <c r="O715" s="16"/>
      <c r="P715" s="14"/>
      <c r="Q715" s="12"/>
      <c r="R715" s="13"/>
    </row>
    <row r="716" spans="1:18" ht="15.75" customHeight="1">
      <c r="A716" s="1"/>
      <c r="B716" s="6" t="s">
        <v>27</v>
      </c>
      <c r="C716" s="6">
        <v>1128299</v>
      </c>
      <c r="D716" s="7">
        <v>44503</v>
      </c>
      <c r="E716" s="6" t="s">
        <v>28</v>
      </c>
      <c r="F716" s="6" t="s">
        <v>44</v>
      </c>
      <c r="G716" s="6" t="s">
        <v>45</v>
      </c>
      <c r="H716" s="6" t="s">
        <v>19</v>
      </c>
      <c r="I716" s="8">
        <v>0.60000000000000009</v>
      </c>
      <c r="J716" s="9">
        <v>4750</v>
      </c>
      <c r="K716" s="10">
        <f t="shared" si="0"/>
        <v>2850.0000000000005</v>
      </c>
      <c r="L716" s="10">
        <f t="shared" si="1"/>
        <v>712.50000000000011</v>
      </c>
      <c r="M716" s="11">
        <v>0.25</v>
      </c>
      <c r="O716" s="16"/>
      <c r="P716" s="14"/>
      <c r="Q716" s="12"/>
      <c r="R716" s="13"/>
    </row>
    <row r="717" spans="1:18" ht="15.75" customHeight="1">
      <c r="A717" s="1"/>
      <c r="B717" s="6" t="s">
        <v>27</v>
      </c>
      <c r="C717" s="6">
        <v>1128299</v>
      </c>
      <c r="D717" s="7">
        <v>44503</v>
      </c>
      <c r="E717" s="6" t="s">
        <v>28</v>
      </c>
      <c r="F717" s="6" t="s">
        <v>44</v>
      </c>
      <c r="G717" s="6" t="s">
        <v>45</v>
      </c>
      <c r="H717" s="6" t="s">
        <v>20</v>
      </c>
      <c r="I717" s="8">
        <v>0.70000000000000018</v>
      </c>
      <c r="J717" s="9">
        <v>4500</v>
      </c>
      <c r="K717" s="10">
        <f t="shared" si="0"/>
        <v>3150.0000000000009</v>
      </c>
      <c r="L717" s="10">
        <f t="shared" si="1"/>
        <v>945.00000000000023</v>
      </c>
      <c r="M717" s="11">
        <v>0.3</v>
      </c>
      <c r="O717" s="16"/>
      <c r="P717" s="14"/>
      <c r="Q717" s="12"/>
      <c r="R717" s="13"/>
    </row>
    <row r="718" spans="1:18" ht="15.75" customHeight="1">
      <c r="A718" s="1"/>
      <c r="B718" s="6" t="s">
        <v>27</v>
      </c>
      <c r="C718" s="6">
        <v>1128299</v>
      </c>
      <c r="D718" s="7">
        <v>44503</v>
      </c>
      <c r="E718" s="6" t="s">
        <v>28</v>
      </c>
      <c r="F718" s="6" t="s">
        <v>44</v>
      </c>
      <c r="G718" s="6" t="s">
        <v>45</v>
      </c>
      <c r="H718" s="6" t="s">
        <v>21</v>
      </c>
      <c r="I718" s="8">
        <v>0.90000000000000013</v>
      </c>
      <c r="J718" s="9">
        <v>4250</v>
      </c>
      <c r="K718" s="10">
        <f t="shared" si="0"/>
        <v>3825.0000000000005</v>
      </c>
      <c r="L718" s="10">
        <f t="shared" si="1"/>
        <v>956.25000000000011</v>
      </c>
      <c r="M718" s="11">
        <v>0.25</v>
      </c>
      <c r="O718" s="16"/>
      <c r="P718" s="14"/>
      <c r="Q718" s="12"/>
      <c r="R718" s="13"/>
    </row>
    <row r="719" spans="1:18" ht="15.75" customHeight="1">
      <c r="A719" s="1"/>
      <c r="B719" s="6" t="s">
        <v>27</v>
      </c>
      <c r="C719" s="6">
        <v>1128299</v>
      </c>
      <c r="D719" s="7">
        <v>44503</v>
      </c>
      <c r="E719" s="6" t="s">
        <v>28</v>
      </c>
      <c r="F719" s="6" t="s">
        <v>44</v>
      </c>
      <c r="G719" s="6" t="s">
        <v>45</v>
      </c>
      <c r="H719" s="6" t="s">
        <v>22</v>
      </c>
      <c r="I719" s="8">
        <v>0.95000000000000018</v>
      </c>
      <c r="J719" s="9">
        <v>5500</v>
      </c>
      <c r="K719" s="10">
        <f t="shared" si="0"/>
        <v>5225.0000000000009</v>
      </c>
      <c r="L719" s="10">
        <f t="shared" si="1"/>
        <v>1045.0000000000002</v>
      </c>
      <c r="M719" s="11">
        <v>0.2</v>
      </c>
      <c r="O719" s="16"/>
      <c r="P719" s="14"/>
      <c r="Q719" s="12"/>
      <c r="R719" s="13"/>
    </row>
    <row r="720" spans="1:18" ht="15.75" customHeight="1">
      <c r="A720" s="1"/>
      <c r="B720" s="6" t="s">
        <v>27</v>
      </c>
      <c r="C720" s="6">
        <v>1128299</v>
      </c>
      <c r="D720" s="7">
        <v>44532</v>
      </c>
      <c r="E720" s="6" t="s">
        <v>28</v>
      </c>
      <c r="F720" s="6" t="s">
        <v>44</v>
      </c>
      <c r="G720" s="6" t="s">
        <v>45</v>
      </c>
      <c r="H720" s="6" t="s">
        <v>17</v>
      </c>
      <c r="I720" s="8">
        <v>0.80000000000000016</v>
      </c>
      <c r="J720" s="9">
        <v>7500</v>
      </c>
      <c r="K720" s="10">
        <f t="shared" si="0"/>
        <v>6000.0000000000009</v>
      </c>
      <c r="L720" s="10">
        <f t="shared" si="1"/>
        <v>1800.0000000000002</v>
      </c>
      <c r="M720" s="11">
        <v>0.3</v>
      </c>
      <c r="O720" s="16"/>
      <c r="P720" s="14"/>
      <c r="Q720" s="12"/>
      <c r="R720" s="13"/>
    </row>
    <row r="721" spans="1:18" ht="15.75" customHeight="1">
      <c r="A721" s="1"/>
      <c r="B721" s="6" t="s">
        <v>27</v>
      </c>
      <c r="C721" s="6">
        <v>1128299</v>
      </c>
      <c r="D721" s="7">
        <v>44532</v>
      </c>
      <c r="E721" s="6" t="s">
        <v>28</v>
      </c>
      <c r="F721" s="6" t="s">
        <v>44</v>
      </c>
      <c r="G721" s="6" t="s">
        <v>45</v>
      </c>
      <c r="H721" s="6" t="s">
        <v>18</v>
      </c>
      <c r="I721" s="8">
        <v>0.8500000000000002</v>
      </c>
      <c r="J721" s="9">
        <v>7500</v>
      </c>
      <c r="K721" s="10">
        <f t="shared" si="0"/>
        <v>6375.0000000000018</v>
      </c>
      <c r="L721" s="10">
        <f t="shared" si="1"/>
        <v>1593.7500000000005</v>
      </c>
      <c r="M721" s="11">
        <v>0.25</v>
      </c>
      <c r="O721" s="16"/>
      <c r="P721" s="14"/>
      <c r="Q721" s="12"/>
      <c r="R721" s="13"/>
    </row>
    <row r="722" spans="1:18" ht="15.75" customHeight="1">
      <c r="A722" s="1"/>
      <c r="B722" s="6" t="s">
        <v>27</v>
      </c>
      <c r="C722" s="6">
        <v>1128299</v>
      </c>
      <c r="D722" s="7">
        <v>44532</v>
      </c>
      <c r="E722" s="6" t="s">
        <v>28</v>
      </c>
      <c r="F722" s="6" t="s">
        <v>44</v>
      </c>
      <c r="G722" s="6" t="s">
        <v>45</v>
      </c>
      <c r="H722" s="6" t="s">
        <v>19</v>
      </c>
      <c r="I722" s="8">
        <v>0.80000000000000016</v>
      </c>
      <c r="J722" s="9">
        <v>5500</v>
      </c>
      <c r="K722" s="10">
        <f t="shared" si="0"/>
        <v>4400.0000000000009</v>
      </c>
      <c r="L722" s="10">
        <f t="shared" si="1"/>
        <v>1100.0000000000002</v>
      </c>
      <c r="M722" s="11">
        <v>0.25</v>
      </c>
      <c r="O722" s="16"/>
      <c r="P722" s="14"/>
      <c r="Q722" s="12"/>
      <c r="R722" s="13"/>
    </row>
    <row r="723" spans="1:18" ht="15.75" customHeight="1">
      <c r="A723" s="1"/>
      <c r="B723" s="6" t="s">
        <v>27</v>
      </c>
      <c r="C723" s="6">
        <v>1128299</v>
      </c>
      <c r="D723" s="7">
        <v>44532</v>
      </c>
      <c r="E723" s="6" t="s">
        <v>28</v>
      </c>
      <c r="F723" s="6" t="s">
        <v>44</v>
      </c>
      <c r="G723" s="6" t="s">
        <v>45</v>
      </c>
      <c r="H723" s="6" t="s">
        <v>20</v>
      </c>
      <c r="I723" s="8">
        <v>0.80000000000000016</v>
      </c>
      <c r="J723" s="9">
        <v>5500</v>
      </c>
      <c r="K723" s="10">
        <f t="shared" si="0"/>
        <v>4400.0000000000009</v>
      </c>
      <c r="L723" s="10">
        <f t="shared" si="1"/>
        <v>1320.0000000000002</v>
      </c>
      <c r="M723" s="11">
        <v>0.3</v>
      </c>
      <c r="O723" s="16"/>
      <c r="P723" s="14"/>
      <c r="Q723" s="12"/>
      <c r="R723" s="13"/>
    </row>
    <row r="724" spans="1:18" ht="15.75" customHeight="1">
      <c r="A724" s="1"/>
      <c r="B724" s="6" t="s">
        <v>27</v>
      </c>
      <c r="C724" s="6">
        <v>1128299</v>
      </c>
      <c r="D724" s="7">
        <v>44532</v>
      </c>
      <c r="E724" s="6" t="s">
        <v>28</v>
      </c>
      <c r="F724" s="6" t="s">
        <v>44</v>
      </c>
      <c r="G724" s="6" t="s">
        <v>45</v>
      </c>
      <c r="H724" s="6" t="s">
        <v>21</v>
      </c>
      <c r="I724" s="8">
        <v>0.90000000000000013</v>
      </c>
      <c r="J724" s="9">
        <v>4750</v>
      </c>
      <c r="K724" s="10">
        <f t="shared" si="0"/>
        <v>4275.0000000000009</v>
      </c>
      <c r="L724" s="10">
        <f t="shared" si="1"/>
        <v>1068.7500000000002</v>
      </c>
      <c r="M724" s="11">
        <v>0.25</v>
      </c>
      <c r="O724" s="16"/>
      <c r="P724" s="14"/>
      <c r="Q724" s="12"/>
      <c r="R724" s="13"/>
    </row>
    <row r="725" spans="1:18" ht="15.75" customHeight="1">
      <c r="A725" s="1"/>
      <c r="B725" s="6" t="s">
        <v>27</v>
      </c>
      <c r="C725" s="6">
        <v>1128299</v>
      </c>
      <c r="D725" s="7">
        <v>44532</v>
      </c>
      <c r="E725" s="6" t="s">
        <v>28</v>
      </c>
      <c r="F725" s="6" t="s">
        <v>44</v>
      </c>
      <c r="G725" s="6" t="s">
        <v>45</v>
      </c>
      <c r="H725" s="6" t="s">
        <v>22</v>
      </c>
      <c r="I725" s="8">
        <v>0.95000000000000018</v>
      </c>
      <c r="J725" s="9">
        <v>5750</v>
      </c>
      <c r="K725" s="10">
        <f t="shared" si="0"/>
        <v>5462.5000000000009</v>
      </c>
      <c r="L725" s="10">
        <f t="shared" si="1"/>
        <v>1092.5000000000002</v>
      </c>
      <c r="M725" s="11">
        <v>0.2</v>
      </c>
      <c r="O725" s="16"/>
      <c r="P725" s="14"/>
      <c r="Q725" s="12"/>
      <c r="R725" s="13"/>
    </row>
    <row r="726" spans="1:18" ht="15.75" customHeight="1">
      <c r="A726" s="1" t="s">
        <v>39</v>
      </c>
      <c r="B726" s="6" t="s">
        <v>14</v>
      </c>
      <c r="C726" s="6">
        <v>1185732</v>
      </c>
      <c r="D726" s="7">
        <v>44208</v>
      </c>
      <c r="E726" s="6" t="s">
        <v>46</v>
      </c>
      <c r="F726" s="6" t="s">
        <v>47</v>
      </c>
      <c r="G726" s="6" t="s">
        <v>48</v>
      </c>
      <c r="H726" s="6" t="s">
        <v>17</v>
      </c>
      <c r="I726" s="8">
        <v>0.45</v>
      </c>
      <c r="J726" s="9">
        <v>10500</v>
      </c>
      <c r="K726" s="10">
        <f t="shared" si="0"/>
        <v>4725</v>
      </c>
      <c r="L726" s="10">
        <f t="shared" si="1"/>
        <v>2126.25</v>
      </c>
      <c r="M726" s="11">
        <v>0.45</v>
      </c>
      <c r="O726" s="12"/>
      <c r="P726" s="17">
        <f>Data!$I726+0.05</f>
        <v>0.5</v>
      </c>
      <c r="Q726" s="12"/>
      <c r="R726" s="13"/>
    </row>
    <row r="727" spans="1:18" ht="15.75" customHeight="1">
      <c r="A727" s="1"/>
      <c r="B727" s="6" t="s">
        <v>14</v>
      </c>
      <c r="C727" s="6">
        <v>1185732</v>
      </c>
      <c r="D727" s="7">
        <v>44208</v>
      </c>
      <c r="E727" s="6" t="s">
        <v>46</v>
      </c>
      <c r="F727" s="6" t="s">
        <v>47</v>
      </c>
      <c r="G727" s="6" t="s">
        <v>48</v>
      </c>
      <c r="H727" s="6" t="s">
        <v>18</v>
      </c>
      <c r="I727" s="8">
        <v>0.45</v>
      </c>
      <c r="J727" s="9">
        <v>8500</v>
      </c>
      <c r="K727" s="10">
        <f t="shared" si="0"/>
        <v>3825</v>
      </c>
      <c r="L727" s="10">
        <f t="shared" si="1"/>
        <v>1338.75</v>
      </c>
      <c r="M727" s="11">
        <v>0.35</v>
      </c>
      <c r="O727" s="12"/>
      <c r="P727" s="17">
        <f>Data!$I727+0.05</f>
        <v>0.5</v>
      </c>
      <c r="Q727" s="12"/>
      <c r="R727" s="13"/>
    </row>
    <row r="728" spans="1:18" ht="15.75" customHeight="1">
      <c r="A728" s="1"/>
      <c r="B728" s="6" t="s">
        <v>14</v>
      </c>
      <c r="C728" s="6">
        <v>1185732</v>
      </c>
      <c r="D728" s="7">
        <v>44208</v>
      </c>
      <c r="E728" s="6" t="s">
        <v>46</v>
      </c>
      <c r="F728" s="6" t="s">
        <v>47</v>
      </c>
      <c r="G728" s="6" t="s">
        <v>48</v>
      </c>
      <c r="H728" s="6" t="s">
        <v>19</v>
      </c>
      <c r="I728" s="8">
        <v>0.35000000000000003</v>
      </c>
      <c r="J728" s="9">
        <v>8500</v>
      </c>
      <c r="K728" s="10">
        <f t="shared" si="0"/>
        <v>2975.0000000000005</v>
      </c>
      <c r="L728" s="10">
        <f t="shared" si="1"/>
        <v>743.75000000000011</v>
      </c>
      <c r="M728" s="11">
        <v>0.25</v>
      </c>
      <c r="O728" s="12"/>
      <c r="P728" s="17">
        <f>Data!$I728+0.05</f>
        <v>0.4</v>
      </c>
      <c r="Q728" s="12"/>
      <c r="R728" s="13"/>
    </row>
    <row r="729" spans="1:18" ht="15.75" customHeight="1">
      <c r="A729" s="1"/>
      <c r="B729" s="6" t="s">
        <v>14</v>
      </c>
      <c r="C729" s="6">
        <v>1185732</v>
      </c>
      <c r="D729" s="7">
        <v>44208</v>
      </c>
      <c r="E729" s="6" t="s">
        <v>46</v>
      </c>
      <c r="F729" s="6" t="s">
        <v>47</v>
      </c>
      <c r="G729" s="6" t="s">
        <v>48</v>
      </c>
      <c r="H729" s="6" t="s">
        <v>20</v>
      </c>
      <c r="I729" s="8">
        <v>0.39999999999999997</v>
      </c>
      <c r="J729" s="9">
        <v>7000</v>
      </c>
      <c r="K729" s="10">
        <f t="shared" si="0"/>
        <v>2799.9999999999995</v>
      </c>
      <c r="L729" s="10">
        <f t="shared" si="1"/>
        <v>839.99999999999989</v>
      </c>
      <c r="M729" s="11">
        <v>0.3</v>
      </c>
      <c r="O729" s="12"/>
      <c r="P729" s="17">
        <f>Data!$I729+0.05</f>
        <v>0.44999999999999996</v>
      </c>
      <c r="Q729" s="12"/>
      <c r="R729" s="13"/>
    </row>
    <row r="730" spans="1:18" ht="15.75" customHeight="1">
      <c r="A730" s="1"/>
      <c r="B730" s="6" t="s">
        <v>14</v>
      </c>
      <c r="C730" s="6">
        <v>1185732</v>
      </c>
      <c r="D730" s="7">
        <v>44208</v>
      </c>
      <c r="E730" s="6" t="s">
        <v>46</v>
      </c>
      <c r="F730" s="6" t="s">
        <v>47</v>
      </c>
      <c r="G730" s="6" t="s">
        <v>48</v>
      </c>
      <c r="H730" s="6" t="s">
        <v>21</v>
      </c>
      <c r="I730" s="8">
        <v>0.55000000000000004</v>
      </c>
      <c r="J730" s="9">
        <v>7500</v>
      </c>
      <c r="K730" s="10">
        <f t="shared" si="0"/>
        <v>4125</v>
      </c>
      <c r="L730" s="10">
        <f t="shared" si="1"/>
        <v>1443.75</v>
      </c>
      <c r="M730" s="11">
        <v>0.35</v>
      </c>
      <c r="O730" s="12"/>
      <c r="P730" s="17">
        <f>Data!$I730+0.05</f>
        <v>0.60000000000000009</v>
      </c>
      <c r="Q730" s="12"/>
      <c r="R730" s="13"/>
    </row>
    <row r="731" spans="1:18" ht="15.75" customHeight="1">
      <c r="A731" s="1"/>
      <c r="B731" s="6" t="s">
        <v>14</v>
      </c>
      <c r="C731" s="6">
        <v>1185732</v>
      </c>
      <c r="D731" s="7">
        <v>44208</v>
      </c>
      <c r="E731" s="6" t="s">
        <v>46</v>
      </c>
      <c r="F731" s="6" t="s">
        <v>47</v>
      </c>
      <c r="G731" s="6" t="s">
        <v>48</v>
      </c>
      <c r="H731" s="6" t="s">
        <v>22</v>
      </c>
      <c r="I731" s="8">
        <v>0.45</v>
      </c>
      <c r="J731" s="9">
        <v>8500</v>
      </c>
      <c r="K731" s="10">
        <f t="shared" si="0"/>
        <v>3825</v>
      </c>
      <c r="L731" s="10">
        <f t="shared" si="1"/>
        <v>1912.5</v>
      </c>
      <c r="M731" s="11">
        <v>0.5</v>
      </c>
      <c r="O731" s="12"/>
      <c r="P731" s="17">
        <f>Data!$I731+0.05</f>
        <v>0.5</v>
      </c>
      <c r="Q731" s="12"/>
      <c r="R731" s="13"/>
    </row>
    <row r="732" spans="1:18" ht="15.75" customHeight="1">
      <c r="A732" s="1"/>
      <c r="B732" s="6" t="s">
        <v>14</v>
      </c>
      <c r="C732" s="6">
        <v>1185732</v>
      </c>
      <c r="D732" s="7">
        <v>44237</v>
      </c>
      <c r="E732" s="6" t="s">
        <v>46</v>
      </c>
      <c r="F732" s="6" t="s">
        <v>47</v>
      </c>
      <c r="G732" s="6" t="s">
        <v>48</v>
      </c>
      <c r="H732" s="6" t="s">
        <v>17</v>
      </c>
      <c r="I732" s="8">
        <v>0.45</v>
      </c>
      <c r="J732" s="9">
        <v>11000</v>
      </c>
      <c r="K732" s="10">
        <f t="shared" si="0"/>
        <v>4950</v>
      </c>
      <c r="L732" s="10">
        <f t="shared" si="1"/>
        <v>2227.5</v>
      </c>
      <c r="M732" s="11">
        <v>0.45</v>
      </c>
      <c r="O732" s="12"/>
      <c r="P732" s="17">
        <f>Data!$I732+0.05</f>
        <v>0.5</v>
      </c>
      <c r="Q732" s="12"/>
      <c r="R732" s="13"/>
    </row>
    <row r="733" spans="1:18" ht="15.75" customHeight="1">
      <c r="A733" s="1"/>
      <c r="B733" s="6" t="s">
        <v>14</v>
      </c>
      <c r="C733" s="6">
        <v>1185732</v>
      </c>
      <c r="D733" s="7">
        <v>44237</v>
      </c>
      <c r="E733" s="6" t="s">
        <v>46</v>
      </c>
      <c r="F733" s="6" t="s">
        <v>47</v>
      </c>
      <c r="G733" s="6" t="s">
        <v>48</v>
      </c>
      <c r="H733" s="6" t="s">
        <v>18</v>
      </c>
      <c r="I733" s="8">
        <v>0.45</v>
      </c>
      <c r="J733" s="9">
        <v>7500</v>
      </c>
      <c r="K733" s="10">
        <f t="shared" si="0"/>
        <v>3375</v>
      </c>
      <c r="L733" s="10">
        <f t="shared" si="1"/>
        <v>1181.25</v>
      </c>
      <c r="M733" s="11">
        <v>0.35</v>
      </c>
      <c r="O733" s="12"/>
      <c r="P733" s="17">
        <f>Data!$I733+0.05</f>
        <v>0.5</v>
      </c>
      <c r="Q733" s="12"/>
      <c r="R733" s="13"/>
    </row>
    <row r="734" spans="1:18" ht="15.75" customHeight="1">
      <c r="A734" s="1"/>
      <c r="B734" s="6" t="s">
        <v>14</v>
      </c>
      <c r="C734" s="6">
        <v>1185732</v>
      </c>
      <c r="D734" s="7">
        <v>44237</v>
      </c>
      <c r="E734" s="6" t="s">
        <v>46</v>
      </c>
      <c r="F734" s="6" t="s">
        <v>47</v>
      </c>
      <c r="G734" s="6" t="s">
        <v>48</v>
      </c>
      <c r="H734" s="6" t="s">
        <v>19</v>
      </c>
      <c r="I734" s="8">
        <v>0.35000000000000003</v>
      </c>
      <c r="J734" s="9">
        <v>8000</v>
      </c>
      <c r="K734" s="10">
        <f t="shared" si="0"/>
        <v>2800.0000000000005</v>
      </c>
      <c r="L734" s="10">
        <f t="shared" si="1"/>
        <v>700.00000000000011</v>
      </c>
      <c r="M734" s="11">
        <v>0.25</v>
      </c>
      <c r="O734" s="12"/>
      <c r="P734" s="17">
        <f>Data!$I734+0.05</f>
        <v>0.4</v>
      </c>
      <c r="Q734" s="12"/>
      <c r="R734" s="13"/>
    </row>
    <row r="735" spans="1:18" ht="15.75" customHeight="1">
      <c r="A735" s="1"/>
      <c r="B735" s="6" t="s">
        <v>14</v>
      </c>
      <c r="C735" s="6">
        <v>1185732</v>
      </c>
      <c r="D735" s="7">
        <v>44237</v>
      </c>
      <c r="E735" s="6" t="s">
        <v>46</v>
      </c>
      <c r="F735" s="6" t="s">
        <v>47</v>
      </c>
      <c r="G735" s="6" t="s">
        <v>48</v>
      </c>
      <c r="H735" s="6" t="s">
        <v>20</v>
      </c>
      <c r="I735" s="8">
        <v>0.39999999999999997</v>
      </c>
      <c r="J735" s="9">
        <v>6750</v>
      </c>
      <c r="K735" s="10">
        <f t="shared" si="0"/>
        <v>2700</v>
      </c>
      <c r="L735" s="10">
        <f t="shared" si="1"/>
        <v>810</v>
      </c>
      <c r="M735" s="11">
        <v>0.3</v>
      </c>
      <c r="O735" s="12"/>
      <c r="P735" s="17">
        <f>Data!$I735+0.05</f>
        <v>0.44999999999999996</v>
      </c>
      <c r="Q735" s="12"/>
      <c r="R735" s="13"/>
    </row>
    <row r="736" spans="1:18" ht="15.75" customHeight="1">
      <c r="A736" s="1"/>
      <c r="B736" s="6" t="s">
        <v>14</v>
      </c>
      <c r="C736" s="6">
        <v>1185732</v>
      </c>
      <c r="D736" s="7">
        <v>44237</v>
      </c>
      <c r="E736" s="6" t="s">
        <v>46</v>
      </c>
      <c r="F736" s="6" t="s">
        <v>47</v>
      </c>
      <c r="G736" s="6" t="s">
        <v>48</v>
      </c>
      <c r="H736" s="6" t="s">
        <v>21</v>
      </c>
      <c r="I736" s="8">
        <v>0.55000000000000004</v>
      </c>
      <c r="J736" s="9">
        <v>7500</v>
      </c>
      <c r="K736" s="10">
        <f t="shared" si="0"/>
        <v>4125</v>
      </c>
      <c r="L736" s="10">
        <f t="shared" si="1"/>
        <v>1443.75</v>
      </c>
      <c r="M736" s="11">
        <v>0.35</v>
      </c>
      <c r="O736" s="12"/>
      <c r="P736" s="17">
        <f>Data!$I736+0.05</f>
        <v>0.60000000000000009</v>
      </c>
      <c r="Q736" s="12"/>
      <c r="R736" s="13"/>
    </row>
    <row r="737" spans="1:18" ht="15.75" customHeight="1">
      <c r="A737" s="1"/>
      <c r="B737" s="6" t="s">
        <v>14</v>
      </c>
      <c r="C737" s="6">
        <v>1185732</v>
      </c>
      <c r="D737" s="7">
        <v>44237</v>
      </c>
      <c r="E737" s="6" t="s">
        <v>46</v>
      </c>
      <c r="F737" s="6" t="s">
        <v>47</v>
      </c>
      <c r="G737" s="6" t="s">
        <v>48</v>
      </c>
      <c r="H737" s="6" t="s">
        <v>22</v>
      </c>
      <c r="I737" s="8">
        <v>0.45</v>
      </c>
      <c r="J737" s="9">
        <v>8500</v>
      </c>
      <c r="K737" s="10">
        <f t="shared" si="0"/>
        <v>3825</v>
      </c>
      <c r="L737" s="10">
        <f t="shared" si="1"/>
        <v>1912.5</v>
      </c>
      <c r="M737" s="11">
        <v>0.5</v>
      </c>
      <c r="O737" s="12"/>
      <c r="P737" s="17">
        <f>Data!$I737+0.05</f>
        <v>0.5</v>
      </c>
      <c r="Q737" s="12"/>
      <c r="R737" s="13"/>
    </row>
    <row r="738" spans="1:18" ht="15.75" customHeight="1">
      <c r="A738" s="1"/>
      <c r="B738" s="6" t="s">
        <v>14</v>
      </c>
      <c r="C738" s="6">
        <v>1185732</v>
      </c>
      <c r="D738" s="7">
        <v>44263</v>
      </c>
      <c r="E738" s="6" t="s">
        <v>46</v>
      </c>
      <c r="F738" s="6" t="s">
        <v>47</v>
      </c>
      <c r="G738" s="6" t="s">
        <v>48</v>
      </c>
      <c r="H738" s="6" t="s">
        <v>17</v>
      </c>
      <c r="I738" s="8">
        <v>0.45</v>
      </c>
      <c r="J738" s="9">
        <v>10700</v>
      </c>
      <c r="K738" s="10">
        <f t="shared" si="0"/>
        <v>4815</v>
      </c>
      <c r="L738" s="10">
        <f t="shared" si="1"/>
        <v>2166.75</v>
      </c>
      <c r="M738" s="11">
        <v>0.45</v>
      </c>
      <c r="O738" s="12"/>
      <c r="P738" s="17">
        <f>Data!$I738+0.05</f>
        <v>0.5</v>
      </c>
      <c r="Q738" s="12"/>
      <c r="R738" s="13"/>
    </row>
    <row r="739" spans="1:18" ht="15.75" customHeight="1">
      <c r="A739" s="1"/>
      <c r="B739" s="6" t="s">
        <v>14</v>
      </c>
      <c r="C739" s="6">
        <v>1185732</v>
      </c>
      <c r="D739" s="7">
        <v>44263</v>
      </c>
      <c r="E739" s="6" t="s">
        <v>46</v>
      </c>
      <c r="F739" s="6" t="s">
        <v>47</v>
      </c>
      <c r="G739" s="6" t="s">
        <v>48</v>
      </c>
      <c r="H739" s="6" t="s">
        <v>18</v>
      </c>
      <c r="I739" s="8">
        <v>0.45</v>
      </c>
      <c r="J739" s="9">
        <v>7500</v>
      </c>
      <c r="K739" s="10">
        <f t="shared" si="0"/>
        <v>3375</v>
      </c>
      <c r="L739" s="10">
        <f t="shared" si="1"/>
        <v>1181.25</v>
      </c>
      <c r="M739" s="11">
        <v>0.35</v>
      </c>
      <c r="O739" s="12"/>
      <c r="P739" s="17">
        <f>Data!$I739+0.05</f>
        <v>0.5</v>
      </c>
      <c r="Q739" s="12"/>
      <c r="R739" s="13"/>
    </row>
    <row r="740" spans="1:18" ht="15.75" customHeight="1">
      <c r="A740" s="1"/>
      <c r="B740" s="6" t="s">
        <v>14</v>
      </c>
      <c r="C740" s="6">
        <v>1185732</v>
      </c>
      <c r="D740" s="7">
        <v>44263</v>
      </c>
      <c r="E740" s="6" t="s">
        <v>46</v>
      </c>
      <c r="F740" s="6" t="s">
        <v>47</v>
      </c>
      <c r="G740" s="6" t="s">
        <v>48</v>
      </c>
      <c r="H740" s="6" t="s">
        <v>19</v>
      </c>
      <c r="I740" s="8">
        <v>0.35000000000000003</v>
      </c>
      <c r="J740" s="9">
        <v>7750</v>
      </c>
      <c r="K740" s="10">
        <f t="shared" si="0"/>
        <v>2712.5000000000005</v>
      </c>
      <c r="L740" s="10">
        <f t="shared" si="1"/>
        <v>678.12500000000011</v>
      </c>
      <c r="M740" s="11">
        <v>0.25</v>
      </c>
      <c r="O740" s="12"/>
      <c r="P740" s="17">
        <f>Data!$I740+0.05</f>
        <v>0.4</v>
      </c>
      <c r="Q740" s="12"/>
      <c r="R740" s="13"/>
    </row>
    <row r="741" spans="1:18" ht="15.75" customHeight="1">
      <c r="A741" s="1"/>
      <c r="B741" s="6" t="s">
        <v>14</v>
      </c>
      <c r="C741" s="6">
        <v>1185732</v>
      </c>
      <c r="D741" s="7">
        <v>44263</v>
      </c>
      <c r="E741" s="6" t="s">
        <v>46</v>
      </c>
      <c r="F741" s="6" t="s">
        <v>47</v>
      </c>
      <c r="G741" s="6" t="s">
        <v>48</v>
      </c>
      <c r="H741" s="6" t="s">
        <v>20</v>
      </c>
      <c r="I741" s="8">
        <v>0.39999999999999997</v>
      </c>
      <c r="J741" s="9">
        <v>6250</v>
      </c>
      <c r="K741" s="10">
        <f t="shared" si="0"/>
        <v>2500</v>
      </c>
      <c r="L741" s="10">
        <f t="shared" si="1"/>
        <v>750</v>
      </c>
      <c r="M741" s="11">
        <v>0.3</v>
      </c>
      <c r="O741" s="12"/>
      <c r="P741" s="17">
        <f>Data!$I741+0.05</f>
        <v>0.44999999999999996</v>
      </c>
      <c r="Q741" s="12"/>
      <c r="R741" s="13"/>
    </row>
    <row r="742" spans="1:18" ht="15.75" customHeight="1">
      <c r="A742" s="1"/>
      <c r="B742" s="6" t="s">
        <v>14</v>
      </c>
      <c r="C742" s="6">
        <v>1185732</v>
      </c>
      <c r="D742" s="7">
        <v>44263</v>
      </c>
      <c r="E742" s="6" t="s">
        <v>46</v>
      </c>
      <c r="F742" s="6" t="s">
        <v>47</v>
      </c>
      <c r="G742" s="6" t="s">
        <v>48</v>
      </c>
      <c r="H742" s="6" t="s">
        <v>21</v>
      </c>
      <c r="I742" s="8">
        <v>0.55000000000000004</v>
      </c>
      <c r="J742" s="9">
        <v>6750</v>
      </c>
      <c r="K742" s="10">
        <f t="shared" si="0"/>
        <v>3712.5000000000005</v>
      </c>
      <c r="L742" s="10">
        <f t="shared" si="1"/>
        <v>1299.375</v>
      </c>
      <c r="M742" s="11">
        <v>0.35</v>
      </c>
      <c r="O742" s="12"/>
      <c r="P742" s="17">
        <f>Data!$I742+0.05</f>
        <v>0.60000000000000009</v>
      </c>
      <c r="Q742" s="12"/>
      <c r="R742" s="13"/>
    </row>
    <row r="743" spans="1:18" ht="15.75" customHeight="1">
      <c r="A743" s="1"/>
      <c r="B743" s="6" t="s">
        <v>14</v>
      </c>
      <c r="C743" s="6">
        <v>1185732</v>
      </c>
      <c r="D743" s="7">
        <v>44263</v>
      </c>
      <c r="E743" s="6" t="s">
        <v>46</v>
      </c>
      <c r="F743" s="6" t="s">
        <v>47</v>
      </c>
      <c r="G743" s="6" t="s">
        <v>48</v>
      </c>
      <c r="H743" s="6" t="s">
        <v>22</v>
      </c>
      <c r="I743" s="8">
        <v>0.45</v>
      </c>
      <c r="J743" s="9">
        <v>7750</v>
      </c>
      <c r="K743" s="10">
        <f t="shared" si="0"/>
        <v>3487.5</v>
      </c>
      <c r="L743" s="10">
        <f t="shared" si="1"/>
        <v>1743.75</v>
      </c>
      <c r="M743" s="11">
        <v>0.5</v>
      </c>
      <c r="O743" s="12"/>
      <c r="P743" s="17">
        <f>Data!$I743+0.05</f>
        <v>0.5</v>
      </c>
      <c r="Q743" s="12"/>
      <c r="R743" s="13"/>
    </row>
    <row r="744" spans="1:18" ht="15.75" customHeight="1">
      <c r="A744" s="1"/>
      <c r="B744" s="6" t="s">
        <v>14</v>
      </c>
      <c r="C744" s="6">
        <v>1185732</v>
      </c>
      <c r="D744" s="7">
        <v>44295</v>
      </c>
      <c r="E744" s="6" t="s">
        <v>46</v>
      </c>
      <c r="F744" s="6" t="s">
        <v>47</v>
      </c>
      <c r="G744" s="6" t="s">
        <v>48</v>
      </c>
      <c r="H744" s="6" t="s">
        <v>17</v>
      </c>
      <c r="I744" s="8">
        <v>0.45</v>
      </c>
      <c r="J744" s="9">
        <v>10250</v>
      </c>
      <c r="K744" s="10">
        <f t="shared" si="0"/>
        <v>4612.5</v>
      </c>
      <c r="L744" s="10">
        <f t="shared" si="1"/>
        <v>2075.625</v>
      </c>
      <c r="M744" s="11">
        <v>0.45</v>
      </c>
      <c r="O744" s="12"/>
      <c r="P744" s="17">
        <f>Data!$I744+0.05</f>
        <v>0.5</v>
      </c>
      <c r="Q744" s="12"/>
      <c r="R744" s="13"/>
    </row>
    <row r="745" spans="1:18" ht="15.75" customHeight="1">
      <c r="A745" s="1"/>
      <c r="B745" s="6" t="s">
        <v>14</v>
      </c>
      <c r="C745" s="6">
        <v>1185732</v>
      </c>
      <c r="D745" s="7">
        <v>44295</v>
      </c>
      <c r="E745" s="6" t="s">
        <v>46</v>
      </c>
      <c r="F745" s="6" t="s">
        <v>47</v>
      </c>
      <c r="G745" s="6" t="s">
        <v>48</v>
      </c>
      <c r="H745" s="6" t="s">
        <v>18</v>
      </c>
      <c r="I745" s="8">
        <v>0.45</v>
      </c>
      <c r="J745" s="9">
        <v>7250</v>
      </c>
      <c r="K745" s="10">
        <f t="shared" si="0"/>
        <v>3262.5</v>
      </c>
      <c r="L745" s="10">
        <f t="shared" si="1"/>
        <v>1141.875</v>
      </c>
      <c r="M745" s="11">
        <v>0.35</v>
      </c>
      <c r="O745" s="12"/>
      <c r="P745" s="17">
        <f>Data!$I745+0.05</f>
        <v>0.5</v>
      </c>
      <c r="Q745" s="12"/>
      <c r="R745" s="13"/>
    </row>
    <row r="746" spans="1:18" ht="15.75" customHeight="1">
      <c r="A746" s="1"/>
      <c r="B746" s="6" t="s">
        <v>14</v>
      </c>
      <c r="C746" s="6">
        <v>1185732</v>
      </c>
      <c r="D746" s="7">
        <v>44295</v>
      </c>
      <c r="E746" s="6" t="s">
        <v>46</v>
      </c>
      <c r="F746" s="6" t="s">
        <v>47</v>
      </c>
      <c r="G746" s="6" t="s">
        <v>48</v>
      </c>
      <c r="H746" s="6" t="s">
        <v>19</v>
      </c>
      <c r="I746" s="8">
        <v>0.35000000000000003</v>
      </c>
      <c r="J746" s="9">
        <v>7250</v>
      </c>
      <c r="K746" s="10">
        <f t="shared" si="0"/>
        <v>2537.5000000000005</v>
      </c>
      <c r="L746" s="10">
        <f t="shared" si="1"/>
        <v>634.37500000000011</v>
      </c>
      <c r="M746" s="11">
        <v>0.25</v>
      </c>
      <c r="O746" s="12"/>
      <c r="P746" s="17">
        <f>Data!$I746+0.05</f>
        <v>0.4</v>
      </c>
      <c r="Q746" s="12"/>
      <c r="R746" s="13"/>
    </row>
    <row r="747" spans="1:18" ht="15.75" customHeight="1">
      <c r="A747" s="1"/>
      <c r="B747" s="6" t="s">
        <v>14</v>
      </c>
      <c r="C747" s="6">
        <v>1185732</v>
      </c>
      <c r="D747" s="7">
        <v>44295</v>
      </c>
      <c r="E747" s="6" t="s">
        <v>46</v>
      </c>
      <c r="F747" s="6" t="s">
        <v>47</v>
      </c>
      <c r="G747" s="6" t="s">
        <v>48</v>
      </c>
      <c r="H747" s="6" t="s">
        <v>20</v>
      </c>
      <c r="I747" s="8">
        <v>0.39999999999999997</v>
      </c>
      <c r="J747" s="9">
        <v>6500</v>
      </c>
      <c r="K747" s="10">
        <f t="shared" si="0"/>
        <v>2600</v>
      </c>
      <c r="L747" s="10">
        <f t="shared" si="1"/>
        <v>780</v>
      </c>
      <c r="M747" s="11">
        <v>0.3</v>
      </c>
      <c r="O747" s="12"/>
      <c r="P747" s="17">
        <f>Data!$I747+0.05</f>
        <v>0.44999999999999996</v>
      </c>
      <c r="Q747" s="12"/>
      <c r="R747" s="13"/>
    </row>
    <row r="748" spans="1:18" ht="15.75" customHeight="1">
      <c r="A748" s="1"/>
      <c r="B748" s="6" t="s">
        <v>14</v>
      </c>
      <c r="C748" s="6">
        <v>1185732</v>
      </c>
      <c r="D748" s="7">
        <v>44295</v>
      </c>
      <c r="E748" s="6" t="s">
        <v>46</v>
      </c>
      <c r="F748" s="6" t="s">
        <v>47</v>
      </c>
      <c r="G748" s="6" t="s">
        <v>48</v>
      </c>
      <c r="H748" s="6" t="s">
        <v>21</v>
      </c>
      <c r="I748" s="8">
        <v>0.55000000000000004</v>
      </c>
      <c r="J748" s="9">
        <v>6750</v>
      </c>
      <c r="K748" s="10">
        <f t="shared" si="0"/>
        <v>3712.5000000000005</v>
      </c>
      <c r="L748" s="10">
        <f t="shared" si="1"/>
        <v>1299.375</v>
      </c>
      <c r="M748" s="11">
        <v>0.35</v>
      </c>
      <c r="O748" s="12"/>
      <c r="P748" s="17">
        <f>Data!$I748+0.05</f>
        <v>0.60000000000000009</v>
      </c>
      <c r="Q748" s="12"/>
      <c r="R748" s="13"/>
    </row>
    <row r="749" spans="1:18" ht="15.75" customHeight="1">
      <c r="A749" s="1"/>
      <c r="B749" s="6" t="s">
        <v>14</v>
      </c>
      <c r="C749" s="6">
        <v>1185732</v>
      </c>
      <c r="D749" s="7">
        <v>44295</v>
      </c>
      <c r="E749" s="6" t="s">
        <v>46</v>
      </c>
      <c r="F749" s="6" t="s">
        <v>47</v>
      </c>
      <c r="G749" s="6" t="s">
        <v>48</v>
      </c>
      <c r="H749" s="6" t="s">
        <v>22</v>
      </c>
      <c r="I749" s="8">
        <v>0.45</v>
      </c>
      <c r="J749" s="9">
        <v>8000</v>
      </c>
      <c r="K749" s="10">
        <f t="shared" si="0"/>
        <v>3600</v>
      </c>
      <c r="L749" s="10">
        <f t="shared" si="1"/>
        <v>1800</v>
      </c>
      <c r="M749" s="11">
        <v>0.5</v>
      </c>
      <c r="O749" s="12"/>
      <c r="P749" s="17">
        <f>Data!$I749+0.05</f>
        <v>0.5</v>
      </c>
      <c r="Q749" s="12"/>
      <c r="R749" s="13"/>
    </row>
    <row r="750" spans="1:18" ht="15.75" customHeight="1">
      <c r="A750" s="1"/>
      <c r="B750" s="6" t="s">
        <v>14</v>
      </c>
      <c r="C750" s="6">
        <v>1185732</v>
      </c>
      <c r="D750" s="7">
        <v>44324</v>
      </c>
      <c r="E750" s="6" t="s">
        <v>46</v>
      </c>
      <c r="F750" s="6" t="s">
        <v>47</v>
      </c>
      <c r="G750" s="6" t="s">
        <v>48</v>
      </c>
      <c r="H750" s="6" t="s">
        <v>17</v>
      </c>
      <c r="I750" s="8">
        <v>0.55000000000000004</v>
      </c>
      <c r="J750" s="9">
        <v>10700</v>
      </c>
      <c r="K750" s="10">
        <f t="shared" si="0"/>
        <v>5885.0000000000009</v>
      </c>
      <c r="L750" s="10">
        <f t="shared" si="1"/>
        <v>2648.2500000000005</v>
      </c>
      <c r="M750" s="11">
        <v>0.45</v>
      </c>
      <c r="O750" s="12"/>
      <c r="P750" s="17">
        <f>Data!$I750+0.05</f>
        <v>0.60000000000000009</v>
      </c>
      <c r="Q750" s="12"/>
      <c r="R750" s="13"/>
    </row>
    <row r="751" spans="1:18" ht="15.75" customHeight="1">
      <c r="A751" s="1"/>
      <c r="B751" s="6" t="s">
        <v>14</v>
      </c>
      <c r="C751" s="6">
        <v>1185732</v>
      </c>
      <c r="D751" s="7">
        <v>44324</v>
      </c>
      <c r="E751" s="6" t="s">
        <v>46</v>
      </c>
      <c r="F751" s="6" t="s">
        <v>47</v>
      </c>
      <c r="G751" s="6" t="s">
        <v>48</v>
      </c>
      <c r="H751" s="6" t="s">
        <v>18</v>
      </c>
      <c r="I751" s="8">
        <v>0.55000000000000004</v>
      </c>
      <c r="J751" s="9">
        <v>7750</v>
      </c>
      <c r="K751" s="10">
        <f t="shared" si="0"/>
        <v>4262.5</v>
      </c>
      <c r="L751" s="10">
        <f t="shared" si="1"/>
        <v>1491.875</v>
      </c>
      <c r="M751" s="11">
        <v>0.35</v>
      </c>
      <c r="O751" s="12"/>
      <c r="P751" s="17">
        <f>Data!$I751+0.05</f>
        <v>0.60000000000000009</v>
      </c>
      <c r="Q751" s="12"/>
      <c r="R751" s="13"/>
    </row>
    <row r="752" spans="1:18" ht="15.75" customHeight="1">
      <c r="A752" s="1"/>
      <c r="B752" s="6" t="s">
        <v>14</v>
      </c>
      <c r="C752" s="6">
        <v>1185732</v>
      </c>
      <c r="D752" s="7">
        <v>44324</v>
      </c>
      <c r="E752" s="6" t="s">
        <v>46</v>
      </c>
      <c r="F752" s="6" t="s">
        <v>47</v>
      </c>
      <c r="G752" s="6" t="s">
        <v>48</v>
      </c>
      <c r="H752" s="6" t="s">
        <v>19</v>
      </c>
      <c r="I752" s="8">
        <v>0.5</v>
      </c>
      <c r="J752" s="9">
        <v>7500</v>
      </c>
      <c r="K752" s="10">
        <f t="shared" si="0"/>
        <v>3750</v>
      </c>
      <c r="L752" s="10">
        <f t="shared" si="1"/>
        <v>937.5</v>
      </c>
      <c r="M752" s="11">
        <v>0.25</v>
      </c>
      <c r="O752" s="12"/>
      <c r="P752" s="17">
        <f>Data!$I752+0.05</f>
        <v>0.55000000000000004</v>
      </c>
      <c r="Q752" s="12"/>
      <c r="R752" s="13"/>
    </row>
    <row r="753" spans="1:18" ht="15.75" customHeight="1">
      <c r="A753" s="1"/>
      <c r="B753" s="6" t="s">
        <v>14</v>
      </c>
      <c r="C753" s="6">
        <v>1185732</v>
      </c>
      <c r="D753" s="7">
        <v>44324</v>
      </c>
      <c r="E753" s="6" t="s">
        <v>46</v>
      </c>
      <c r="F753" s="6" t="s">
        <v>47</v>
      </c>
      <c r="G753" s="6" t="s">
        <v>48</v>
      </c>
      <c r="H753" s="6" t="s">
        <v>20</v>
      </c>
      <c r="I753" s="8">
        <v>0.5</v>
      </c>
      <c r="J753" s="9">
        <v>7000</v>
      </c>
      <c r="K753" s="10">
        <f t="shared" si="0"/>
        <v>3500</v>
      </c>
      <c r="L753" s="10">
        <f t="shared" si="1"/>
        <v>1050</v>
      </c>
      <c r="M753" s="11">
        <v>0.3</v>
      </c>
      <c r="O753" s="12"/>
      <c r="P753" s="17">
        <f>Data!$I753+0.05</f>
        <v>0.55000000000000004</v>
      </c>
      <c r="Q753" s="12"/>
      <c r="R753" s="13"/>
    </row>
    <row r="754" spans="1:18" ht="15.75" customHeight="1">
      <c r="A754" s="1"/>
      <c r="B754" s="6" t="s">
        <v>14</v>
      </c>
      <c r="C754" s="6">
        <v>1185732</v>
      </c>
      <c r="D754" s="7">
        <v>44324</v>
      </c>
      <c r="E754" s="6" t="s">
        <v>46</v>
      </c>
      <c r="F754" s="6" t="s">
        <v>47</v>
      </c>
      <c r="G754" s="6" t="s">
        <v>48</v>
      </c>
      <c r="H754" s="6" t="s">
        <v>21</v>
      </c>
      <c r="I754" s="8">
        <v>0.6</v>
      </c>
      <c r="J754" s="9">
        <v>7250</v>
      </c>
      <c r="K754" s="10">
        <f t="shared" si="0"/>
        <v>4350</v>
      </c>
      <c r="L754" s="10">
        <f t="shared" si="1"/>
        <v>1522.5</v>
      </c>
      <c r="M754" s="11">
        <v>0.35</v>
      </c>
      <c r="O754" s="12"/>
      <c r="P754" s="17">
        <f>Data!$I754+0.05</f>
        <v>0.65</v>
      </c>
      <c r="Q754" s="12"/>
      <c r="R754" s="13"/>
    </row>
    <row r="755" spans="1:18" ht="15.75" customHeight="1">
      <c r="A755" s="1"/>
      <c r="B755" s="6" t="s">
        <v>14</v>
      </c>
      <c r="C755" s="6">
        <v>1185732</v>
      </c>
      <c r="D755" s="7">
        <v>44324</v>
      </c>
      <c r="E755" s="6" t="s">
        <v>46</v>
      </c>
      <c r="F755" s="6" t="s">
        <v>47</v>
      </c>
      <c r="G755" s="6" t="s">
        <v>48</v>
      </c>
      <c r="H755" s="6" t="s">
        <v>22</v>
      </c>
      <c r="I755" s="8">
        <v>0.65</v>
      </c>
      <c r="J755" s="9">
        <v>8250</v>
      </c>
      <c r="K755" s="10">
        <f t="shared" si="0"/>
        <v>5362.5</v>
      </c>
      <c r="L755" s="10">
        <f t="shared" si="1"/>
        <v>2681.25</v>
      </c>
      <c r="M755" s="11">
        <v>0.5</v>
      </c>
      <c r="O755" s="12"/>
      <c r="P755" s="17">
        <f>Data!$I755+0.05</f>
        <v>0.70000000000000007</v>
      </c>
      <c r="Q755" s="12"/>
      <c r="R755" s="13"/>
    </row>
    <row r="756" spans="1:18" ht="15.75" customHeight="1">
      <c r="A756" s="1"/>
      <c r="B756" s="6" t="s">
        <v>14</v>
      </c>
      <c r="C756" s="6">
        <v>1185732</v>
      </c>
      <c r="D756" s="7">
        <v>44357</v>
      </c>
      <c r="E756" s="6" t="s">
        <v>46</v>
      </c>
      <c r="F756" s="6" t="s">
        <v>47</v>
      </c>
      <c r="G756" s="6" t="s">
        <v>48</v>
      </c>
      <c r="H756" s="6" t="s">
        <v>17</v>
      </c>
      <c r="I756" s="8">
        <v>0.6</v>
      </c>
      <c r="J756" s="9">
        <v>10750</v>
      </c>
      <c r="K756" s="10">
        <f t="shared" si="0"/>
        <v>6450</v>
      </c>
      <c r="L756" s="10">
        <f t="shared" si="1"/>
        <v>2902.5</v>
      </c>
      <c r="M756" s="11">
        <v>0.45</v>
      </c>
      <c r="O756" s="12"/>
      <c r="P756" s="17">
        <f>Data!$I756+0.05</f>
        <v>0.65</v>
      </c>
      <c r="Q756" s="12"/>
      <c r="R756" s="13"/>
    </row>
    <row r="757" spans="1:18" ht="15.75" customHeight="1">
      <c r="A757" s="1"/>
      <c r="B757" s="6" t="s">
        <v>14</v>
      </c>
      <c r="C757" s="6">
        <v>1185732</v>
      </c>
      <c r="D757" s="7">
        <v>44357</v>
      </c>
      <c r="E757" s="6" t="s">
        <v>46</v>
      </c>
      <c r="F757" s="6" t="s">
        <v>47</v>
      </c>
      <c r="G757" s="6" t="s">
        <v>48</v>
      </c>
      <c r="H757" s="6" t="s">
        <v>18</v>
      </c>
      <c r="I757" s="8">
        <v>0.55000000000000004</v>
      </c>
      <c r="J757" s="9">
        <v>8250</v>
      </c>
      <c r="K757" s="10">
        <f t="shared" si="0"/>
        <v>4537.5</v>
      </c>
      <c r="L757" s="10">
        <f t="shared" si="1"/>
        <v>1588.125</v>
      </c>
      <c r="M757" s="11">
        <v>0.35</v>
      </c>
      <c r="O757" s="12"/>
      <c r="P757" s="17">
        <f>Data!$I757+0.05</f>
        <v>0.60000000000000009</v>
      </c>
      <c r="Q757" s="12"/>
      <c r="R757" s="13"/>
    </row>
    <row r="758" spans="1:18" ht="15.75" customHeight="1">
      <c r="A758" s="1"/>
      <c r="B758" s="6" t="s">
        <v>14</v>
      </c>
      <c r="C758" s="6">
        <v>1185732</v>
      </c>
      <c r="D758" s="7">
        <v>44357</v>
      </c>
      <c r="E758" s="6" t="s">
        <v>46</v>
      </c>
      <c r="F758" s="6" t="s">
        <v>47</v>
      </c>
      <c r="G758" s="6" t="s">
        <v>48</v>
      </c>
      <c r="H758" s="6" t="s">
        <v>19</v>
      </c>
      <c r="I758" s="8">
        <v>0.5</v>
      </c>
      <c r="J758" s="9">
        <v>8000</v>
      </c>
      <c r="K758" s="10">
        <f t="shared" si="0"/>
        <v>4000</v>
      </c>
      <c r="L758" s="10">
        <f t="shared" si="1"/>
        <v>1000</v>
      </c>
      <c r="M758" s="11">
        <v>0.25</v>
      </c>
      <c r="O758" s="12"/>
      <c r="P758" s="17">
        <f>Data!$I758+0.05</f>
        <v>0.55000000000000004</v>
      </c>
      <c r="Q758" s="12"/>
      <c r="R758" s="13"/>
    </row>
    <row r="759" spans="1:18" ht="15.75" customHeight="1">
      <c r="A759" s="1"/>
      <c r="B759" s="6" t="s">
        <v>14</v>
      </c>
      <c r="C759" s="6">
        <v>1185732</v>
      </c>
      <c r="D759" s="7">
        <v>44357</v>
      </c>
      <c r="E759" s="6" t="s">
        <v>46</v>
      </c>
      <c r="F759" s="6" t="s">
        <v>47</v>
      </c>
      <c r="G759" s="6" t="s">
        <v>48</v>
      </c>
      <c r="H759" s="6" t="s">
        <v>20</v>
      </c>
      <c r="I759" s="8">
        <v>0.5</v>
      </c>
      <c r="J759" s="9">
        <v>7750</v>
      </c>
      <c r="K759" s="10">
        <f t="shared" si="0"/>
        <v>3875</v>
      </c>
      <c r="L759" s="10">
        <f t="shared" si="1"/>
        <v>1162.5</v>
      </c>
      <c r="M759" s="11">
        <v>0.3</v>
      </c>
      <c r="O759" s="12"/>
      <c r="P759" s="17">
        <f>Data!$I759+0.05</f>
        <v>0.55000000000000004</v>
      </c>
      <c r="Q759" s="12"/>
      <c r="R759" s="13"/>
    </row>
    <row r="760" spans="1:18" ht="15.75" customHeight="1">
      <c r="A760" s="1"/>
      <c r="B760" s="6" t="s">
        <v>14</v>
      </c>
      <c r="C760" s="6">
        <v>1185732</v>
      </c>
      <c r="D760" s="7">
        <v>44357</v>
      </c>
      <c r="E760" s="6" t="s">
        <v>46</v>
      </c>
      <c r="F760" s="6" t="s">
        <v>47</v>
      </c>
      <c r="G760" s="6" t="s">
        <v>48</v>
      </c>
      <c r="H760" s="6" t="s">
        <v>21</v>
      </c>
      <c r="I760" s="8">
        <v>0.65</v>
      </c>
      <c r="J760" s="9">
        <v>7750</v>
      </c>
      <c r="K760" s="10">
        <f t="shared" si="0"/>
        <v>5037.5</v>
      </c>
      <c r="L760" s="10">
        <f t="shared" si="1"/>
        <v>1763.125</v>
      </c>
      <c r="M760" s="11">
        <v>0.35</v>
      </c>
      <c r="O760" s="12"/>
      <c r="P760" s="17">
        <f>Data!$I760+0.05</f>
        <v>0.70000000000000007</v>
      </c>
      <c r="Q760" s="12"/>
      <c r="R760" s="13"/>
    </row>
    <row r="761" spans="1:18" ht="15.75" customHeight="1">
      <c r="A761" s="1"/>
      <c r="B761" s="6" t="s">
        <v>14</v>
      </c>
      <c r="C761" s="6">
        <v>1185732</v>
      </c>
      <c r="D761" s="7">
        <v>44357</v>
      </c>
      <c r="E761" s="6" t="s">
        <v>46</v>
      </c>
      <c r="F761" s="6" t="s">
        <v>47</v>
      </c>
      <c r="G761" s="6" t="s">
        <v>48</v>
      </c>
      <c r="H761" s="6" t="s">
        <v>22</v>
      </c>
      <c r="I761" s="8">
        <v>0.70000000000000007</v>
      </c>
      <c r="J761" s="9">
        <v>9250</v>
      </c>
      <c r="K761" s="10">
        <f t="shared" si="0"/>
        <v>6475.0000000000009</v>
      </c>
      <c r="L761" s="10">
        <f t="shared" si="1"/>
        <v>3237.5000000000005</v>
      </c>
      <c r="M761" s="11">
        <v>0.5</v>
      </c>
      <c r="O761" s="12"/>
      <c r="P761" s="17">
        <f>Data!$I761+0.05</f>
        <v>0.75000000000000011</v>
      </c>
      <c r="Q761" s="12"/>
      <c r="R761" s="13"/>
    </row>
    <row r="762" spans="1:18" ht="15.75" customHeight="1">
      <c r="A762" s="1"/>
      <c r="B762" s="6" t="s">
        <v>14</v>
      </c>
      <c r="C762" s="6">
        <v>1185732</v>
      </c>
      <c r="D762" s="7">
        <v>44385</v>
      </c>
      <c r="E762" s="6" t="s">
        <v>46</v>
      </c>
      <c r="F762" s="6" t="s">
        <v>47</v>
      </c>
      <c r="G762" s="6" t="s">
        <v>48</v>
      </c>
      <c r="H762" s="6" t="s">
        <v>17</v>
      </c>
      <c r="I762" s="8">
        <v>0.65</v>
      </c>
      <c r="J762" s="9">
        <v>11500</v>
      </c>
      <c r="K762" s="10">
        <f t="shared" si="0"/>
        <v>7475</v>
      </c>
      <c r="L762" s="10">
        <f t="shared" si="1"/>
        <v>3363.75</v>
      </c>
      <c r="M762" s="11">
        <v>0.45</v>
      </c>
      <c r="O762" s="12"/>
      <c r="P762" s="17">
        <f>Data!$I762+0.05</f>
        <v>0.70000000000000007</v>
      </c>
      <c r="Q762" s="12"/>
      <c r="R762" s="13"/>
    </row>
    <row r="763" spans="1:18" ht="15.75" customHeight="1">
      <c r="A763" s="1"/>
      <c r="B763" s="6" t="s">
        <v>14</v>
      </c>
      <c r="C763" s="6">
        <v>1185732</v>
      </c>
      <c r="D763" s="7">
        <v>44385</v>
      </c>
      <c r="E763" s="6" t="s">
        <v>46</v>
      </c>
      <c r="F763" s="6" t="s">
        <v>47</v>
      </c>
      <c r="G763" s="6" t="s">
        <v>48</v>
      </c>
      <c r="H763" s="6" t="s">
        <v>18</v>
      </c>
      <c r="I763" s="8">
        <v>0.60000000000000009</v>
      </c>
      <c r="J763" s="9">
        <v>9000</v>
      </c>
      <c r="K763" s="10">
        <f t="shared" si="0"/>
        <v>5400.0000000000009</v>
      </c>
      <c r="L763" s="10">
        <f t="shared" si="1"/>
        <v>1890.0000000000002</v>
      </c>
      <c r="M763" s="11">
        <v>0.35</v>
      </c>
      <c r="O763" s="12"/>
      <c r="P763" s="17">
        <f>Data!$I763+0.05</f>
        <v>0.65000000000000013</v>
      </c>
      <c r="Q763" s="12"/>
      <c r="R763" s="13"/>
    </row>
    <row r="764" spans="1:18" ht="15.75" customHeight="1">
      <c r="A764" s="1"/>
      <c r="B764" s="6" t="s">
        <v>14</v>
      </c>
      <c r="C764" s="6">
        <v>1185732</v>
      </c>
      <c r="D764" s="7">
        <v>44385</v>
      </c>
      <c r="E764" s="6" t="s">
        <v>46</v>
      </c>
      <c r="F764" s="6" t="s">
        <v>47</v>
      </c>
      <c r="G764" s="6" t="s">
        <v>48</v>
      </c>
      <c r="H764" s="6" t="s">
        <v>19</v>
      </c>
      <c r="I764" s="8">
        <v>0.55000000000000004</v>
      </c>
      <c r="J764" s="9">
        <v>8250</v>
      </c>
      <c r="K764" s="10">
        <f t="shared" si="0"/>
        <v>4537.5</v>
      </c>
      <c r="L764" s="10">
        <f t="shared" si="1"/>
        <v>1134.375</v>
      </c>
      <c r="M764" s="11">
        <v>0.25</v>
      </c>
      <c r="O764" s="12"/>
      <c r="P764" s="17">
        <f>Data!$I764+0.05</f>
        <v>0.60000000000000009</v>
      </c>
      <c r="Q764" s="12"/>
      <c r="R764" s="13"/>
    </row>
    <row r="765" spans="1:18" ht="15.75" customHeight="1">
      <c r="A765" s="1"/>
      <c r="B765" s="6" t="s">
        <v>14</v>
      </c>
      <c r="C765" s="6">
        <v>1185732</v>
      </c>
      <c r="D765" s="7">
        <v>44385</v>
      </c>
      <c r="E765" s="6" t="s">
        <v>46</v>
      </c>
      <c r="F765" s="6" t="s">
        <v>47</v>
      </c>
      <c r="G765" s="6" t="s">
        <v>48</v>
      </c>
      <c r="H765" s="6" t="s">
        <v>20</v>
      </c>
      <c r="I765" s="8">
        <v>0.55000000000000004</v>
      </c>
      <c r="J765" s="9">
        <v>7750</v>
      </c>
      <c r="K765" s="10">
        <f t="shared" si="0"/>
        <v>4262.5</v>
      </c>
      <c r="L765" s="10">
        <f t="shared" si="1"/>
        <v>1278.75</v>
      </c>
      <c r="M765" s="11">
        <v>0.3</v>
      </c>
      <c r="O765" s="12"/>
      <c r="P765" s="17">
        <f>Data!$I765+0.05</f>
        <v>0.60000000000000009</v>
      </c>
      <c r="Q765" s="12"/>
      <c r="R765" s="13"/>
    </row>
    <row r="766" spans="1:18" ht="15.75" customHeight="1">
      <c r="A766" s="1"/>
      <c r="B766" s="6" t="s">
        <v>14</v>
      </c>
      <c r="C766" s="6">
        <v>1185732</v>
      </c>
      <c r="D766" s="7">
        <v>44385</v>
      </c>
      <c r="E766" s="6" t="s">
        <v>46</v>
      </c>
      <c r="F766" s="6" t="s">
        <v>47</v>
      </c>
      <c r="G766" s="6" t="s">
        <v>48</v>
      </c>
      <c r="H766" s="6" t="s">
        <v>21</v>
      </c>
      <c r="I766" s="8">
        <v>0.65</v>
      </c>
      <c r="J766" s="9">
        <v>8000</v>
      </c>
      <c r="K766" s="10">
        <f t="shared" si="0"/>
        <v>5200</v>
      </c>
      <c r="L766" s="10">
        <f t="shared" si="1"/>
        <v>1819.9999999999998</v>
      </c>
      <c r="M766" s="11">
        <v>0.35</v>
      </c>
      <c r="O766" s="12"/>
      <c r="P766" s="17">
        <f>Data!$I766+0.05</f>
        <v>0.70000000000000007</v>
      </c>
      <c r="Q766" s="12"/>
      <c r="R766" s="13"/>
    </row>
    <row r="767" spans="1:18" ht="15.75" customHeight="1">
      <c r="A767" s="1"/>
      <c r="B767" s="6" t="s">
        <v>14</v>
      </c>
      <c r="C767" s="6">
        <v>1185732</v>
      </c>
      <c r="D767" s="7">
        <v>44385</v>
      </c>
      <c r="E767" s="6" t="s">
        <v>46</v>
      </c>
      <c r="F767" s="6" t="s">
        <v>47</v>
      </c>
      <c r="G767" s="6" t="s">
        <v>48</v>
      </c>
      <c r="H767" s="6" t="s">
        <v>22</v>
      </c>
      <c r="I767" s="8">
        <v>0.70000000000000007</v>
      </c>
      <c r="J767" s="9">
        <v>9750</v>
      </c>
      <c r="K767" s="10">
        <f t="shared" si="0"/>
        <v>6825.0000000000009</v>
      </c>
      <c r="L767" s="10">
        <f t="shared" si="1"/>
        <v>3412.5000000000005</v>
      </c>
      <c r="M767" s="11">
        <v>0.5</v>
      </c>
      <c r="O767" s="12"/>
      <c r="P767" s="17">
        <f>Data!$I767+0.05</f>
        <v>0.75000000000000011</v>
      </c>
      <c r="Q767" s="12"/>
      <c r="R767" s="13"/>
    </row>
    <row r="768" spans="1:18" ht="15.75" customHeight="1">
      <c r="A768" s="1"/>
      <c r="B768" s="6" t="s">
        <v>14</v>
      </c>
      <c r="C768" s="6">
        <v>1185732</v>
      </c>
      <c r="D768" s="7">
        <v>44417</v>
      </c>
      <c r="E768" s="6" t="s">
        <v>46</v>
      </c>
      <c r="F768" s="6" t="s">
        <v>47</v>
      </c>
      <c r="G768" s="6" t="s">
        <v>48</v>
      </c>
      <c r="H768" s="6" t="s">
        <v>17</v>
      </c>
      <c r="I768" s="8">
        <v>0.65</v>
      </c>
      <c r="J768" s="9">
        <v>11250</v>
      </c>
      <c r="K768" s="10">
        <f t="shared" si="0"/>
        <v>7312.5</v>
      </c>
      <c r="L768" s="10">
        <f t="shared" si="1"/>
        <v>3290.625</v>
      </c>
      <c r="M768" s="11">
        <v>0.45</v>
      </c>
      <c r="O768" s="12"/>
      <c r="P768" s="17">
        <f>Data!$I768+0.05</f>
        <v>0.70000000000000007</v>
      </c>
      <c r="Q768" s="12"/>
      <c r="R768" s="13"/>
    </row>
    <row r="769" spans="1:18" ht="15.75" customHeight="1">
      <c r="A769" s="1"/>
      <c r="B769" s="6" t="s">
        <v>14</v>
      </c>
      <c r="C769" s="6">
        <v>1185732</v>
      </c>
      <c r="D769" s="7">
        <v>44417</v>
      </c>
      <c r="E769" s="6" t="s">
        <v>46</v>
      </c>
      <c r="F769" s="6" t="s">
        <v>47</v>
      </c>
      <c r="G769" s="6" t="s">
        <v>48</v>
      </c>
      <c r="H769" s="6" t="s">
        <v>18</v>
      </c>
      <c r="I769" s="8">
        <v>0.60000000000000009</v>
      </c>
      <c r="J769" s="9">
        <v>9000</v>
      </c>
      <c r="K769" s="10">
        <f t="shared" si="0"/>
        <v>5400.0000000000009</v>
      </c>
      <c r="L769" s="10">
        <f t="shared" si="1"/>
        <v>1890.0000000000002</v>
      </c>
      <c r="M769" s="11">
        <v>0.35</v>
      </c>
      <c r="O769" s="12"/>
      <c r="P769" s="17">
        <f>Data!$I769+0.05</f>
        <v>0.65000000000000013</v>
      </c>
      <c r="Q769" s="12"/>
      <c r="R769" s="13"/>
    </row>
    <row r="770" spans="1:18" ht="15.75" customHeight="1">
      <c r="A770" s="1"/>
      <c r="B770" s="6" t="s">
        <v>14</v>
      </c>
      <c r="C770" s="6">
        <v>1185732</v>
      </c>
      <c r="D770" s="7">
        <v>44417</v>
      </c>
      <c r="E770" s="6" t="s">
        <v>46</v>
      </c>
      <c r="F770" s="6" t="s">
        <v>47</v>
      </c>
      <c r="G770" s="6" t="s">
        <v>48</v>
      </c>
      <c r="H770" s="6" t="s">
        <v>19</v>
      </c>
      <c r="I770" s="8">
        <v>0.55000000000000004</v>
      </c>
      <c r="J770" s="9">
        <v>8250</v>
      </c>
      <c r="K770" s="10">
        <f t="shared" si="0"/>
        <v>4537.5</v>
      </c>
      <c r="L770" s="10">
        <f t="shared" si="1"/>
        <v>1134.375</v>
      </c>
      <c r="M770" s="11">
        <v>0.25</v>
      </c>
      <c r="O770" s="12"/>
      <c r="P770" s="17">
        <f>Data!$I770+0.05</f>
        <v>0.60000000000000009</v>
      </c>
      <c r="Q770" s="12"/>
      <c r="R770" s="13"/>
    </row>
    <row r="771" spans="1:18" ht="15.75" customHeight="1">
      <c r="A771" s="1"/>
      <c r="B771" s="6" t="s">
        <v>14</v>
      </c>
      <c r="C771" s="6">
        <v>1185732</v>
      </c>
      <c r="D771" s="7">
        <v>44417</v>
      </c>
      <c r="E771" s="6" t="s">
        <v>46</v>
      </c>
      <c r="F771" s="6" t="s">
        <v>47</v>
      </c>
      <c r="G771" s="6" t="s">
        <v>48</v>
      </c>
      <c r="H771" s="6" t="s">
        <v>20</v>
      </c>
      <c r="I771" s="8">
        <v>0.45</v>
      </c>
      <c r="J771" s="9">
        <v>7750</v>
      </c>
      <c r="K771" s="10">
        <f t="shared" si="0"/>
        <v>3487.5</v>
      </c>
      <c r="L771" s="10">
        <f t="shared" si="1"/>
        <v>1046.25</v>
      </c>
      <c r="M771" s="11">
        <v>0.3</v>
      </c>
      <c r="O771" s="12"/>
      <c r="P771" s="17">
        <f>Data!$I771+0.05</f>
        <v>0.5</v>
      </c>
      <c r="Q771" s="12"/>
      <c r="R771" s="13"/>
    </row>
    <row r="772" spans="1:18" ht="15.75" customHeight="1">
      <c r="A772" s="1"/>
      <c r="B772" s="6" t="s">
        <v>14</v>
      </c>
      <c r="C772" s="6">
        <v>1185732</v>
      </c>
      <c r="D772" s="7">
        <v>44417</v>
      </c>
      <c r="E772" s="6" t="s">
        <v>46</v>
      </c>
      <c r="F772" s="6" t="s">
        <v>47</v>
      </c>
      <c r="G772" s="6" t="s">
        <v>48</v>
      </c>
      <c r="H772" s="6" t="s">
        <v>21</v>
      </c>
      <c r="I772" s="8">
        <v>0.55000000000000004</v>
      </c>
      <c r="J772" s="9">
        <v>7500</v>
      </c>
      <c r="K772" s="10">
        <f t="shared" si="0"/>
        <v>4125</v>
      </c>
      <c r="L772" s="10">
        <f t="shared" si="1"/>
        <v>1443.75</v>
      </c>
      <c r="M772" s="11">
        <v>0.35</v>
      </c>
      <c r="O772" s="12"/>
      <c r="P772" s="17">
        <f>Data!$I772+0.05</f>
        <v>0.60000000000000009</v>
      </c>
      <c r="Q772" s="12"/>
      <c r="R772" s="13"/>
    </row>
    <row r="773" spans="1:18" ht="15.75" customHeight="1">
      <c r="A773" s="1"/>
      <c r="B773" s="6" t="s">
        <v>14</v>
      </c>
      <c r="C773" s="6">
        <v>1185732</v>
      </c>
      <c r="D773" s="7">
        <v>44417</v>
      </c>
      <c r="E773" s="6" t="s">
        <v>46</v>
      </c>
      <c r="F773" s="6" t="s">
        <v>47</v>
      </c>
      <c r="G773" s="6" t="s">
        <v>48</v>
      </c>
      <c r="H773" s="6" t="s">
        <v>22</v>
      </c>
      <c r="I773" s="8">
        <v>0.60000000000000009</v>
      </c>
      <c r="J773" s="9">
        <v>9250</v>
      </c>
      <c r="K773" s="10">
        <f t="shared" si="0"/>
        <v>5550.0000000000009</v>
      </c>
      <c r="L773" s="10">
        <f t="shared" si="1"/>
        <v>2775.0000000000005</v>
      </c>
      <c r="M773" s="11">
        <v>0.5</v>
      </c>
      <c r="O773" s="12"/>
      <c r="P773" s="17">
        <f>Data!$I773+0.05</f>
        <v>0.65000000000000013</v>
      </c>
      <c r="Q773" s="12"/>
      <c r="R773" s="13"/>
    </row>
    <row r="774" spans="1:18" ht="15.75" customHeight="1">
      <c r="A774" s="1"/>
      <c r="B774" s="6" t="s">
        <v>14</v>
      </c>
      <c r="C774" s="6">
        <v>1185732</v>
      </c>
      <c r="D774" s="7">
        <v>44447</v>
      </c>
      <c r="E774" s="6" t="s">
        <v>46</v>
      </c>
      <c r="F774" s="6" t="s">
        <v>47</v>
      </c>
      <c r="G774" s="6" t="s">
        <v>48</v>
      </c>
      <c r="H774" s="6" t="s">
        <v>17</v>
      </c>
      <c r="I774" s="8">
        <v>0.55000000000000004</v>
      </c>
      <c r="J774" s="9">
        <v>10500</v>
      </c>
      <c r="K774" s="10">
        <f t="shared" si="0"/>
        <v>5775.0000000000009</v>
      </c>
      <c r="L774" s="10">
        <f t="shared" si="1"/>
        <v>2598.7500000000005</v>
      </c>
      <c r="M774" s="11">
        <v>0.45</v>
      </c>
      <c r="O774" s="12"/>
      <c r="P774" s="17">
        <f>Data!$I774+0.05</f>
        <v>0.60000000000000009</v>
      </c>
      <c r="Q774" s="12"/>
      <c r="R774" s="13"/>
    </row>
    <row r="775" spans="1:18" ht="15.75" customHeight="1">
      <c r="A775" s="1"/>
      <c r="B775" s="6" t="s">
        <v>14</v>
      </c>
      <c r="C775" s="6">
        <v>1185732</v>
      </c>
      <c r="D775" s="7">
        <v>44447</v>
      </c>
      <c r="E775" s="6" t="s">
        <v>46</v>
      </c>
      <c r="F775" s="6" t="s">
        <v>47</v>
      </c>
      <c r="G775" s="6" t="s">
        <v>48</v>
      </c>
      <c r="H775" s="6" t="s">
        <v>18</v>
      </c>
      <c r="I775" s="8">
        <v>0.50000000000000011</v>
      </c>
      <c r="J775" s="9">
        <v>8500</v>
      </c>
      <c r="K775" s="10">
        <f t="shared" si="0"/>
        <v>4250.0000000000009</v>
      </c>
      <c r="L775" s="10">
        <f t="shared" si="1"/>
        <v>1487.5000000000002</v>
      </c>
      <c r="M775" s="11">
        <v>0.35</v>
      </c>
      <c r="O775" s="12"/>
      <c r="P775" s="17">
        <f>Data!$I775+0.05</f>
        <v>0.55000000000000016</v>
      </c>
      <c r="Q775" s="12"/>
      <c r="R775" s="13"/>
    </row>
    <row r="776" spans="1:18" ht="15.75" customHeight="1">
      <c r="A776" s="1"/>
      <c r="B776" s="6" t="s">
        <v>14</v>
      </c>
      <c r="C776" s="6">
        <v>1185732</v>
      </c>
      <c r="D776" s="7">
        <v>44447</v>
      </c>
      <c r="E776" s="6" t="s">
        <v>46</v>
      </c>
      <c r="F776" s="6" t="s">
        <v>47</v>
      </c>
      <c r="G776" s="6" t="s">
        <v>48</v>
      </c>
      <c r="H776" s="6" t="s">
        <v>19</v>
      </c>
      <c r="I776" s="8">
        <v>0.45</v>
      </c>
      <c r="J776" s="9">
        <v>7500</v>
      </c>
      <c r="K776" s="10">
        <f t="shared" si="0"/>
        <v>3375</v>
      </c>
      <c r="L776" s="10">
        <f t="shared" si="1"/>
        <v>843.75</v>
      </c>
      <c r="M776" s="11">
        <v>0.25</v>
      </c>
      <c r="O776" s="12"/>
      <c r="P776" s="17">
        <f>Data!$I776+0.05</f>
        <v>0.5</v>
      </c>
      <c r="Q776" s="12"/>
      <c r="R776" s="13"/>
    </row>
    <row r="777" spans="1:18" ht="15.75" customHeight="1">
      <c r="A777" s="1"/>
      <c r="B777" s="6" t="s">
        <v>14</v>
      </c>
      <c r="C777" s="6">
        <v>1185732</v>
      </c>
      <c r="D777" s="7">
        <v>44447</v>
      </c>
      <c r="E777" s="6" t="s">
        <v>46</v>
      </c>
      <c r="F777" s="6" t="s">
        <v>47</v>
      </c>
      <c r="G777" s="6" t="s">
        <v>48</v>
      </c>
      <c r="H777" s="6" t="s">
        <v>20</v>
      </c>
      <c r="I777" s="8">
        <v>0.45</v>
      </c>
      <c r="J777" s="9">
        <v>7250</v>
      </c>
      <c r="K777" s="10">
        <f t="shared" si="0"/>
        <v>3262.5</v>
      </c>
      <c r="L777" s="10">
        <f t="shared" si="1"/>
        <v>978.75</v>
      </c>
      <c r="M777" s="11">
        <v>0.3</v>
      </c>
      <c r="O777" s="12"/>
      <c r="P777" s="17">
        <f>Data!$I777+0.05</f>
        <v>0.5</v>
      </c>
      <c r="Q777" s="12"/>
      <c r="R777" s="13"/>
    </row>
    <row r="778" spans="1:18" ht="15.75" customHeight="1">
      <c r="A778" s="1"/>
      <c r="B778" s="6" t="s">
        <v>14</v>
      </c>
      <c r="C778" s="6">
        <v>1185732</v>
      </c>
      <c r="D778" s="7">
        <v>44447</v>
      </c>
      <c r="E778" s="6" t="s">
        <v>46</v>
      </c>
      <c r="F778" s="6" t="s">
        <v>47</v>
      </c>
      <c r="G778" s="6" t="s">
        <v>48</v>
      </c>
      <c r="H778" s="6" t="s">
        <v>21</v>
      </c>
      <c r="I778" s="8">
        <v>0.55000000000000004</v>
      </c>
      <c r="J778" s="9">
        <v>7250</v>
      </c>
      <c r="K778" s="10">
        <f t="shared" si="0"/>
        <v>3987.5000000000005</v>
      </c>
      <c r="L778" s="10">
        <f t="shared" si="1"/>
        <v>1395.625</v>
      </c>
      <c r="M778" s="11">
        <v>0.35</v>
      </c>
      <c r="O778" s="12"/>
      <c r="P778" s="17">
        <f>Data!$I778+0.05</f>
        <v>0.60000000000000009</v>
      </c>
      <c r="Q778" s="12"/>
      <c r="R778" s="13"/>
    </row>
    <row r="779" spans="1:18" ht="15.75" customHeight="1">
      <c r="A779" s="1"/>
      <c r="B779" s="6" t="s">
        <v>14</v>
      </c>
      <c r="C779" s="6">
        <v>1185732</v>
      </c>
      <c r="D779" s="7">
        <v>44447</v>
      </c>
      <c r="E779" s="6" t="s">
        <v>46</v>
      </c>
      <c r="F779" s="6" t="s">
        <v>47</v>
      </c>
      <c r="G779" s="6" t="s">
        <v>48</v>
      </c>
      <c r="H779" s="6" t="s">
        <v>22</v>
      </c>
      <c r="I779" s="8">
        <v>0.60000000000000009</v>
      </c>
      <c r="J779" s="9">
        <v>8250</v>
      </c>
      <c r="K779" s="10">
        <f t="shared" si="0"/>
        <v>4950.0000000000009</v>
      </c>
      <c r="L779" s="10">
        <f t="shared" si="1"/>
        <v>2475.0000000000005</v>
      </c>
      <c r="M779" s="11">
        <v>0.5</v>
      </c>
      <c r="O779" s="12"/>
      <c r="P779" s="17">
        <f>Data!$I779+0.05</f>
        <v>0.65000000000000013</v>
      </c>
      <c r="Q779" s="12"/>
      <c r="R779" s="13"/>
    </row>
    <row r="780" spans="1:18" ht="15.75" customHeight="1">
      <c r="A780" s="1"/>
      <c r="B780" s="6" t="s">
        <v>14</v>
      </c>
      <c r="C780" s="6">
        <v>1185732</v>
      </c>
      <c r="D780" s="7">
        <v>44479</v>
      </c>
      <c r="E780" s="6" t="s">
        <v>46</v>
      </c>
      <c r="F780" s="6" t="s">
        <v>47</v>
      </c>
      <c r="G780" s="6" t="s">
        <v>48</v>
      </c>
      <c r="H780" s="6" t="s">
        <v>17</v>
      </c>
      <c r="I780" s="8">
        <v>0.60000000000000009</v>
      </c>
      <c r="J780" s="9">
        <v>10000</v>
      </c>
      <c r="K780" s="10">
        <f t="shared" si="0"/>
        <v>6000.0000000000009</v>
      </c>
      <c r="L780" s="10">
        <f t="shared" si="1"/>
        <v>2700.0000000000005</v>
      </c>
      <c r="M780" s="11">
        <v>0.45</v>
      </c>
      <c r="O780" s="12"/>
      <c r="P780" s="17">
        <f>Data!$I780+0.05</f>
        <v>0.65000000000000013</v>
      </c>
      <c r="Q780" s="12"/>
      <c r="R780" s="13"/>
    </row>
    <row r="781" spans="1:18" ht="15.75" customHeight="1">
      <c r="A781" s="1"/>
      <c r="B781" s="6" t="s">
        <v>14</v>
      </c>
      <c r="C781" s="6">
        <v>1185732</v>
      </c>
      <c r="D781" s="7">
        <v>44479</v>
      </c>
      <c r="E781" s="6" t="s">
        <v>46</v>
      </c>
      <c r="F781" s="6" t="s">
        <v>47</v>
      </c>
      <c r="G781" s="6" t="s">
        <v>48</v>
      </c>
      <c r="H781" s="6" t="s">
        <v>18</v>
      </c>
      <c r="I781" s="8">
        <v>0.50000000000000011</v>
      </c>
      <c r="J781" s="9">
        <v>8250</v>
      </c>
      <c r="K781" s="10">
        <f t="shared" si="0"/>
        <v>4125.0000000000009</v>
      </c>
      <c r="L781" s="10">
        <f t="shared" si="1"/>
        <v>1443.7500000000002</v>
      </c>
      <c r="M781" s="11">
        <v>0.35</v>
      </c>
      <c r="O781" s="12"/>
      <c r="P781" s="17">
        <f>Data!$I781+0.05</f>
        <v>0.55000000000000016</v>
      </c>
      <c r="Q781" s="12"/>
      <c r="R781" s="13"/>
    </row>
    <row r="782" spans="1:18" ht="15.75" customHeight="1">
      <c r="A782" s="1"/>
      <c r="B782" s="6" t="s">
        <v>14</v>
      </c>
      <c r="C782" s="6">
        <v>1185732</v>
      </c>
      <c r="D782" s="7">
        <v>44479</v>
      </c>
      <c r="E782" s="6" t="s">
        <v>46</v>
      </c>
      <c r="F782" s="6" t="s">
        <v>47</v>
      </c>
      <c r="G782" s="6" t="s">
        <v>48</v>
      </c>
      <c r="H782" s="6" t="s">
        <v>19</v>
      </c>
      <c r="I782" s="8">
        <v>0.50000000000000011</v>
      </c>
      <c r="J782" s="9">
        <v>7250</v>
      </c>
      <c r="K782" s="10">
        <f t="shared" si="0"/>
        <v>3625.0000000000009</v>
      </c>
      <c r="L782" s="10">
        <f t="shared" si="1"/>
        <v>906.25000000000023</v>
      </c>
      <c r="M782" s="11">
        <v>0.25</v>
      </c>
      <c r="O782" s="12"/>
      <c r="P782" s="17">
        <f>Data!$I782+0.05</f>
        <v>0.55000000000000016</v>
      </c>
      <c r="Q782" s="12"/>
      <c r="R782" s="13"/>
    </row>
    <row r="783" spans="1:18" ht="15.75" customHeight="1">
      <c r="A783" s="1"/>
      <c r="B783" s="6" t="s">
        <v>14</v>
      </c>
      <c r="C783" s="6">
        <v>1185732</v>
      </c>
      <c r="D783" s="7">
        <v>44479</v>
      </c>
      <c r="E783" s="6" t="s">
        <v>46</v>
      </c>
      <c r="F783" s="6" t="s">
        <v>47</v>
      </c>
      <c r="G783" s="6" t="s">
        <v>48</v>
      </c>
      <c r="H783" s="6" t="s">
        <v>20</v>
      </c>
      <c r="I783" s="8">
        <v>0.50000000000000011</v>
      </c>
      <c r="J783" s="9">
        <v>7000</v>
      </c>
      <c r="K783" s="10">
        <f t="shared" si="0"/>
        <v>3500.0000000000009</v>
      </c>
      <c r="L783" s="10">
        <f t="shared" si="1"/>
        <v>1050.0000000000002</v>
      </c>
      <c r="M783" s="11">
        <v>0.3</v>
      </c>
      <c r="O783" s="12"/>
      <c r="P783" s="17">
        <f>Data!$I783+0.05</f>
        <v>0.55000000000000016</v>
      </c>
      <c r="Q783" s="12"/>
      <c r="R783" s="13"/>
    </row>
    <row r="784" spans="1:18" ht="15.75" customHeight="1">
      <c r="A784" s="1"/>
      <c r="B784" s="6" t="s">
        <v>14</v>
      </c>
      <c r="C784" s="6">
        <v>1185732</v>
      </c>
      <c r="D784" s="7">
        <v>44479</v>
      </c>
      <c r="E784" s="6" t="s">
        <v>46</v>
      </c>
      <c r="F784" s="6" t="s">
        <v>47</v>
      </c>
      <c r="G784" s="6" t="s">
        <v>48</v>
      </c>
      <c r="H784" s="6" t="s">
        <v>21</v>
      </c>
      <c r="I784" s="8">
        <v>0.60000000000000009</v>
      </c>
      <c r="J784" s="9">
        <v>7000</v>
      </c>
      <c r="K784" s="10">
        <f t="shared" si="0"/>
        <v>4200.0000000000009</v>
      </c>
      <c r="L784" s="10">
        <f t="shared" si="1"/>
        <v>1470.0000000000002</v>
      </c>
      <c r="M784" s="11">
        <v>0.35</v>
      </c>
      <c r="O784" s="12"/>
      <c r="P784" s="17">
        <f>Data!$I784+0.05</f>
        <v>0.65000000000000013</v>
      </c>
      <c r="Q784" s="12"/>
      <c r="R784" s="13"/>
    </row>
    <row r="785" spans="1:18" ht="15.75" customHeight="1">
      <c r="A785" s="1"/>
      <c r="B785" s="6" t="s">
        <v>14</v>
      </c>
      <c r="C785" s="6">
        <v>1185732</v>
      </c>
      <c r="D785" s="7">
        <v>44479</v>
      </c>
      <c r="E785" s="6" t="s">
        <v>46</v>
      </c>
      <c r="F785" s="6" t="s">
        <v>47</v>
      </c>
      <c r="G785" s="6" t="s">
        <v>48</v>
      </c>
      <c r="H785" s="6" t="s">
        <v>22</v>
      </c>
      <c r="I785" s="8">
        <v>0.65</v>
      </c>
      <c r="J785" s="9">
        <v>8250</v>
      </c>
      <c r="K785" s="10">
        <f t="shared" si="0"/>
        <v>5362.5</v>
      </c>
      <c r="L785" s="10">
        <f t="shared" si="1"/>
        <v>2681.25</v>
      </c>
      <c r="M785" s="11">
        <v>0.5</v>
      </c>
      <c r="O785" s="12"/>
      <c r="P785" s="17">
        <f>Data!$I785+0.05</f>
        <v>0.70000000000000007</v>
      </c>
      <c r="Q785" s="12"/>
      <c r="R785" s="13"/>
    </row>
    <row r="786" spans="1:18" ht="15.75" customHeight="1">
      <c r="A786" s="1"/>
      <c r="B786" s="6" t="s">
        <v>14</v>
      </c>
      <c r="C786" s="6">
        <v>1185732</v>
      </c>
      <c r="D786" s="7">
        <v>44509</v>
      </c>
      <c r="E786" s="6" t="s">
        <v>46</v>
      </c>
      <c r="F786" s="6" t="s">
        <v>47</v>
      </c>
      <c r="G786" s="6" t="s">
        <v>48</v>
      </c>
      <c r="H786" s="6" t="s">
        <v>17</v>
      </c>
      <c r="I786" s="8">
        <v>0.60000000000000009</v>
      </c>
      <c r="J786" s="9">
        <v>9750</v>
      </c>
      <c r="K786" s="10">
        <f t="shared" si="0"/>
        <v>5850.0000000000009</v>
      </c>
      <c r="L786" s="10">
        <f t="shared" si="1"/>
        <v>2632.5000000000005</v>
      </c>
      <c r="M786" s="11">
        <v>0.45</v>
      </c>
      <c r="O786" s="12"/>
      <c r="P786" s="17">
        <f>Data!$I786+0.05</f>
        <v>0.65000000000000013</v>
      </c>
      <c r="Q786" s="12"/>
      <c r="R786" s="13"/>
    </row>
    <row r="787" spans="1:18" ht="15.75" customHeight="1">
      <c r="A787" s="1"/>
      <c r="B787" s="6" t="s">
        <v>14</v>
      </c>
      <c r="C787" s="6">
        <v>1185732</v>
      </c>
      <c r="D787" s="7">
        <v>44509</v>
      </c>
      <c r="E787" s="6" t="s">
        <v>46</v>
      </c>
      <c r="F787" s="6" t="s">
        <v>47</v>
      </c>
      <c r="G787" s="6" t="s">
        <v>48</v>
      </c>
      <c r="H787" s="6" t="s">
        <v>18</v>
      </c>
      <c r="I787" s="8">
        <v>0.50000000000000011</v>
      </c>
      <c r="J787" s="9">
        <v>8000</v>
      </c>
      <c r="K787" s="10">
        <f t="shared" si="0"/>
        <v>4000.0000000000009</v>
      </c>
      <c r="L787" s="10">
        <f t="shared" si="1"/>
        <v>1400.0000000000002</v>
      </c>
      <c r="M787" s="11">
        <v>0.35</v>
      </c>
      <c r="O787" s="12"/>
      <c r="P787" s="17">
        <f>Data!$I787+0.05</f>
        <v>0.55000000000000016</v>
      </c>
      <c r="Q787" s="12"/>
      <c r="R787" s="13"/>
    </row>
    <row r="788" spans="1:18" ht="15.75" customHeight="1">
      <c r="A788" s="1"/>
      <c r="B788" s="6" t="s">
        <v>14</v>
      </c>
      <c r="C788" s="6">
        <v>1185732</v>
      </c>
      <c r="D788" s="7">
        <v>44509</v>
      </c>
      <c r="E788" s="6" t="s">
        <v>46</v>
      </c>
      <c r="F788" s="6" t="s">
        <v>47</v>
      </c>
      <c r="G788" s="6" t="s">
        <v>48</v>
      </c>
      <c r="H788" s="6" t="s">
        <v>19</v>
      </c>
      <c r="I788" s="8">
        <v>0.50000000000000011</v>
      </c>
      <c r="J788" s="9">
        <v>7450</v>
      </c>
      <c r="K788" s="10">
        <f t="shared" si="0"/>
        <v>3725.0000000000009</v>
      </c>
      <c r="L788" s="10">
        <f t="shared" si="1"/>
        <v>931.25000000000023</v>
      </c>
      <c r="M788" s="11">
        <v>0.25</v>
      </c>
      <c r="O788" s="12"/>
      <c r="P788" s="17">
        <f>Data!$I788+0.05</f>
        <v>0.55000000000000016</v>
      </c>
      <c r="Q788" s="12"/>
      <c r="R788" s="13"/>
    </row>
    <row r="789" spans="1:18" ht="15.75" customHeight="1">
      <c r="A789" s="1"/>
      <c r="B789" s="6" t="s">
        <v>14</v>
      </c>
      <c r="C789" s="6">
        <v>1185732</v>
      </c>
      <c r="D789" s="7">
        <v>44509</v>
      </c>
      <c r="E789" s="6" t="s">
        <v>46</v>
      </c>
      <c r="F789" s="6" t="s">
        <v>47</v>
      </c>
      <c r="G789" s="6" t="s">
        <v>48</v>
      </c>
      <c r="H789" s="6" t="s">
        <v>20</v>
      </c>
      <c r="I789" s="8">
        <v>0.50000000000000011</v>
      </c>
      <c r="J789" s="9">
        <v>7750</v>
      </c>
      <c r="K789" s="10">
        <f t="shared" si="0"/>
        <v>3875.0000000000009</v>
      </c>
      <c r="L789" s="10">
        <f t="shared" si="1"/>
        <v>1162.5000000000002</v>
      </c>
      <c r="M789" s="11">
        <v>0.3</v>
      </c>
      <c r="O789" s="12"/>
      <c r="P789" s="17">
        <f>Data!$I789+0.05</f>
        <v>0.55000000000000016</v>
      </c>
      <c r="Q789" s="12"/>
      <c r="R789" s="13"/>
    </row>
    <row r="790" spans="1:18" ht="15.75" customHeight="1">
      <c r="A790" s="1"/>
      <c r="B790" s="6" t="s">
        <v>14</v>
      </c>
      <c r="C790" s="6">
        <v>1185732</v>
      </c>
      <c r="D790" s="7">
        <v>44509</v>
      </c>
      <c r="E790" s="6" t="s">
        <v>46</v>
      </c>
      <c r="F790" s="6" t="s">
        <v>47</v>
      </c>
      <c r="G790" s="6" t="s">
        <v>48</v>
      </c>
      <c r="H790" s="6" t="s">
        <v>21</v>
      </c>
      <c r="I790" s="8">
        <v>0.65</v>
      </c>
      <c r="J790" s="9">
        <v>7500</v>
      </c>
      <c r="K790" s="10">
        <f t="shared" si="0"/>
        <v>4875</v>
      </c>
      <c r="L790" s="10">
        <f t="shared" si="1"/>
        <v>1706.25</v>
      </c>
      <c r="M790" s="11">
        <v>0.35</v>
      </c>
      <c r="O790" s="12"/>
      <c r="P790" s="17">
        <f>Data!$I790+0.05</f>
        <v>0.70000000000000007</v>
      </c>
      <c r="Q790" s="12"/>
      <c r="R790" s="13"/>
    </row>
    <row r="791" spans="1:18" ht="15.75" customHeight="1">
      <c r="A791" s="1"/>
      <c r="B791" s="6" t="s">
        <v>14</v>
      </c>
      <c r="C791" s="6">
        <v>1185732</v>
      </c>
      <c r="D791" s="7">
        <v>44509</v>
      </c>
      <c r="E791" s="6" t="s">
        <v>46</v>
      </c>
      <c r="F791" s="6" t="s">
        <v>47</v>
      </c>
      <c r="G791" s="6" t="s">
        <v>48</v>
      </c>
      <c r="H791" s="6" t="s">
        <v>22</v>
      </c>
      <c r="I791" s="8">
        <v>0.7</v>
      </c>
      <c r="J791" s="9">
        <v>8500</v>
      </c>
      <c r="K791" s="10">
        <f t="shared" si="0"/>
        <v>5950</v>
      </c>
      <c r="L791" s="10">
        <f t="shared" si="1"/>
        <v>2975</v>
      </c>
      <c r="M791" s="11">
        <v>0.5</v>
      </c>
      <c r="O791" s="12"/>
      <c r="P791" s="17">
        <f>Data!$I791+0.05</f>
        <v>0.75</v>
      </c>
      <c r="Q791" s="12"/>
      <c r="R791" s="13"/>
    </row>
    <row r="792" spans="1:18" ht="15.75" customHeight="1">
      <c r="A792" s="1"/>
      <c r="B792" s="6" t="s">
        <v>14</v>
      </c>
      <c r="C792" s="6">
        <v>1185732</v>
      </c>
      <c r="D792" s="7">
        <v>44538</v>
      </c>
      <c r="E792" s="6" t="s">
        <v>46</v>
      </c>
      <c r="F792" s="6" t="s">
        <v>47</v>
      </c>
      <c r="G792" s="6" t="s">
        <v>48</v>
      </c>
      <c r="H792" s="6" t="s">
        <v>17</v>
      </c>
      <c r="I792" s="8">
        <v>0.65</v>
      </c>
      <c r="J792" s="9">
        <v>10750</v>
      </c>
      <c r="K792" s="10">
        <f t="shared" si="0"/>
        <v>6987.5</v>
      </c>
      <c r="L792" s="10">
        <f t="shared" si="1"/>
        <v>3144.375</v>
      </c>
      <c r="M792" s="11">
        <v>0.45</v>
      </c>
      <c r="O792" s="12"/>
      <c r="P792" s="17">
        <f>Data!$I792+0.05</f>
        <v>0.70000000000000007</v>
      </c>
      <c r="Q792" s="12"/>
      <c r="R792" s="13"/>
    </row>
    <row r="793" spans="1:18" ht="15.75" customHeight="1">
      <c r="A793" s="1"/>
      <c r="B793" s="6" t="s">
        <v>14</v>
      </c>
      <c r="C793" s="6">
        <v>1185732</v>
      </c>
      <c r="D793" s="7">
        <v>44538</v>
      </c>
      <c r="E793" s="6" t="s">
        <v>46</v>
      </c>
      <c r="F793" s="6" t="s">
        <v>47</v>
      </c>
      <c r="G793" s="6" t="s">
        <v>48</v>
      </c>
      <c r="H793" s="6" t="s">
        <v>18</v>
      </c>
      <c r="I793" s="8">
        <v>0.55000000000000004</v>
      </c>
      <c r="J793" s="9">
        <v>8750</v>
      </c>
      <c r="K793" s="10">
        <f t="shared" si="0"/>
        <v>4812.5</v>
      </c>
      <c r="L793" s="10">
        <f t="shared" si="1"/>
        <v>1684.375</v>
      </c>
      <c r="M793" s="11">
        <v>0.35</v>
      </c>
      <c r="O793" s="12"/>
      <c r="P793" s="17">
        <f>Data!$I793+0.05</f>
        <v>0.60000000000000009</v>
      </c>
      <c r="Q793" s="12"/>
      <c r="R793" s="13"/>
    </row>
    <row r="794" spans="1:18" ht="15.75" customHeight="1">
      <c r="A794" s="1"/>
      <c r="B794" s="6" t="s">
        <v>14</v>
      </c>
      <c r="C794" s="6">
        <v>1185732</v>
      </c>
      <c r="D794" s="7">
        <v>44538</v>
      </c>
      <c r="E794" s="6" t="s">
        <v>46</v>
      </c>
      <c r="F794" s="6" t="s">
        <v>47</v>
      </c>
      <c r="G794" s="6" t="s">
        <v>48</v>
      </c>
      <c r="H794" s="6" t="s">
        <v>19</v>
      </c>
      <c r="I794" s="8">
        <v>0.55000000000000004</v>
      </c>
      <c r="J794" s="9">
        <v>8250</v>
      </c>
      <c r="K794" s="10">
        <f t="shared" si="0"/>
        <v>4537.5</v>
      </c>
      <c r="L794" s="10">
        <f t="shared" si="1"/>
        <v>1134.375</v>
      </c>
      <c r="M794" s="11">
        <v>0.25</v>
      </c>
      <c r="O794" s="12"/>
      <c r="P794" s="17">
        <f>Data!$I794+0.05</f>
        <v>0.60000000000000009</v>
      </c>
      <c r="Q794" s="12"/>
      <c r="R794" s="13"/>
    </row>
    <row r="795" spans="1:18" ht="15.75" customHeight="1">
      <c r="A795" s="1"/>
      <c r="B795" s="6" t="s">
        <v>14</v>
      </c>
      <c r="C795" s="6">
        <v>1185732</v>
      </c>
      <c r="D795" s="7">
        <v>44538</v>
      </c>
      <c r="E795" s="6" t="s">
        <v>46</v>
      </c>
      <c r="F795" s="6" t="s">
        <v>47</v>
      </c>
      <c r="G795" s="6" t="s">
        <v>48</v>
      </c>
      <c r="H795" s="6" t="s">
        <v>20</v>
      </c>
      <c r="I795" s="8">
        <v>0.55000000000000004</v>
      </c>
      <c r="J795" s="9">
        <v>7750</v>
      </c>
      <c r="K795" s="10">
        <f t="shared" si="0"/>
        <v>4262.5</v>
      </c>
      <c r="L795" s="10">
        <f t="shared" si="1"/>
        <v>1278.75</v>
      </c>
      <c r="M795" s="11">
        <v>0.3</v>
      </c>
      <c r="O795" s="12"/>
      <c r="P795" s="17">
        <f>Data!$I795+0.05</f>
        <v>0.60000000000000009</v>
      </c>
      <c r="Q795" s="12"/>
      <c r="R795" s="13"/>
    </row>
    <row r="796" spans="1:18" ht="15.75" customHeight="1">
      <c r="A796" s="1"/>
      <c r="B796" s="6" t="s">
        <v>14</v>
      </c>
      <c r="C796" s="6">
        <v>1185732</v>
      </c>
      <c r="D796" s="7">
        <v>44538</v>
      </c>
      <c r="E796" s="6" t="s">
        <v>46</v>
      </c>
      <c r="F796" s="6" t="s">
        <v>47</v>
      </c>
      <c r="G796" s="6" t="s">
        <v>48</v>
      </c>
      <c r="H796" s="6" t="s">
        <v>21</v>
      </c>
      <c r="I796" s="8">
        <v>0.65</v>
      </c>
      <c r="J796" s="9">
        <v>7750</v>
      </c>
      <c r="K796" s="10">
        <f t="shared" si="0"/>
        <v>5037.5</v>
      </c>
      <c r="L796" s="10">
        <f t="shared" si="1"/>
        <v>1763.125</v>
      </c>
      <c r="M796" s="11">
        <v>0.35</v>
      </c>
      <c r="O796" s="12"/>
      <c r="P796" s="17">
        <f>Data!$I796+0.05</f>
        <v>0.70000000000000007</v>
      </c>
      <c r="Q796" s="12"/>
      <c r="R796" s="13"/>
    </row>
    <row r="797" spans="1:18" ht="15.75" customHeight="1">
      <c r="A797" s="1"/>
      <c r="B797" s="6" t="s">
        <v>14</v>
      </c>
      <c r="C797" s="6">
        <v>1185732</v>
      </c>
      <c r="D797" s="7">
        <v>44538</v>
      </c>
      <c r="E797" s="6" t="s">
        <v>46</v>
      </c>
      <c r="F797" s="6" t="s">
        <v>47</v>
      </c>
      <c r="G797" s="6" t="s">
        <v>48</v>
      </c>
      <c r="H797" s="6" t="s">
        <v>22</v>
      </c>
      <c r="I797" s="8">
        <v>0.7</v>
      </c>
      <c r="J797" s="9">
        <v>8750</v>
      </c>
      <c r="K797" s="10">
        <f t="shared" si="0"/>
        <v>6125</v>
      </c>
      <c r="L797" s="10">
        <f t="shared" si="1"/>
        <v>3062.5</v>
      </c>
      <c r="M797" s="11">
        <v>0.5</v>
      </c>
      <c r="O797" s="12"/>
      <c r="P797" s="17">
        <f>Data!$I797+0.05</f>
        <v>0.75</v>
      </c>
      <c r="Q797" s="12"/>
      <c r="R797" s="13"/>
    </row>
    <row r="798" spans="1:18" ht="15.75" customHeight="1">
      <c r="A798" s="1" t="s">
        <v>39</v>
      </c>
      <c r="B798" s="6" t="s">
        <v>14</v>
      </c>
      <c r="C798" s="6">
        <v>1185732</v>
      </c>
      <c r="D798" s="7">
        <v>44209</v>
      </c>
      <c r="E798" s="6" t="s">
        <v>33</v>
      </c>
      <c r="F798" s="6" t="s">
        <v>49</v>
      </c>
      <c r="G798" s="6" t="s">
        <v>50</v>
      </c>
      <c r="H798" s="6" t="s">
        <v>17</v>
      </c>
      <c r="I798" s="8">
        <v>0.35</v>
      </c>
      <c r="J798" s="9">
        <v>4500</v>
      </c>
      <c r="K798" s="10">
        <f t="shared" si="0"/>
        <v>1575</v>
      </c>
      <c r="L798" s="10">
        <f t="shared" si="1"/>
        <v>551.25</v>
      </c>
      <c r="M798" s="11">
        <v>0.35000000000000003</v>
      </c>
      <c r="O798" s="16"/>
      <c r="P798" s="17"/>
      <c r="Q798" s="12"/>
      <c r="R798" s="13"/>
    </row>
    <row r="799" spans="1:18" ht="15.75" customHeight="1">
      <c r="A799" s="1"/>
      <c r="B799" s="6" t="s">
        <v>14</v>
      </c>
      <c r="C799" s="6">
        <v>1185732</v>
      </c>
      <c r="D799" s="7">
        <v>44209</v>
      </c>
      <c r="E799" s="6" t="s">
        <v>33</v>
      </c>
      <c r="F799" s="6" t="s">
        <v>49</v>
      </c>
      <c r="G799" s="6" t="s">
        <v>50</v>
      </c>
      <c r="H799" s="6" t="s">
        <v>18</v>
      </c>
      <c r="I799" s="8">
        <v>0.35</v>
      </c>
      <c r="J799" s="9">
        <v>2500</v>
      </c>
      <c r="K799" s="10">
        <f t="shared" si="0"/>
        <v>875</v>
      </c>
      <c r="L799" s="10">
        <f t="shared" si="1"/>
        <v>262.5</v>
      </c>
      <c r="M799" s="11">
        <v>0.3</v>
      </c>
      <c r="O799" s="16"/>
      <c r="P799" s="17"/>
      <c r="Q799" s="12"/>
      <c r="R799" s="13"/>
    </row>
    <row r="800" spans="1:18" ht="15.75" customHeight="1">
      <c r="A800" s="1"/>
      <c r="B800" s="6" t="s">
        <v>14</v>
      </c>
      <c r="C800" s="6">
        <v>1185732</v>
      </c>
      <c r="D800" s="7">
        <v>44209</v>
      </c>
      <c r="E800" s="6" t="s">
        <v>33</v>
      </c>
      <c r="F800" s="6" t="s">
        <v>49</v>
      </c>
      <c r="G800" s="6" t="s">
        <v>50</v>
      </c>
      <c r="H800" s="6" t="s">
        <v>19</v>
      </c>
      <c r="I800" s="8">
        <v>0.25</v>
      </c>
      <c r="J800" s="9">
        <v>2500</v>
      </c>
      <c r="K800" s="10">
        <f t="shared" si="0"/>
        <v>625</v>
      </c>
      <c r="L800" s="10">
        <f t="shared" si="1"/>
        <v>187.5</v>
      </c>
      <c r="M800" s="11">
        <v>0.3</v>
      </c>
      <c r="O800" s="16"/>
      <c r="P800" s="17"/>
      <c r="Q800" s="12"/>
      <c r="R800" s="13"/>
    </row>
    <row r="801" spans="1:18" ht="15.75" customHeight="1">
      <c r="A801" s="1"/>
      <c r="B801" s="6" t="s">
        <v>14</v>
      </c>
      <c r="C801" s="6">
        <v>1185732</v>
      </c>
      <c r="D801" s="7">
        <v>44209</v>
      </c>
      <c r="E801" s="6" t="s">
        <v>33</v>
      </c>
      <c r="F801" s="6" t="s">
        <v>49</v>
      </c>
      <c r="G801" s="6" t="s">
        <v>50</v>
      </c>
      <c r="H801" s="6" t="s">
        <v>20</v>
      </c>
      <c r="I801" s="8">
        <v>0.30000000000000004</v>
      </c>
      <c r="J801" s="9">
        <v>1000</v>
      </c>
      <c r="K801" s="10">
        <f t="shared" si="0"/>
        <v>300.00000000000006</v>
      </c>
      <c r="L801" s="10">
        <f t="shared" si="1"/>
        <v>105.00000000000003</v>
      </c>
      <c r="M801" s="11">
        <v>0.35000000000000003</v>
      </c>
      <c r="O801" s="16"/>
      <c r="P801" s="17"/>
      <c r="Q801" s="12"/>
      <c r="R801" s="13"/>
    </row>
    <row r="802" spans="1:18" ht="15.75" customHeight="1">
      <c r="A802" s="1"/>
      <c r="B802" s="6" t="s">
        <v>14</v>
      </c>
      <c r="C802" s="6">
        <v>1185732</v>
      </c>
      <c r="D802" s="7">
        <v>44209</v>
      </c>
      <c r="E802" s="6" t="s">
        <v>33</v>
      </c>
      <c r="F802" s="6" t="s">
        <v>49</v>
      </c>
      <c r="G802" s="6" t="s">
        <v>50</v>
      </c>
      <c r="H802" s="6" t="s">
        <v>21</v>
      </c>
      <c r="I802" s="8">
        <v>0.44999999999999996</v>
      </c>
      <c r="J802" s="9">
        <v>1500</v>
      </c>
      <c r="K802" s="10">
        <f t="shared" si="0"/>
        <v>674.99999999999989</v>
      </c>
      <c r="L802" s="10">
        <f t="shared" si="1"/>
        <v>202.49999999999997</v>
      </c>
      <c r="M802" s="11">
        <v>0.3</v>
      </c>
      <c r="O802" s="16"/>
      <c r="P802" s="17"/>
      <c r="Q802" s="12"/>
      <c r="R802" s="13"/>
    </row>
    <row r="803" spans="1:18" ht="15.75" customHeight="1">
      <c r="A803" s="1"/>
      <c r="B803" s="6" t="s">
        <v>14</v>
      </c>
      <c r="C803" s="6">
        <v>1185732</v>
      </c>
      <c r="D803" s="7">
        <v>44209</v>
      </c>
      <c r="E803" s="6" t="s">
        <v>33</v>
      </c>
      <c r="F803" s="6" t="s">
        <v>49</v>
      </c>
      <c r="G803" s="6" t="s">
        <v>50</v>
      </c>
      <c r="H803" s="6" t="s">
        <v>22</v>
      </c>
      <c r="I803" s="8">
        <v>0.35</v>
      </c>
      <c r="J803" s="9">
        <v>2500</v>
      </c>
      <c r="K803" s="10">
        <f t="shared" si="0"/>
        <v>875</v>
      </c>
      <c r="L803" s="10">
        <f t="shared" si="1"/>
        <v>393.75</v>
      </c>
      <c r="M803" s="11">
        <v>0.45</v>
      </c>
      <c r="O803" s="16"/>
      <c r="P803" s="17"/>
      <c r="Q803" s="12"/>
      <c r="R803" s="13"/>
    </row>
    <row r="804" spans="1:18" ht="15.75" customHeight="1">
      <c r="A804" s="1"/>
      <c r="B804" s="6" t="s">
        <v>14</v>
      </c>
      <c r="C804" s="6">
        <v>1185732</v>
      </c>
      <c r="D804" s="7">
        <v>44240</v>
      </c>
      <c r="E804" s="6" t="s">
        <v>33</v>
      </c>
      <c r="F804" s="6" t="s">
        <v>49</v>
      </c>
      <c r="G804" s="6" t="s">
        <v>50</v>
      </c>
      <c r="H804" s="6" t="s">
        <v>17</v>
      </c>
      <c r="I804" s="8">
        <v>0.35</v>
      </c>
      <c r="J804" s="9">
        <v>5000</v>
      </c>
      <c r="K804" s="10">
        <f t="shared" si="0"/>
        <v>1750</v>
      </c>
      <c r="L804" s="10">
        <f t="shared" si="1"/>
        <v>612.50000000000011</v>
      </c>
      <c r="M804" s="11">
        <v>0.35000000000000003</v>
      </c>
      <c r="O804" s="16"/>
      <c r="P804" s="17"/>
      <c r="Q804" s="12"/>
      <c r="R804" s="13"/>
    </row>
    <row r="805" spans="1:18" ht="15.75" customHeight="1">
      <c r="A805" s="1"/>
      <c r="B805" s="6" t="s">
        <v>14</v>
      </c>
      <c r="C805" s="6">
        <v>1185732</v>
      </c>
      <c r="D805" s="7">
        <v>44240</v>
      </c>
      <c r="E805" s="6" t="s">
        <v>33</v>
      </c>
      <c r="F805" s="6" t="s">
        <v>49</v>
      </c>
      <c r="G805" s="6" t="s">
        <v>50</v>
      </c>
      <c r="H805" s="6" t="s">
        <v>18</v>
      </c>
      <c r="I805" s="8">
        <v>0.35</v>
      </c>
      <c r="J805" s="9">
        <v>1500</v>
      </c>
      <c r="K805" s="10">
        <f t="shared" si="0"/>
        <v>525</v>
      </c>
      <c r="L805" s="10">
        <f t="shared" si="1"/>
        <v>157.5</v>
      </c>
      <c r="M805" s="11">
        <v>0.3</v>
      </c>
      <c r="O805" s="16"/>
      <c r="P805" s="17"/>
      <c r="Q805" s="12"/>
      <c r="R805" s="13"/>
    </row>
    <row r="806" spans="1:18" ht="15.75" customHeight="1">
      <c r="A806" s="1"/>
      <c r="B806" s="6" t="s">
        <v>14</v>
      </c>
      <c r="C806" s="6">
        <v>1185732</v>
      </c>
      <c r="D806" s="7">
        <v>44240</v>
      </c>
      <c r="E806" s="6" t="s">
        <v>33</v>
      </c>
      <c r="F806" s="6" t="s">
        <v>49</v>
      </c>
      <c r="G806" s="6" t="s">
        <v>50</v>
      </c>
      <c r="H806" s="6" t="s">
        <v>19</v>
      </c>
      <c r="I806" s="8">
        <v>0.25</v>
      </c>
      <c r="J806" s="9">
        <v>2000</v>
      </c>
      <c r="K806" s="10">
        <f t="shared" si="0"/>
        <v>500</v>
      </c>
      <c r="L806" s="10">
        <f t="shared" si="1"/>
        <v>150</v>
      </c>
      <c r="M806" s="11">
        <v>0.3</v>
      </c>
      <c r="O806" s="16"/>
      <c r="P806" s="17"/>
      <c r="Q806" s="12"/>
      <c r="R806" s="13"/>
    </row>
    <row r="807" spans="1:18" ht="15.75" customHeight="1">
      <c r="A807" s="1"/>
      <c r="B807" s="6" t="s">
        <v>14</v>
      </c>
      <c r="C807" s="6">
        <v>1185732</v>
      </c>
      <c r="D807" s="7">
        <v>44240</v>
      </c>
      <c r="E807" s="6" t="s">
        <v>33</v>
      </c>
      <c r="F807" s="6" t="s">
        <v>49</v>
      </c>
      <c r="G807" s="6" t="s">
        <v>50</v>
      </c>
      <c r="H807" s="6" t="s">
        <v>20</v>
      </c>
      <c r="I807" s="8">
        <v>0.30000000000000004</v>
      </c>
      <c r="J807" s="9">
        <v>750</v>
      </c>
      <c r="K807" s="10">
        <f t="shared" si="0"/>
        <v>225.00000000000003</v>
      </c>
      <c r="L807" s="10">
        <f t="shared" si="1"/>
        <v>78.750000000000014</v>
      </c>
      <c r="M807" s="11">
        <v>0.35000000000000003</v>
      </c>
      <c r="O807" s="16"/>
      <c r="P807" s="17"/>
      <c r="Q807" s="12"/>
      <c r="R807" s="13"/>
    </row>
    <row r="808" spans="1:18" ht="15.75" customHeight="1">
      <c r="A808" s="1"/>
      <c r="B808" s="6" t="s">
        <v>14</v>
      </c>
      <c r="C808" s="6">
        <v>1185732</v>
      </c>
      <c r="D808" s="7">
        <v>44240</v>
      </c>
      <c r="E808" s="6" t="s">
        <v>33</v>
      </c>
      <c r="F808" s="6" t="s">
        <v>49</v>
      </c>
      <c r="G808" s="6" t="s">
        <v>50</v>
      </c>
      <c r="H808" s="6" t="s">
        <v>21</v>
      </c>
      <c r="I808" s="8">
        <v>0.44999999999999996</v>
      </c>
      <c r="J808" s="9">
        <v>1500</v>
      </c>
      <c r="K808" s="10">
        <f t="shared" si="0"/>
        <v>674.99999999999989</v>
      </c>
      <c r="L808" s="10">
        <f t="shared" si="1"/>
        <v>202.49999999999997</v>
      </c>
      <c r="M808" s="11">
        <v>0.3</v>
      </c>
      <c r="O808" s="16"/>
      <c r="P808" s="17"/>
      <c r="Q808" s="12"/>
      <c r="R808" s="13"/>
    </row>
    <row r="809" spans="1:18" ht="15.75" customHeight="1">
      <c r="A809" s="1"/>
      <c r="B809" s="6" t="s">
        <v>14</v>
      </c>
      <c r="C809" s="6">
        <v>1185732</v>
      </c>
      <c r="D809" s="7">
        <v>44240</v>
      </c>
      <c r="E809" s="6" t="s">
        <v>33</v>
      </c>
      <c r="F809" s="6" t="s">
        <v>49</v>
      </c>
      <c r="G809" s="6" t="s">
        <v>50</v>
      </c>
      <c r="H809" s="6" t="s">
        <v>22</v>
      </c>
      <c r="I809" s="8">
        <v>0.35</v>
      </c>
      <c r="J809" s="9">
        <v>2250</v>
      </c>
      <c r="K809" s="10">
        <f t="shared" si="0"/>
        <v>787.5</v>
      </c>
      <c r="L809" s="10">
        <f t="shared" si="1"/>
        <v>354.375</v>
      </c>
      <c r="M809" s="11">
        <v>0.45</v>
      </c>
      <c r="O809" s="16"/>
      <c r="P809" s="17"/>
      <c r="Q809" s="12"/>
      <c r="R809" s="13"/>
    </row>
    <row r="810" spans="1:18" ht="15.75" customHeight="1">
      <c r="A810" s="1"/>
      <c r="B810" s="6" t="s">
        <v>14</v>
      </c>
      <c r="C810" s="6">
        <v>1185732</v>
      </c>
      <c r="D810" s="7">
        <v>44267</v>
      </c>
      <c r="E810" s="6" t="s">
        <v>33</v>
      </c>
      <c r="F810" s="6" t="s">
        <v>49</v>
      </c>
      <c r="G810" s="6" t="s">
        <v>50</v>
      </c>
      <c r="H810" s="6" t="s">
        <v>17</v>
      </c>
      <c r="I810" s="8">
        <v>0.4</v>
      </c>
      <c r="J810" s="9">
        <v>4450</v>
      </c>
      <c r="K810" s="10">
        <f t="shared" si="0"/>
        <v>1780</v>
      </c>
      <c r="L810" s="10">
        <f t="shared" si="1"/>
        <v>623.00000000000011</v>
      </c>
      <c r="M810" s="11">
        <v>0.35000000000000003</v>
      </c>
      <c r="O810" s="16"/>
      <c r="P810" s="17"/>
      <c r="Q810" s="12"/>
      <c r="R810" s="13"/>
    </row>
    <row r="811" spans="1:18" ht="15.75" customHeight="1">
      <c r="A811" s="1"/>
      <c r="B811" s="6" t="s">
        <v>14</v>
      </c>
      <c r="C811" s="6">
        <v>1185732</v>
      </c>
      <c r="D811" s="7">
        <v>44267</v>
      </c>
      <c r="E811" s="6" t="s">
        <v>33</v>
      </c>
      <c r="F811" s="6" t="s">
        <v>49</v>
      </c>
      <c r="G811" s="6" t="s">
        <v>50</v>
      </c>
      <c r="H811" s="6" t="s">
        <v>18</v>
      </c>
      <c r="I811" s="8">
        <v>0.4</v>
      </c>
      <c r="J811" s="9">
        <v>1250</v>
      </c>
      <c r="K811" s="10">
        <f t="shared" si="0"/>
        <v>500</v>
      </c>
      <c r="L811" s="10">
        <f t="shared" si="1"/>
        <v>150</v>
      </c>
      <c r="M811" s="11">
        <v>0.3</v>
      </c>
      <c r="O811" s="16"/>
      <c r="P811" s="17"/>
      <c r="Q811" s="12"/>
      <c r="R811" s="13"/>
    </row>
    <row r="812" spans="1:18" ht="15.75" customHeight="1">
      <c r="A812" s="1"/>
      <c r="B812" s="6" t="s">
        <v>14</v>
      </c>
      <c r="C812" s="6">
        <v>1185732</v>
      </c>
      <c r="D812" s="7">
        <v>44267</v>
      </c>
      <c r="E812" s="6" t="s">
        <v>33</v>
      </c>
      <c r="F812" s="6" t="s">
        <v>49</v>
      </c>
      <c r="G812" s="6" t="s">
        <v>50</v>
      </c>
      <c r="H812" s="6" t="s">
        <v>19</v>
      </c>
      <c r="I812" s="8">
        <v>0.30000000000000004</v>
      </c>
      <c r="J812" s="9">
        <v>1750</v>
      </c>
      <c r="K812" s="10">
        <f t="shared" si="0"/>
        <v>525.00000000000011</v>
      </c>
      <c r="L812" s="10">
        <f t="shared" si="1"/>
        <v>157.50000000000003</v>
      </c>
      <c r="M812" s="11">
        <v>0.3</v>
      </c>
      <c r="O812" s="16"/>
      <c r="P812" s="17"/>
      <c r="Q812" s="12"/>
      <c r="R812" s="13"/>
    </row>
    <row r="813" spans="1:18" ht="15.75" customHeight="1">
      <c r="A813" s="1"/>
      <c r="B813" s="6" t="s">
        <v>14</v>
      </c>
      <c r="C813" s="6">
        <v>1185732</v>
      </c>
      <c r="D813" s="7">
        <v>44267</v>
      </c>
      <c r="E813" s="6" t="s">
        <v>33</v>
      </c>
      <c r="F813" s="6" t="s">
        <v>49</v>
      </c>
      <c r="G813" s="6" t="s">
        <v>50</v>
      </c>
      <c r="H813" s="6" t="s">
        <v>20</v>
      </c>
      <c r="I813" s="8">
        <v>0.35</v>
      </c>
      <c r="J813" s="9">
        <v>250</v>
      </c>
      <c r="K813" s="10">
        <f t="shared" si="0"/>
        <v>87.5</v>
      </c>
      <c r="L813" s="10">
        <f t="shared" si="1"/>
        <v>30.625000000000004</v>
      </c>
      <c r="M813" s="11">
        <v>0.35000000000000003</v>
      </c>
      <c r="O813" s="16"/>
      <c r="P813" s="17"/>
      <c r="Q813" s="12"/>
      <c r="R813" s="13"/>
    </row>
    <row r="814" spans="1:18" ht="15.75" customHeight="1">
      <c r="A814" s="1"/>
      <c r="B814" s="6" t="s">
        <v>14</v>
      </c>
      <c r="C814" s="6">
        <v>1185732</v>
      </c>
      <c r="D814" s="7">
        <v>44267</v>
      </c>
      <c r="E814" s="6" t="s">
        <v>33</v>
      </c>
      <c r="F814" s="6" t="s">
        <v>49</v>
      </c>
      <c r="G814" s="6" t="s">
        <v>50</v>
      </c>
      <c r="H814" s="6" t="s">
        <v>21</v>
      </c>
      <c r="I814" s="8">
        <v>0.5</v>
      </c>
      <c r="J814" s="9">
        <v>750</v>
      </c>
      <c r="K814" s="10">
        <f t="shared" si="0"/>
        <v>375</v>
      </c>
      <c r="L814" s="10">
        <f t="shared" si="1"/>
        <v>112.5</v>
      </c>
      <c r="M814" s="11">
        <v>0.3</v>
      </c>
      <c r="O814" s="16"/>
      <c r="P814" s="17"/>
      <c r="Q814" s="12"/>
      <c r="R814" s="13"/>
    </row>
    <row r="815" spans="1:18" ht="15.75" customHeight="1">
      <c r="A815" s="1"/>
      <c r="B815" s="6" t="s">
        <v>14</v>
      </c>
      <c r="C815" s="6">
        <v>1185732</v>
      </c>
      <c r="D815" s="7">
        <v>44267</v>
      </c>
      <c r="E815" s="6" t="s">
        <v>33</v>
      </c>
      <c r="F815" s="6" t="s">
        <v>49</v>
      </c>
      <c r="G815" s="6" t="s">
        <v>50</v>
      </c>
      <c r="H815" s="6" t="s">
        <v>22</v>
      </c>
      <c r="I815" s="8">
        <v>0.4</v>
      </c>
      <c r="J815" s="9">
        <v>1750</v>
      </c>
      <c r="K815" s="10">
        <f t="shared" si="0"/>
        <v>700</v>
      </c>
      <c r="L815" s="10">
        <f t="shared" si="1"/>
        <v>315</v>
      </c>
      <c r="M815" s="11">
        <v>0.45</v>
      </c>
      <c r="O815" s="16"/>
      <c r="P815" s="17"/>
      <c r="Q815" s="12"/>
      <c r="R815" s="13"/>
    </row>
    <row r="816" spans="1:18" ht="15.75" customHeight="1">
      <c r="A816" s="1"/>
      <c r="B816" s="6" t="s">
        <v>14</v>
      </c>
      <c r="C816" s="6">
        <v>1185732</v>
      </c>
      <c r="D816" s="7">
        <v>44299</v>
      </c>
      <c r="E816" s="6" t="s">
        <v>33</v>
      </c>
      <c r="F816" s="6" t="s">
        <v>49</v>
      </c>
      <c r="G816" s="6" t="s">
        <v>50</v>
      </c>
      <c r="H816" s="6" t="s">
        <v>17</v>
      </c>
      <c r="I816" s="8">
        <v>0.4</v>
      </c>
      <c r="J816" s="9">
        <v>4000</v>
      </c>
      <c r="K816" s="10">
        <f t="shared" si="0"/>
        <v>1600</v>
      </c>
      <c r="L816" s="10">
        <f t="shared" si="1"/>
        <v>560</v>
      </c>
      <c r="M816" s="11">
        <v>0.35000000000000003</v>
      </c>
      <c r="O816" s="16"/>
      <c r="P816" s="17"/>
      <c r="Q816" s="12"/>
      <c r="R816" s="13"/>
    </row>
    <row r="817" spans="1:18" ht="15.75" customHeight="1">
      <c r="A817" s="1"/>
      <c r="B817" s="6" t="s">
        <v>14</v>
      </c>
      <c r="C817" s="6">
        <v>1185732</v>
      </c>
      <c r="D817" s="7">
        <v>44299</v>
      </c>
      <c r="E817" s="6" t="s">
        <v>33</v>
      </c>
      <c r="F817" s="6" t="s">
        <v>49</v>
      </c>
      <c r="G817" s="6" t="s">
        <v>50</v>
      </c>
      <c r="H817" s="6" t="s">
        <v>18</v>
      </c>
      <c r="I817" s="8">
        <v>0.4</v>
      </c>
      <c r="J817" s="9">
        <v>1000</v>
      </c>
      <c r="K817" s="10">
        <f t="shared" si="0"/>
        <v>400</v>
      </c>
      <c r="L817" s="10">
        <f t="shared" si="1"/>
        <v>120</v>
      </c>
      <c r="M817" s="11">
        <v>0.3</v>
      </c>
      <c r="O817" s="16"/>
      <c r="P817" s="17"/>
      <c r="Q817" s="12"/>
      <c r="R817" s="13"/>
    </row>
    <row r="818" spans="1:18" ht="15.75" customHeight="1">
      <c r="A818" s="1"/>
      <c r="B818" s="6" t="s">
        <v>14</v>
      </c>
      <c r="C818" s="6">
        <v>1185732</v>
      </c>
      <c r="D818" s="7">
        <v>44299</v>
      </c>
      <c r="E818" s="6" t="s">
        <v>33</v>
      </c>
      <c r="F818" s="6" t="s">
        <v>49</v>
      </c>
      <c r="G818" s="6" t="s">
        <v>50</v>
      </c>
      <c r="H818" s="6" t="s">
        <v>19</v>
      </c>
      <c r="I818" s="8">
        <v>0.30000000000000004</v>
      </c>
      <c r="J818" s="9">
        <v>1000</v>
      </c>
      <c r="K818" s="10">
        <f t="shared" si="0"/>
        <v>300.00000000000006</v>
      </c>
      <c r="L818" s="10">
        <f t="shared" si="1"/>
        <v>90.000000000000014</v>
      </c>
      <c r="M818" s="11">
        <v>0.3</v>
      </c>
      <c r="O818" s="16"/>
      <c r="P818" s="17"/>
      <c r="Q818" s="12"/>
      <c r="R818" s="13"/>
    </row>
    <row r="819" spans="1:18" ht="15.75" customHeight="1">
      <c r="A819" s="1"/>
      <c r="B819" s="6" t="s">
        <v>14</v>
      </c>
      <c r="C819" s="6">
        <v>1185732</v>
      </c>
      <c r="D819" s="7">
        <v>44299</v>
      </c>
      <c r="E819" s="6" t="s">
        <v>33</v>
      </c>
      <c r="F819" s="6" t="s">
        <v>49</v>
      </c>
      <c r="G819" s="6" t="s">
        <v>50</v>
      </c>
      <c r="H819" s="6" t="s">
        <v>20</v>
      </c>
      <c r="I819" s="8">
        <v>0.35</v>
      </c>
      <c r="J819" s="9">
        <v>250</v>
      </c>
      <c r="K819" s="10">
        <f t="shared" si="0"/>
        <v>87.5</v>
      </c>
      <c r="L819" s="10">
        <f t="shared" si="1"/>
        <v>30.625000000000004</v>
      </c>
      <c r="M819" s="11">
        <v>0.35000000000000003</v>
      </c>
      <c r="O819" s="16"/>
      <c r="P819" s="17"/>
      <c r="Q819" s="12"/>
      <c r="R819" s="13"/>
    </row>
    <row r="820" spans="1:18" ht="15.75" customHeight="1">
      <c r="A820" s="1"/>
      <c r="B820" s="6" t="s">
        <v>14</v>
      </c>
      <c r="C820" s="6">
        <v>1185732</v>
      </c>
      <c r="D820" s="7">
        <v>44299</v>
      </c>
      <c r="E820" s="6" t="s">
        <v>33</v>
      </c>
      <c r="F820" s="6" t="s">
        <v>49</v>
      </c>
      <c r="G820" s="6" t="s">
        <v>50</v>
      </c>
      <c r="H820" s="6" t="s">
        <v>21</v>
      </c>
      <c r="I820" s="8">
        <v>0.5</v>
      </c>
      <c r="J820" s="9">
        <v>500</v>
      </c>
      <c r="K820" s="10">
        <f t="shared" si="0"/>
        <v>250</v>
      </c>
      <c r="L820" s="10">
        <f t="shared" si="1"/>
        <v>75</v>
      </c>
      <c r="M820" s="11">
        <v>0.3</v>
      </c>
      <c r="O820" s="16"/>
      <c r="P820" s="17"/>
      <c r="Q820" s="12"/>
      <c r="R820" s="13"/>
    </row>
    <row r="821" spans="1:18" ht="15.75" customHeight="1">
      <c r="A821" s="1"/>
      <c r="B821" s="6" t="s">
        <v>14</v>
      </c>
      <c r="C821" s="6">
        <v>1185732</v>
      </c>
      <c r="D821" s="7">
        <v>44299</v>
      </c>
      <c r="E821" s="6" t="s">
        <v>33</v>
      </c>
      <c r="F821" s="6" t="s">
        <v>49</v>
      </c>
      <c r="G821" s="6" t="s">
        <v>50</v>
      </c>
      <c r="H821" s="6" t="s">
        <v>22</v>
      </c>
      <c r="I821" s="8">
        <v>0.4</v>
      </c>
      <c r="J821" s="9">
        <v>1750</v>
      </c>
      <c r="K821" s="10">
        <f t="shared" si="0"/>
        <v>700</v>
      </c>
      <c r="L821" s="10">
        <f t="shared" si="1"/>
        <v>315</v>
      </c>
      <c r="M821" s="11">
        <v>0.45</v>
      </c>
      <c r="O821" s="16"/>
      <c r="P821" s="17"/>
      <c r="Q821" s="12"/>
      <c r="R821" s="13"/>
    </row>
    <row r="822" spans="1:18" ht="15.75" customHeight="1">
      <c r="A822" s="1"/>
      <c r="B822" s="6" t="s">
        <v>14</v>
      </c>
      <c r="C822" s="6">
        <v>1185732</v>
      </c>
      <c r="D822" s="7">
        <v>44330</v>
      </c>
      <c r="E822" s="6" t="s">
        <v>33</v>
      </c>
      <c r="F822" s="6" t="s">
        <v>49</v>
      </c>
      <c r="G822" s="6" t="s">
        <v>50</v>
      </c>
      <c r="H822" s="6" t="s">
        <v>17</v>
      </c>
      <c r="I822" s="8">
        <v>0.5</v>
      </c>
      <c r="J822" s="9">
        <v>4450</v>
      </c>
      <c r="K822" s="10">
        <f t="shared" si="0"/>
        <v>2225</v>
      </c>
      <c r="L822" s="10">
        <f t="shared" si="1"/>
        <v>778.75000000000011</v>
      </c>
      <c r="M822" s="11">
        <v>0.35000000000000003</v>
      </c>
      <c r="O822" s="16"/>
      <c r="P822" s="17"/>
      <c r="Q822" s="12"/>
      <c r="R822" s="13"/>
    </row>
    <row r="823" spans="1:18" ht="15.75" customHeight="1">
      <c r="A823" s="1"/>
      <c r="B823" s="6" t="s">
        <v>14</v>
      </c>
      <c r="C823" s="6">
        <v>1185732</v>
      </c>
      <c r="D823" s="7">
        <v>44330</v>
      </c>
      <c r="E823" s="6" t="s">
        <v>33</v>
      </c>
      <c r="F823" s="6" t="s">
        <v>49</v>
      </c>
      <c r="G823" s="6" t="s">
        <v>50</v>
      </c>
      <c r="H823" s="6" t="s">
        <v>18</v>
      </c>
      <c r="I823" s="8">
        <v>0.45000000000000007</v>
      </c>
      <c r="J823" s="9">
        <v>1500</v>
      </c>
      <c r="K823" s="10">
        <f t="shared" si="0"/>
        <v>675.00000000000011</v>
      </c>
      <c r="L823" s="10">
        <f t="shared" si="1"/>
        <v>202.50000000000003</v>
      </c>
      <c r="M823" s="11">
        <v>0.3</v>
      </c>
      <c r="O823" s="16"/>
      <c r="P823" s="17"/>
      <c r="Q823" s="12"/>
      <c r="R823" s="13"/>
    </row>
    <row r="824" spans="1:18" ht="15.75" customHeight="1">
      <c r="A824" s="1"/>
      <c r="B824" s="6" t="s">
        <v>14</v>
      </c>
      <c r="C824" s="6">
        <v>1185732</v>
      </c>
      <c r="D824" s="7">
        <v>44330</v>
      </c>
      <c r="E824" s="6" t="s">
        <v>33</v>
      </c>
      <c r="F824" s="6" t="s">
        <v>49</v>
      </c>
      <c r="G824" s="6" t="s">
        <v>50</v>
      </c>
      <c r="H824" s="6" t="s">
        <v>19</v>
      </c>
      <c r="I824" s="8">
        <v>0.4</v>
      </c>
      <c r="J824" s="9">
        <v>1250</v>
      </c>
      <c r="K824" s="10">
        <f t="shared" si="0"/>
        <v>500</v>
      </c>
      <c r="L824" s="10">
        <f t="shared" si="1"/>
        <v>150</v>
      </c>
      <c r="M824" s="11">
        <v>0.3</v>
      </c>
      <c r="O824" s="16"/>
      <c r="P824" s="17"/>
      <c r="Q824" s="12"/>
      <c r="R824" s="13"/>
    </row>
    <row r="825" spans="1:18" ht="15.75" customHeight="1">
      <c r="A825" s="1"/>
      <c r="B825" s="6" t="s">
        <v>14</v>
      </c>
      <c r="C825" s="6">
        <v>1185732</v>
      </c>
      <c r="D825" s="7">
        <v>44330</v>
      </c>
      <c r="E825" s="6" t="s">
        <v>33</v>
      </c>
      <c r="F825" s="6" t="s">
        <v>49</v>
      </c>
      <c r="G825" s="6" t="s">
        <v>50</v>
      </c>
      <c r="H825" s="6" t="s">
        <v>20</v>
      </c>
      <c r="I825" s="8">
        <v>0.4</v>
      </c>
      <c r="J825" s="9">
        <v>500</v>
      </c>
      <c r="K825" s="10">
        <f t="shared" si="0"/>
        <v>200</v>
      </c>
      <c r="L825" s="10">
        <f t="shared" si="1"/>
        <v>70</v>
      </c>
      <c r="M825" s="11">
        <v>0.35000000000000003</v>
      </c>
      <c r="O825" s="16"/>
      <c r="P825" s="17"/>
      <c r="Q825" s="12"/>
      <c r="R825" s="13"/>
    </row>
    <row r="826" spans="1:18" ht="15.75" customHeight="1">
      <c r="A826" s="1"/>
      <c r="B826" s="6" t="s">
        <v>14</v>
      </c>
      <c r="C826" s="6">
        <v>1185732</v>
      </c>
      <c r="D826" s="7">
        <v>44330</v>
      </c>
      <c r="E826" s="6" t="s">
        <v>33</v>
      </c>
      <c r="F826" s="6" t="s">
        <v>49</v>
      </c>
      <c r="G826" s="6" t="s">
        <v>50</v>
      </c>
      <c r="H826" s="6" t="s">
        <v>21</v>
      </c>
      <c r="I826" s="8">
        <v>0.54999999999999993</v>
      </c>
      <c r="J826" s="9">
        <v>750</v>
      </c>
      <c r="K826" s="10">
        <f t="shared" si="0"/>
        <v>412.49999999999994</v>
      </c>
      <c r="L826" s="10">
        <f t="shared" si="1"/>
        <v>123.74999999999997</v>
      </c>
      <c r="M826" s="11">
        <v>0.3</v>
      </c>
      <c r="O826" s="16"/>
      <c r="P826" s="17"/>
      <c r="Q826" s="12"/>
      <c r="R826" s="13"/>
    </row>
    <row r="827" spans="1:18" ht="15.75" customHeight="1">
      <c r="A827" s="1"/>
      <c r="B827" s="6" t="s">
        <v>14</v>
      </c>
      <c r="C827" s="6">
        <v>1185732</v>
      </c>
      <c r="D827" s="7">
        <v>44330</v>
      </c>
      <c r="E827" s="6" t="s">
        <v>33</v>
      </c>
      <c r="F827" s="6" t="s">
        <v>49</v>
      </c>
      <c r="G827" s="6" t="s">
        <v>50</v>
      </c>
      <c r="H827" s="6" t="s">
        <v>22</v>
      </c>
      <c r="I827" s="8">
        <v>0.6</v>
      </c>
      <c r="J827" s="9">
        <v>1750</v>
      </c>
      <c r="K827" s="10">
        <f t="shared" si="0"/>
        <v>1050</v>
      </c>
      <c r="L827" s="10">
        <f t="shared" si="1"/>
        <v>472.5</v>
      </c>
      <c r="M827" s="11">
        <v>0.45</v>
      </c>
      <c r="O827" s="16"/>
      <c r="P827" s="17"/>
      <c r="Q827" s="12"/>
      <c r="R827" s="13"/>
    </row>
    <row r="828" spans="1:18" ht="15.75" customHeight="1">
      <c r="A828" s="1"/>
      <c r="B828" s="6" t="s">
        <v>14</v>
      </c>
      <c r="C828" s="6">
        <v>1185732</v>
      </c>
      <c r="D828" s="7">
        <v>44360</v>
      </c>
      <c r="E828" s="6" t="s">
        <v>33</v>
      </c>
      <c r="F828" s="6" t="s">
        <v>49</v>
      </c>
      <c r="G828" s="6" t="s">
        <v>50</v>
      </c>
      <c r="H828" s="6" t="s">
        <v>17</v>
      </c>
      <c r="I828" s="8">
        <v>0.45</v>
      </c>
      <c r="J828" s="9">
        <v>4250</v>
      </c>
      <c r="K828" s="10">
        <f t="shared" si="0"/>
        <v>1912.5</v>
      </c>
      <c r="L828" s="10">
        <f t="shared" si="1"/>
        <v>669.37500000000011</v>
      </c>
      <c r="M828" s="11">
        <v>0.35000000000000003</v>
      </c>
      <c r="O828" s="16"/>
      <c r="P828" s="17"/>
      <c r="Q828" s="12"/>
      <c r="R828" s="13"/>
    </row>
    <row r="829" spans="1:18" ht="15.75" customHeight="1">
      <c r="A829" s="1"/>
      <c r="B829" s="6" t="s">
        <v>14</v>
      </c>
      <c r="C829" s="6">
        <v>1185732</v>
      </c>
      <c r="D829" s="7">
        <v>44360</v>
      </c>
      <c r="E829" s="6" t="s">
        <v>33</v>
      </c>
      <c r="F829" s="6" t="s">
        <v>49</v>
      </c>
      <c r="G829" s="6" t="s">
        <v>50</v>
      </c>
      <c r="H829" s="6" t="s">
        <v>18</v>
      </c>
      <c r="I829" s="8">
        <v>0.40000000000000008</v>
      </c>
      <c r="J829" s="9">
        <v>1750</v>
      </c>
      <c r="K829" s="10">
        <f t="shared" si="0"/>
        <v>700.00000000000011</v>
      </c>
      <c r="L829" s="10">
        <f t="shared" si="1"/>
        <v>210.00000000000003</v>
      </c>
      <c r="M829" s="11">
        <v>0.3</v>
      </c>
      <c r="O829" s="16"/>
      <c r="P829" s="17"/>
      <c r="Q829" s="12"/>
      <c r="R829" s="13"/>
    </row>
    <row r="830" spans="1:18" ht="15.75" customHeight="1">
      <c r="A830" s="1"/>
      <c r="B830" s="6" t="s">
        <v>14</v>
      </c>
      <c r="C830" s="6">
        <v>1185732</v>
      </c>
      <c r="D830" s="7">
        <v>44360</v>
      </c>
      <c r="E830" s="6" t="s">
        <v>33</v>
      </c>
      <c r="F830" s="6" t="s">
        <v>49</v>
      </c>
      <c r="G830" s="6" t="s">
        <v>50</v>
      </c>
      <c r="H830" s="6" t="s">
        <v>19</v>
      </c>
      <c r="I830" s="8">
        <v>0.35000000000000003</v>
      </c>
      <c r="J830" s="9">
        <v>1750</v>
      </c>
      <c r="K830" s="10">
        <f t="shared" si="0"/>
        <v>612.50000000000011</v>
      </c>
      <c r="L830" s="10">
        <f t="shared" si="1"/>
        <v>183.75000000000003</v>
      </c>
      <c r="M830" s="11">
        <v>0.3</v>
      </c>
      <c r="O830" s="16"/>
      <c r="P830" s="17"/>
      <c r="Q830" s="12"/>
      <c r="R830" s="13"/>
    </row>
    <row r="831" spans="1:18" ht="15.75" customHeight="1">
      <c r="A831" s="1"/>
      <c r="B831" s="6" t="s">
        <v>14</v>
      </c>
      <c r="C831" s="6">
        <v>1185732</v>
      </c>
      <c r="D831" s="7">
        <v>44360</v>
      </c>
      <c r="E831" s="6" t="s">
        <v>33</v>
      </c>
      <c r="F831" s="6" t="s">
        <v>49</v>
      </c>
      <c r="G831" s="6" t="s">
        <v>50</v>
      </c>
      <c r="H831" s="6" t="s">
        <v>20</v>
      </c>
      <c r="I831" s="8">
        <v>0.35000000000000003</v>
      </c>
      <c r="J831" s="9">
        <v>1500</v>
      </c>
      <c r="K831" s="10">
        <f t="shared" si="0"/>
        <v>525</v>
      </c>
      <c r="L831" s="10">
        <f t="shared" si="1"/>
        <v>183.75000000000003</v>
      </c>
      <c r="M831" s="11">
        <v>0.35000000000000003</v>
      </c>
      <c r="O831" s="16"/>
      <c r="P831" s="17"/>
      <c r="Q831" s="12"/>
      <c r="R831" s="13"/>
    </row>
    <row r="832" spans="1:18" ht="15.75" customHeight="1">
      <c r="A832" s="1"/>
      <c r="B832" s="6" t="s">
        <v>14</v>
      </c>
      <c r="C832" s="6">
        <v>1185732</v>
      </c>
      <c r="D832" s="7">
        <v>44360</v>
      </c>
      <c r="E832" s="6" t="s">
        <v>33</v>
      </c>
      <c r="F832" s="6" t="s">
        <v>49</v>
      </c>
      <c r="G832" s="6" t="s">
        <v>50</v>
      </c>
      <c r="H832" s="6" t="s">
        <v>21</v>
      </c>
      <c r="I832" s="8">
        <v>0.5</v>
      </c>
      <c r="J832" s="9">
        <v>1500</v>
      </c>
      <c r="K832" s="10">
        <f t="shared" si="0"/>
        <v>750</v>
      </c>
      <c r="L832" s="10">
        <f t="shared" si="1"/>
        <v>225</v>
      </c>
      <c r="M832" s="11">
        <v>0.3</v>
      </c>
      <c r="O832" s="16"/>
      <c r="P832" s="17"/>
      <c r="Q832" s="12"/>
      <c r="R832" s="13"/>
    </row>
    <row r="833" spans="1:18" ht="15.75" customHeight="1">
      <c r="A833" s="1"/>
      <c r="B833" s="6" t="s">
        <v>14</v>
      </c>
      <c r="C833" s="6">
        <v>1185732</v>
      </c>
      <c r="D833" s="7">
        <v>44360</v>
      </c>
      <c r="E833" s="6" t="s">
        <v>33</v>
      </c>
      <c r="F833" s="6" t="s">
        <v>49</v>
      </c>
      <c r="G833" s="6" t="s">
        <v>50</v>
      </c>
      <c r="H833" s="6" t="s">
        <v>22</v>
      </c>
      <c r="I833" s="8">
        <v>0.55000000000000004</v>
      </c>
      <c r="J833" s="9">
        <v>3250</v>
      </c>
      <c r="K833" s="10">
        <f t="shared" si="0"/>
        <v>1787.5000000000002</v>
      </c>
      <c r="L833" s="10">
        <f t="shared" si="1"/>
        <v>804.37500000000011</v>
      </c>
      <c r="M833" s="11">
        <v>0.45</v>
      </c>
      <c r="O833" s="16"/>
      <c r="P833" s="17"/>
      <c r="Q833" s="12"/>
      <c r="R833" s="13"/>
    </row>
    <row r="834" spans="1:18" ht="15.75" customHeight="1">
      <c r="A834" s="1"/>
      <c r="B834" s="6" t="s">
        <v>14</v>
      </c>
      <c r="C834" s="6">
        <v>1185732</v>
      </c>
      <c r="D834" s="7">
        <v>44389</v>
      </c>
      <c r="E834" s="6" t="s">
        <v>33</v>
      </c>
      <c r="F834" s="6" t="s">
        <v>49</v>
      </c>
      <c r="G834" s="6" t="s">
        <v>50</v>
      </c>
      <c r="H834" s="6" t="s">
        <v>17</v>
      </c>
      <c r="I834" s="8">
        <v>0.5</v>
      </c>
      <c r="J834" s="9">
        <v>5500</v>
      </c>
      <c r="K834" s="10">
        <f t="shared" si="0"/>
        <v>2750</v>
      </c>
      <c r="L834" s="10">
        <f t="shared" si="1"/>
        <v>962.50000000000011</v>
      </c>
      <c r="M834" s="11">
        <v>0.35000000000000003</v>
      </c>
      <c r="O834" s="16"/>
      <c r="P834" s="17"/>
      <c r="Q834" s="12"/>
      <c r="R834" s="13"/>
    </row>
    <row r="835" spans="1:18" ht="15.75" customHeight="1">
      <c r="A835" s="1"/>
      <c r="B835" s="6" t="s">
        <v>14</v>
      </c>
      <c r="C835" s="6">
        <v>1185732</v>
      </c>
      <c r="D835" s="7">
        <v>44389</v>
      </c>
      <c r="E835" s="6" t="s">
        <v>33</v>
      </c>
      <c r="F835" s="6" t="s">
        <v>49</v>
      </c>
      <c r="G835" s="6" t="s">
        <v>50</v>
      </c>
      <c r="H835" s="6" t="s">
        <v>18</v>
      </c>
      <c r="I835" s="8">
        <v>0.45000000000000007</v>
      </c>
      <c r="J835" s="9">
        <v>3000</v>
      </c>
      <c r="K835" s="10">
        <f t="shared" si="0"/>
        <v>1350.0000000000002</v>
      </c>
      <c r="L835" s="10">
        <f t="shared" si="1"/>
        <v>405.00000000000006</v>
      </c>
      <c r="M835" s="11">
        <v>0.3</v>
      </c>
      <c r="O835" s="16"/>
      <c r="P835" s="17"/>
      <c r="Q835" s="12"/>
      <c r="R835" s="13"/>
    </row>
    <row r="836" spans="1:18" ht="15.75" customHeight="1">
      <c r="A836" s="1"/>
      <c r="B836" s="6" t="s">
        <v>14</v>
      </c>
      <c r="C836" s="6">
        <v>1185732</v>
      </c>
      <c r="D836" s="7">
        <v>44389</v>
      </c>
      <c r="E836" s="6" t="s">
        <v>33</v>
      </c>
      <c r="F836" s="6" t="s">
        <v>49</v>
      </c>
      <c r="G836" s="6" t="s">
        <v>50</v>
      </c>
      <c r="H836" s="6" t="s">
        <v>19</v>
      </c>
      <c r="I836" s="8">
        <v>0.4</v>
      </c>
      <c r="J836" s="9">
        <v>2250</v>
      </c>
      <c r="K836" s="10">
        <f t="shared" si="0"/>
        <v>900</v>
      </c>
      <c r="L836" s="10">
        <f t="shared" si="1"/>
        <v>270</v>
      </c>
      <c r="M836" s="11">
        <v>0.3</v>
      </c>
      <c r="O836" s="16"/>
      <c r="P836" s="17"/>
      <c r="Q836" s="12"/>
      <c r="R836" s="13"/>
    </row>
    <row r="837" spans="1:18" ht="15.75" customHeight="1">
      <c r="A837" s="1"/>
      <c r="B837" s="6" t="s">
        <v>14</v>
      </c>
      <c r="C837" s="6">
        <v>1185732</v>
      </c>
      <c r="D837" s="7">
        <v>44389</v>
      </c>
      <c r="E837" s="6" t="s">
        <v>33</v>
      </c>
      <c r="F837" s="6" t="s">
        <v>49</v>
      </c>
      <c r="G837" s="6" t="s">
        <v>50</v>
      </c>
      <c r="H837" s="6" t="s">
        <v>20</v>
      </c>
      <c r="I837" s="8">
        <v>0.4</v>
      </c>
      <c r="J837" s="9">
        <v>1750</v>
      </c>
      <c r="K837" s="10">
        <f t="shared" si="0"/>
        <v>700</v>
      </c>
      <c r="L837" s="10">
        <f t="shared" si="1"/>
        <v>245.00000000000003</v>
      </c>
      <c r="M837" s="11">
        <v>0.35000000000000003</v>
      </c>
      <c r="O837" s="16"/>
      <c r="P837" s="17"/>
      <c r="Q837" s="12"/>
      <c r="R837" s="13"/>
    </row>
    <row r="838" spans="1:18" ht="15.75" customHeight="1">
      <c r="A838" s="1"/>
      <c r="B838" s="6" t="s">
        <v>14</v>
      </c>
      <c r="C838" s="6">
        <v>1185732</v>
      </c>
      <c r="D838" s="7">
        <v>44389</v>
      </c>
      <c r="E838" s="6" t="s">
        <v>33</v>
      </c>
      <c r="F838" s="6" t="s">
        <v>49</v>
      </c>
      <c r="G838" s="6" t="s">
        <v>50</v>
      </c>
      <c r="H838" s="6" t="s">
        <v>21</v>
      </c>
      <c r="I838" s="8">
        <v>0.5</v>
      </c>
      <c r="J838" s="9">
        <v>2000</v>
      </c>
      <c r="K838" s="10">
        <f t="shared" si="0"/>
        <v>1000</v>
      </c>
      <c r="L838" s="10">
        <f t="shared" si="1"/>
        <v>300</v>
      </c>
      <c r="M838" s="11">
        <v>0.3</v>
      </c>
      <c r="O838" s="16"/>
      <c r="P838" s="17"/>
      <c r="Q838" s="12"/>
      <c r="R838" s="13"/>
    </row>
    <row r="839" spans="1:18" ht="15.75" customHeight="1">
      <c r="A839" s="1"/>
      <c r="B839" s="6" t="s">
        <v>14</v>
      </c>
      <c r="C839" s="6">
        <v>1185732</v>
      </c>
      <c r="D839" s="7">
        <v>44389</v>
      </c>
      <c r="E839" s="6" t="s">
        <v>33</v>
      </c>
      <c r="F839" s="6" t="s">
        <v>49</v>
      </c>
      <c r="G839" s="6" t="s">
        <v>50</v>
      </c>
      <c r="H839" s="6" t="s">
        <v>22</v>
      </c>
      <c r="I839" s="8">
        <v>0.55000000000000004</v>
      </c>
      <c r="J839" s="9">
        <v>3750</v>
      </c>
      <c r="K839" s="10">
        <f t="shared" si="0"/>
        <v>2062.5</v>
      </c>
      <c r="L839" s="10">
        <f t="shared" si="1"/>
        <v>928.125</v>
      </c>
      <c r="M839" s="11">
        <v>0.45</v>
      </c>
      <c r="O839" s="16"/>
      <c r="P839" s="17"/>
      <c r="Q839" s="12"/>
      <c r="R839" s="13"/>
    </row>
    <row r="840" spans="1:18" ht="15.75" customHeight="1">
      <c r="A840" s="1"/>
      <c r="B840" s="6" t="s">
        <v>14</v>
      </c>
      <c r="C840" s="6">
        <v>1185732</v>
      </c>
      <c r="D840" s="7">
        <v>44421</v>
      </c>
      <c r="E840" s="6" t="s">
        <v>33</v>
      </c>
      <c r="F840" s="6" t="s">
        <v>49</v>
      </c>
      <c r="G840" s="6" t="s">
        <v>50</v>
      </c>
      <c r="H840" s="6" t="s">
        <v>17</v>
      </c>
      <c r="I840" s="8">
        <v>0.5</v>
      </c>
      <c r="J840" s="9">
        <v>5250</v>
      </c>
      <c r="K840" s="10">
        <f t="shared" si="0"/>
        <v>2625</v>
      </c>
      <c r="L840" s="10">
        <f t="shared" si="1"/>
        <v>918.75000000000011</v>
      </c>
      <c r="M840" s="11">
        <v>0.35000000000000003</v>
      </c>
      <c r="O840" s="16"/>
      <c r="P840" s="17"/>
      <c r="Q840" s="12"/>
      <c r="R840" s="13"/>
    </row>
    <row r="841" spans="1:18" ht="15.75" customHeight="1">
      <c r="A841" s="1"/>
      <c r="B841" s="6" t="s">
        <v>14</v>
      </c>
      <c r="C841" s="6">
        <v>1185732</v>
      </c>
      <c r="D841" s="7">
        <v>44421</v>
      </c>
      <c r="E841" s="6" t="s">
        <v>33</v>
      </c>
      <c r="F841" s="6" t="s">
        <v>49</v>
      </c>
      <c r="G841" s="6" t="s">
        <v>50</v>
      </c>
      <c r="H841" s="6" t="s">
        <v>18</v>
      </c>
      <c r="I841" s="8">
        <v>0.45000000000000007</v>
      </c>
      <c r="J841" s="9">
        <v>3000</v>
      </c>
      <c r="K841" s="10">
        <f t="shared" si="0"/>
        <v>1350.0000000000002</v>
      </c>
      <c r="L841" s="10">
        <f t="shared" si="1"/>
        <v>405.00000000000006</v>
      </c>
      <c r="M841" s="11">
        <v>0.3</v>
      </c>
      <c r="O841" s="16"/>
      <c r="P841" s="17"/>
      <c r="Q841" s="12"/>
      <c r="R841" s="13"/>
    </row>
    <row r="842" spans="1:18" ht="15.75" customHeight="1">
      <c r="A842" s="1"/>
      <c r="B842" s="6" t="s">
        <v>14</v>
      </c>
      <c r="C842" s="6">
        <v>1185732</v>
      </c>
      <c r="D842" s="7">
        <v>44421</v>
      </c>
      <c r="E842" s="6" t="s">
        <v>33</v>
      </c>
      <c r="F842" s="6" t="s">
        <v>49</v>
      </c>
      <c r="G842" s="6" t="s">
        <v>50</v>
      </c>
      <c r="H842" s="6" t="s">
        <v>19</v>
      </c>
      <c r="I842" s="8">
        <v>0.4</v>
      </c>
      <c r="J842" s="9">
        <v>2250</v>
      </c>
      <c r="K842" s="10">
        <f t="shared" si="0"/>
        <v>900</v>
      </c>
      <c r="L842" s="10">
        <f t="shared" si="1"/>
        <v>270</v>
      </c>
      <c r="M842" s="11">
        <v>0.3</v>
      </c>
      <c r="O842" s="16"/>
      <c r="P842" s="17"/>
      <c r="Q842" s="12"/>
      <c r="R842" s="13"/>
    </row>
    <row r="843" spans="1:18" ht="15.75" customHeight="1">
      <c r="A843" s="1"/>
      <c r="B843" s="6" t="s">
        <v>14</v>
      </c>
      <c r="C843" s="6">
        <v>1185732</v>
      </c>
      <c r="D843" s="7">
        <v>44421</v>
      </c>
      <c r="E843" s="6" t="s">
        <v>33</v>
      </c>
      <c r="F843" s="6" t="s">
        <v>49</v>
      </c>
      <c r="G843" s="6" t="s">
        <v>50</v>
      </c>
      <c r="H843" s="6" t="s">
        <v>20</v>
      </c>
      <c r="I843" s="8">
        <v>0.35000000000000003</v>
      </c>
      <c r="J843" s="9">
        <v>1750</v>
      </c>
      <c r="K843" s="10">
        <f t="shared" si="0"/>
        <v>612.50000000000011</v>
      </c>
      <c r="L843" s="10">
        <f t="shared" si="1"/>
        <v>214.37500000000006</v>
      </c>
      <c r="M843" s="11">
        <v>0.35000000000000003</v>
      </c>
      <c r="O843" s="16"/>
      <c r="P843" s="17"/>
      <c r="Q843" s="12"/>
      <c r="R843" s="13"/>
    </row>
    <row r="844" spans="1:18" ht="15.75" customHeight="1">
      <c r="A844" s="1"/>
      <c r="B844" s="6" t="s">
        <v>14</v>
      </c>
      <c r="C844" s="6">
        <v>1185732</v>
      </c>
      <c r="D844" s="7">
        <v>44421</v>
      </c>
      <c r="E844" s="6" t="s">
        <v>33</v>
      </c>
      <c r="F844" s="6" t="s">
        <v>49</v>
      </c>
      <c r="G844" s="6" t="s">
        <v>50</v>
      </c>
      <c r="H844" s="6" t="s">
        <v>21</v>
      </c>
      <c r="I844" s="8">
        <v>0.45</v>
      </c>
      <c r="J844" s="9">
        <v>1500</v>
      </c>
      <c r="K844" s="10">
        <f t="shared" si="0"/>
        <v>675</v>
      </c>
      <c r="L844" s="10">
        <f t="shared" si="1"/>
        <v>202.5</v>
      </c>
      <c r="M844" s="11">
        <v>0.3</v>
      </c>
      <c r="O844" s="16"/>
      <c r="P844" s="17"/>
      <c r="Q844" s="12"/>
      <c r="R844" s="13"/>
    </row>
    <row r="845" spans="1:18" ht="15.75" customHeight="1">
      <c r="A845" s="1"/>
      <c r="B845" s="6" t="s">
        <v>14</v>
      </c>
      <c r="C845" s="6">
        <v>1185732</v>
      </c>
      <c r="D845" s="7">
        <v>44421</v>
      </c>
      <c r="E845" s="6" t="s">
        <v>33</v>
      </c>
      <c r="F845" s="6" t="s">
        <v>49</v>
      </c>
      <c r="G845" s="6" t="s">
        <v>50</v>
      </c>
      <c r="H845" s="6" t="s">
        <v>22</v>
      </c>
      <c r="I845" s="8">
        <v>0.5</v>
      </c>
      <c r="J845" s="9">
        <v>3250</v>
      </c>
      <c r="K845" s="10">
        <f t="shared" si="0"/>
        <v>1625</v>
      </c>
      <c r="L845" s="10">
        <f t="shared" si="1"/>
        <v>731.25</v>
      </c>
      <c r="M845" s="11">
        <v>0.45</v>
      </c>
      <c r="O845" s="16"/>
      <c r="P845" s="17"/>
      <c r="Q845" s="12"/>
      <c r="R845" s="13"/>
    </row>
    <row r="846" spans="1:18" ht="15.75" customHeight="1">
      <c r="A846" s="1"/>
      <c r="B846" s="6" t="s">
        <v>14</v>
      </c>
      <c r="C846" s="6">
        <v>1185732</v>
      </c>
      <c r="D846" s="7">
        <v>44453</v>
      </c>
      <c r="E846" s="6" t="s">
        <v>33</v>
      </c>
      <c r="F846" s="6" t="s">
        <v>49</v>
      </c>
      <c r="G846" s="6" t="s">
        <v>50</v>
      </c>
      <c r="H846" s="6" t="s">
        <v>17</v>
      </c>
      <c r="I846" s="8">
        <v>0.45</v>
      </c>
      <c r="J846" s="9">
        <v>4500</v>
      </c>
      <c r="K846" s="10">
        <f t="shared" si="0"/>
        <v>2025</v>
      </c>
      <c r="L846" s="10">
        <f t="shared" si="1"/>
        <v>708.75000000000011</v>
      </c>
      <c r="M846" s="11">
        <v>0.35000000000000003</v>
      </c>
      <c r="O846" s="16"/>
      <c r="P846" s="17"/>
      <c r="Q846" s="12"/>
      <c r="R846" s="13"/>
    </row>
    <row r="847" spans="1:18" ht="15.75" customHeight="1">
      <c r="A847" s="1"/>
      <c r="B847" s="6" t="s">
        <v>14</v>
      </c>
      <c r="C847" s="6">
        <v>1185732</v>
      </c>
      <c r="D847" s="7">
        <v>44453</v>
      </c>
      <c r="E847" s="6" t="s">
        <v>33</v>
      </c>
      <c r="F847" s="6" t="s">
        <v>49</v>
      </c>
      <c r="G847" s="6" t="s">
        <v>50</v>
      </c>
      <c r="H847" s="6" t="s">
        <v>18</v>
      </c>
      <c r="I847" s="8">
        <v>0.40000000000000008</v>
      </c>
      <c r="J847" s="9">
        <v>2500</v>
      </c>
      <c r="K847" s="10">
        <f t="shared" si="0"/>
        <v>1000.0000000000002</v>
      </c>
      <c r="L847" s="10">
        <f t="shared" si="1"/>
        <v>300.00000000000006</v>
      </c>
      <c r="M847" s="11">
        <v>0.3</v>
      </c>
      <c r="O847" s="16"/>
      <c r="P847" s="17"/>
      <c r="Q847" s="12"/>
      <c r="R847" s="13"/>
    </row>
    <row r="848" spans="1:18" ht="15.75" customHeight="1">
      <c r="A848" s="1"/>
      <c r="B848" s="6" t="s">
        <v>14</v>
      </c>
      <c r="C848" s="6">
        <v>1185732</v>
      </c>
      <c r="D848" s="7">
        <v>44453</v>
      </c>
      <c r="E848" s="6" t="s">
        <v>33</v>
      </c>
      <c r="F848" s="6" t="s">
        <v>49</v>
      </c>
      <c r="G848" s="6" t="s">
        <v>50</v>
      </c>
      <c r="H848" s="6" t="s">
        <v>19</v>
      </c>
      <c r="I848" s="8">
        <v>0.25</v>
      </c>
      <c r="J848" s="9">
        <v>1500</v>
      </c>
      <c r="K848" s="10">
        <f t="shared" si="0"/>
        <v>375</v>
      </c>
      <c r="L848" s="10">
        <f t="shared" si="1"/>
        <v>112.5</v>
      </c>
      <c r="M848" s="11">
        <v>0.3</v>
      </c>
      <c r="O848" s="16"/>
      <c r="P848" s="17"/>
      <c r="Q848" s="12"/>
      <c r="R848" s="13"/>
    </row>
    <row r="849" spans="1:18" ht="15.75" customHeight="1">
      <c r="A849" s="1"/>
      <c r="B849" s="6" t="s">
        <v>14</v>
      </c>
      <c r="C849" s="6">
        <v>1185732</v>
      </c>
      <c r="D849" s="7">
        <v>44453</v>
      </c>
      <c r="E849" s="6" t="s">
        <v>33</v>
      </c>
      <c r="F849" s="6" t="s">
        <v>49</v>
      </c>
      <c r="G849" s="6" t="s">
        <v>50</v>
      </c>
      <c r="H849" s="6" t="s">
        <v>20</v>
      </c>
      <c r="I849" s="8">
        <v>0.25</v>
      </c>
      <c r="J849" s="9">
        <v>1250</v>
      </c>
      <c r="K849" s="10">
        <f t="shared" si="0"/>
        <v>312.5</v>
      </c>
      <c r="L849" s="10">
        <f t="shared" si="1"/>
        <v>109.37500000000001</v>
      </c>
      <c r="M849" s="11">
        <v>0.35000000000000003</v>
      </c>
      <c r="O849" s="16"/>
      <c r="P849" s="17"/>
      <c r="Q849" s="12"/>
      <c r="R849" s="13"/>
    </row>
    <row r="850" spans="1:18" ht="15.75" customHeight="1">
      <c r="A850" s="1"/>
      <c r="B850" s="6" t="s">
        <v>14</v>
      </c>
      <c r="C850" s="6">
        <v>1185732</v>
      </c>
      <c r="D850" s="7">
        <v>44453</v>
      </c>
      <c r="E850" s="6" t="s">
        <v>33</v>
      </c>
      <c r="F850" s="6" t="s">
        <v>49</v>
      </c>
      <c r="G850" s="6" t="s">
        <v>50</v>
      </c>
      <c r="H850" s="6" t="s">
        <v>21</v>
      </c>
      <c r="I850" s="8">
        <v>0.35</v>
      </c>
      <c r="J850" s="9">
        <v>1250</v>
      </c>
      <c r="K850" s="10">
        <f t="shared" si="0"/>
        <v>437.5</v>
      </c>
      <c r="L850" s="10">
        <f t="shared" si="1"/>
        <v>131.25</v>
      </c>
      <c r="M850" s="11">
        <v>0.3</v>
      </c>
      <c r="O850" s="16"/>
      <c r="P850" s="17"/>
      <c r="Q850" s="12"/>
      <c r="R850" s="13"/>
    </row>
    <row r="851" spans="1:18" ht="15.75" customHeight="1">
      <c r="A851" s="1"/>
      <c r="B851" s="6" t="s">
        <v>14</v>
      </c>
      <c r="C851" s="6">
        <v>1185732</v>
      </c>
      <c r="D851" s="7">
        <v>44453</v>
      </c>
      <c r="E851" s="6" t="s">
        <v>33</v>
      </c>
      <c r="F851" s="6" t="s">
        <v>49</v>
      </c>
      <c r="G851" s="6" t="s">
        <v>50</v>
      </c>
      <c r="H851" s="6" t="s">
        <v>22</v>
      </c>
      <c r="I851" s="8">
        <v>0.4</v>
      </c>
      <c r="J851" s="9">
        <v>2000</v>
      </c>
      <c r="K851" s="10">
        <f t="shared" si="0"/>
        <v>800</v>
      </c>
      <c r="L851" s="10">
        <f t="shared" si="1"/>
        <v>360</v>
      </c>
      <c r="M851" s="11">
        <v>0.45</v>
      </c>
      <c r="O851" s="16"/>
      <c r="P851" s="17"/>
      <c r="Q851" s="12"/>
      <c r="R851" s="13"/>
    </row>
    <row r="852" spans="1:18" ht="15.75" customHeight="1">
      <c r="A852" s="1"/>
      <c r="B852" s="6" t="s">
        <v>14</v>
      </c>
      <c r="C852" s="6">
        <v>1185732</v>
      </c>
      <c r="D852" s="7">
        <v>44482</v>
      </c>
      <c r="E852" s="6" t="s">
        <v>33</v>
      </c>
      <c r="F852" s="6" t="s">
        <v>49</v>
      </c>
      <c r="G852" s="6" t="s">
        <v>50</v>
      </c>
      <c r="H852" s="6" t="s">
        <v>17</v>
      </c>
      <c r="I852" s="8">
        <v>0.44999999999999996</v>
      </c>
      <c r="J852" s="9">
        <v>3750</v>
      </c>
      <c r="K852" s="10">
        <f t="shared" si="0"/>
        <v>1687.4999999999998</v>
      </c>
      <c r="L852" s="10">
        <f t="shared" si="1"/>
        <v>590.625</v>
      </c>
      <c r="M852" s="11">
        <v>0.35000000000000003</v>
      </c>
      <c r="O852" s="16"/>
      <c r="P852" s="17"/>
      <c r="Q852" s="12"/>
      <c r="R852" s="13"/>
    </row>
    <row r="853" spans="1:18" ht="15.75" customHeight="1">
      <c r="A853" s="1"/>
      <c r="B853" s="6" t="s">
        <v>14</v>
      </c>
      <c r="C853" s="6">
        <v>1185732</v>
      </c>
      <c r="D853" s="7">
        <v>44482</v>
      </c>
      <c r="E853" s="6" t="s">
        <v>33</v>
      </c>
      <c r="F853" s="6" t="s">
        <v>49</v>
      </c>
      <c r="G853" s="6" t="s">
        <v>50</v>
      </c>
      <c r="H853" s="6" t="s">
        <v>18</v>
      </c>
      <c r="I853" s="8">
        <v>0.35</v>
      </c>
      <c r="J853" s="9">
        <v>2000</v>
      </c>
      <c r="K853" s="10">
        <f t="shared" si="0"/>
        <v>700</v>
      </c>
      <c r="L853" s="10">
        <f t="shared" si="1"/>
        <v>210</v>
      </c>
      <c r="M853" s="11">
        <v>0.3</v>
      </c>
      <c r="O853" s="16"/>
      <c r="P853" s="17"/>
      <c r="Q853" s="12"/>
      <c r="R853" s="13"/>
    </row>
    <row r="854" spans="1:18" ht="15.75" customHeight="1">
      <c r="A854" s="1"/>
      <c r="B854" s="6" t="s">
        <v>14</v>
      </c>
      <c r="C854" s="6">
        <v>1185732</v>
      </c>
      <c r="D854" s="7">
        <v>44482</v>
      </c>
      <c r="E854" s="6" t="s">
        <v>33</v>
      </c>
      <c r="F854" s="6" t="s">
        <v>49</v>
      </c>
      <c r="G854" s="6" t="s">
        <v>50</v>
      </c>
      <c r="H854" s="6" t="s">
        <v>19</v>
      </c>
      <c r="I854" s="8">
        <v>0.35</v>
      </c>
      <c r="J854" s="9">
        <v>1000</v>
      </c>
      <c r="K854" s="10">
        <f t="shared" si="0"/>
        <v>350</v>
      </c>
      <c r="L854" s="10">
        <f t="shared" si="1"/>
        <v>105</v>
      </c>
      <c r="M854" s="11">
        <v>0.3</v>
      </c>
      <c r="O854" s="16"/>
      <c r="P854" s="17"/>
      <c r="Q854" s="12"/>
      <c r="R854" s="13"/>
    </row>
    <row r="855" spans="1:18" ht="15.75" customHeight="1">
      <c r="A855" s="1"/>
      <c r="B855" s="6" t="s">
        <v>14</v>
      </c>
      <c r="C855" s="6">
        <v>1185732</v>
      </c>
      <c r="D855" s="7">
        <v>44482</v>
      </c>
      <c r="E855" s="6" t="s">
        <v>33</v>
      </c>
      <c r="F855" s="6" t="s">
        <v>49</v>
      </c>
      <c r="G855" s="6" t="s">
        <v>50</v>
      </c>
      <c r="H855" s="6" t="s">
        <v>20</v>
      </c>
      <c r="I855" s="8">
        <v>0.35</v>
      </c>
      <c r="J855" s="9">
        <v>750</v>
      </c>
      <c r="K855" s="10">
        <f t="shared" si="0"/>
        <v>262.5</v>
      </c>
      <c r="L855" s="10">
        <f t="shared" si="1"/>
        <v>91.875000000000014</v>
      </c>
      <c r="M855" s="11">
        <v>0.35000000000000003</v>
      </c>
      <c r="O855" s="16"/>
      <c r="P855" s="17"/>
      <c r="Q855" s="12"/>
      <c r="R855" s="13"/>
    </row>
    <row r="856" spans="1:18" ht="15.75" customHeight="1">
      <c r="A856" s="1"/>
      <c r="B856" s="6" t="s">
        <v>14</v>
      </c>
      <c r="C856" s="6">
        <v>1185732</v>
      </c>
      <c r="D856" s="7">
        <v>44482</v>
      </c>
      <c r="E856" s="6" t="s">
        <v>33</v>
      </c>
      <c r="F856" s="6" t="s">
        <v>49</v>
      </c>
      <c r="G856" s="6" t="s">
        <v>50</v>
      </c>
      <c r="H856" s="6" t="s">
        <v>21</v>
      </c>
      <c r="I856" s="8">
        <v>0.44999999999999996</v>
      </c>
      <c r="J856" s="9">
        <v>750</v>
      </c>
      <c r="K856" s="10">
        <f t="shared" si="0"/>
        <v>337.49999999999994</v>
      </c>
      <c r="L856" s="10">
        <f t="shared" si="1"/>
        <v>101.24999999999999</v>
      </c>
      <c r="M856" s="11">
        <v>0.3</v>
      </c>
      <c r="O856" s="16"/>
      <c r="P856" s="17"/>
      <c r="Q856" s="12"/>
      <c r="R856" s="13"/>
    </row>
    <row r="857" spans="1:18" ht="15.75" customHeight="1">
      <c r="A857" s="1"/>
      <c r="B857" s="6" t="s">
        <v>14</v>
      </c>
      <c r="C857" s="6">
        <v>1185732</v>
      </c>
      <c r="D857" s="7">
        <v>44482</v>
      </c>
      <c r="E857" s="6" t="s">
        <v>33</v>
      </c>
      <c r="F857" s="6" t="s">
        <v>49</v>
      </c>
      <c r="G857" s="6" t="s">
        <v>50</v>
      </c>
      <c r="H857" s="6" t="s">
        <v>22</v>
      </c>
      <c r="I857" s="8">
        <v>0.49999999999999989</v>
      </c>
      <c r="J857" s="9">
        <v>2000</v>
      </c>
      <c r="K857" s="10">
        <f t="shared" si="0"/>
        <v>999.99999999999977</v>
      </c>
      <c r="L857" s="10">
        <f t="shared" si="1"/>
        <v>449.99999999999989</v>
      </c>
      <c r="M857" s="11">
        <v>0.45</v>
      </c>
      <c r="O857" s="16"/>
      <c r="P857" s="17"/>
      <c r="Q857" s="12"/>
      <c r="R857" s="13"/>
    </row>
    <row r="858" spans="1:18" ht="15.75" customHeight="1">
      <c r="A858" s="1"/>
      <c r="B858" s="6" t="s">
        <v>14</v>
      </c>
      <c r="C858" s="6">
        <v>1185732</v>
      </c>
      <c r="D858" s="7">
        <v>44513</v>
      </c>
      <c r="E858" s="6" t="s">
        <v>33</v>
      </c>
      <c r="F858" s="6" t="s">
        <v>49</v>
      </c>
      <c r="G858" s="6" t="s">
        <v>50</v>
      </c>
      <c r="H858" s="6" t="s">
        <v>17</v>
      </c>
      <c r="I858" s="8">
        <v>0.5</v>
      </c>
      <c r="J858" s="9">
        <v>3500</v>
      </c>
      <c r="K858" s="10">
        <f t="shared" si="0"/>
        <v>1750</v>
      </c>
      <c r="L858" s="10">
        <f t="shared" si="1"/>
        <v>612.50000000000011</v>
      </c>
      <c r="M858" s="11">
        <v>0.35000000000000003</v>
      </c>
      <c r="O858" s="16"/>
      <c r="P858" s="17"/>
      <c r="Q858" s="12"/>
      <c r="R858" s="13"/>
    </row>
    <row r="859" spans="1:18" ht="15.75" customHeight="1">
      <c r="A859" s="1"/>
      <c r="B859" s="6" t="s">
        <v>14</v>
      </c>
      <c r="C859" s="6">
        <v>1185732</v>
      </c>
      <c r="D859" s="7">
        <v>44513</v>
      </c>
      <c r="E859" s="6" t="s">
        <v>33</v>
      </c>
      <c r="F859" s="6" t="s">
        <v>49</v>
      </c>
      <c r="G859" s="6" t="s">
        <v>50</v>
      </c>
      <c r="H859" s="6" t="s">
        <v>18</v>
      </c>
      <c r="I859" s="8">
        <v>0.4</v>
      </c>
      <c r="J859" s="9">
        <v>2000</v>
      </c>
      <c r="K859" s="10">
        <f t="shared" si="0"/>
        <v>800</v>
      </c>
      <c r="L859" s="10">
        <f t="shared" si="1"/>
        <v>240</v>
      </c>
      <c r="M859" s="11">
        <v>0.3</v>
      </c>
      <c r="O859" s="16"/>
      <c r="P859" s="17"/>
      <c r="Q859" s="12"/>
      <c r="R859" s="13"/>
    </row>
    <row r="860" spans="1:18" ht="15.75" customHeight="1">
      <c r="A860" s="1"/>
      <c r="B860" s="6" t="s">
        <v>14</v>
      </c>
      <c r="C860" s="6">
        <v>1185732</v>
      </c>
      <c r="D860" s="7">
        <v>44513</v>
      </c>
      <c r="E860" s="6" t="s">
        <v>33</v>
      </c>
      <c r="F860" s="6" t="s">
        <v>49</v>
      </c>
      <c r="G860" s="6" t="s">
        <v>50</v>
      </c>
      <c r="H860" s="6" t="s">
        <v>19</v>
      </c>
      <c r="I860" s="8">
        <v>0.4</v>
      </c>
      <c r="J860" s="9">
        <v>1450</v>
      </c>
      <c r="K860" s="10">
        <f t="shared" si="0"/>
        <v>580</v>
      </c>
      <c r="L860" s="10">
        <f t="shared" si="1"/>
        <v>174</v>
      </c>
      <c r="M860" s="11">
        <v>0.3</v>
      </c>
      <c r="O860" s="16"/>
      <c r="P860" s="17"/>
      <c r="Q860" s="12"/>
      <c r="R860" s="13"/>
    </row>
    <row r="861" spans="1:18" ht="15.75" customHeight="1">
      <c r="A861" s="1"/>
      <c r="B861" s="6" t="s">
        <v>14</v>
      </c>
      <c r="C861" s="6">
        <v>1185732</v>
      </c>
      <c r="D861" s="7">
        <v>44513</v>
      </c>
      <c r="E861" s="6" t="s">
        <v>33</v>
      </c>
      <c r="F861" s="6" t="s">
        <v>49</v>
      </c>
      <c r="G861" s="6" t="s">
        <v>50</v>
      </c>
      <c r="H861" s="6" t="s">
        <v>20</v>
      </c>
      <c r="I861" s="8">
        <v>0.4</v>
      </c>
      <c r="J861" s="9">
        <v>1500</v>
      </c>
      <c r="K861" s="10">
        <f t="shared" si="0"/>
        <v>600</v>
      </c>
      <c r="L861" s="10">
        <f t="shared" si="1"/>
        <v>210.00000000000003</v>
      </c>
      <c r="M861" s="11">
        <v>0.35000000000000003</v>
      </c>
      <c r="O861" s="16"/>
      <c r="P861" s="17"/>
      <c r="Q861" s="12"/>
      <c r="R861" s="13"/>
    </row>
    <row r="862" spans="1:18" ht="15.75" customHeight="1">
      <c r="A862" s="1"/>
      <c r="B862" s="6" t="s">
        <v>14</v>
      </c>
      <c r="C862" s="6">
        <v>1185732</v>
      </c>
      <c r="D862" s="7">
        <v>44513</v>
      </c>
      <c r="E862" s="6" t="s">
        <v>33</v>
      </c>
      <c r="F862" s="6" t="s">
        <v>49</v>
      </c>
      <c r="G862" s="6" t="s">
        <v>50</v>
      </c>
      <c r="H862" s="6" t="s">
        <v>21</v>
      </c>
      <c r="I862" s="8">
        <v>0.54999999999999993</v>
      </c>
      <c r="J862" s="9">
        <v>1250</v>
      </c>
      <c r="K862" s="10">
        <f t="shared" si="0"/>
        <v>687.49999999999989</v>
      </c>
      <c r="L862" s="10">
        <f t="shared" si="1"/>
        <v>206.24999999999997</v>
      </c>
      <c r="M862" s="11">
        <v>0.3</v>
      </c>
      <c r="O862" s="16"/>
      <c r="P862" s="17"/>
      <c r="Q862" s="12"/>
      <c r="R862" s="13"/>
    </row>
    <row r="863" spans="1:18" ht="15.75" customHeight="1">
      <c r="A863" s="1"/>
      <c r="B863" s="6" t="s">
        <v>14</v>
      </c>
      <c r="C863" s="6">
        <v>1185732</v>
      </c>
      <c r="D863" s="7">
        <v>44513</v>
      </c>
      <c r="E863" s="6" t="s">
        <v>33</v>
      </c>
      <c r="F863" s="6" t="s">
        <v>49</v>
      </c>
      <c r="G863" s="6" t="s">
        <v>50</v>
      </c>
      <c r="H863" s="6" t="s">
        <v>22</v>
      </c>
      <c r="I863" s="8">
        <v>0.59999999999999987</v>
      </c>
      <c r="J863" s="9">
        <v>2250</v>
      </c>
      <c r="K863" s="10">
        <f t="shared" si="0"/>
        <v>1349.9999999999998</v>
      </c>
      <c r="L863" s="10">
        <f t="shared" si="1"/>
        <v>607.49999999999989</v>
      </c>
      <c r="M863" s="11">
        <v>0.45</v>
      </c>
      <c r="O863" s="16"/>
      <c r="P863" s="17"/>
      <c r="Q863" s="12"/>
      <c r="R863" s="13"/>
    </row>
    <row r="864" spans="1:18" ht="15.75" customHeight="1">
      <c r="A864" s="1"/>
      <c r="B864" s="6" t="s">
        <v>14</v>
      </c>
      <c r="C864" s="6">
        <v>1185732</v>
      </c>
      <c r="D864" s="7">
        <v>44542</v>
      </c>
      <c r="E864" s="6" t="s">
        <v>33</v>
      </c>
      <c r="F864" s="6" t="s">
        <v>49</v>
      </c>
      <c r="G864" s="6" t="s">
        <v>50</v>
      </c>
      <c r="H864" s="6" t="s">
        <v>17</v>
      </c>
      <c r="I864" s="8">
        <v>0.54999999999999993</v>
      </c>
      <c r="J864" s="9">
        <v>4750</v>
      </c>
      <c r="K864" s="10">
        <f t="shared" si="0"/>
        <v>2612.4999999999995</v>
      </c>
      <c r="L864" s="10">
        <f t="shared" si="1"/>
        <v>914.37499999999989</v>
      </c>
      <c r="M864" s="11">
        <v>0.35000000000000003</v>
      </c>
      <c r="O864" s="16"/>
      <c r="P864" s="17"/>
      <c r="Q864" s="12"/>
      <c r="R864" s="13"/>
    </row>
    <row r="865" spans="1:18" ht="15.75" customHeight="1">
      <c r="A865" s="1"/>
      <c r="B865" s="6" t="s">
        <v>14</v>
      </c>
      <c r="C865" s="6">
        <v>1185732</v>
      </c>
      <c r="D865" s="7">
        <v>44542</v>
      </c>
      <c r="E865" s="6" t="s">
        <v>33</v>
      </c>
      <c r="F865" s="6" t="s">
        <v>49</v>
      </c>
      <c r="G865" s="6" t="s">
        <v>50</v>
      </c>
      <c r="H865" s="6" t="s">
        <v>18</v>
      </c>
      <c r="I865" s="8">
        <v>0.45</v>
      </c>
      <c r="J865" s="9">
        <v>2750</v>
      </c>
      <c r="K865" s="10">
        <f t="shared" si="0"/>
        <v>1237.5</v>
      </c>
      <c r="L865" s="10">
        <f t="shared" si="1"/>
        <v>371.25</v>
      </c>
      <c r="M865" s="11">
        <v>0.3</v>
      </c>
      <c r="O865" s="16"/>
      <c r="P865" s="17"/>
      <c r="Q865" s="12"/>
      <c r="R865" s="13"/>
    </row>
    <row r="866" spans="1:18" ht="15.75" customHeight="1">
      <c r="A866" s="1"/>
      <c r="B866" s="6" t="s">
        <v>14</v>
      </c>
      <c r="C866" s="6">
        <v>1185732</v>
      </c>
      <c r="D866" s="7">
        <v>44542</v>
      </c>
      <c r="E866" s="6" t="s">
        <v>33</v>
      </c>
      <c r="F866" s="6" t="s">
        <v>49</v>
      </c>
      <c r="G866" s="6" t="s">
        <v>50</v>
      </c>
      <c r="H866" s="6" t="s">
        <v>19</v>
      </c>
      <c r="I866" s="8">
        <v>0.45</v>
      </c>
      <c r="J866" s="9">
        <v>2250</v>
      </c>
      <c r="K866" s="10">
        <f t="shared" si="0"/>
        <v>1012.5</v>
      </c>
      <c r="L866" s="10">
        <f t="shared" si="1"/>
        <v>303.75</v>
      </c>
      <c r="M866" s="11">
        <v>0.3</v>
      </c>
      <c r="O866" s="16"/>
      <c r="P866" s="17"/>
      <c r="Q866" s="12"/>
      <c r="R866" s="13"/>
    </row>
    <row r="867" spans="1:18" ht="15.75" customHeight="1">
      <c r="A867" s="1"/>
      <c r="B867" s="6" t="s">
        <v>14</v>
      </c>
      <c r="C867" s="6">
        <v>1185732</v>
      </c>
      <c r="D867" s="7">
        <v>44542</v>
      </c>
      <c r="E867" s="6" t="s">
        <v>33</v>
      </c>
      <c r="F867" s="6" t="s">
        <v>49</v>
      </c>
      <c r="G867" s="6" t="s">
        <v>50</v>
      </c>
      <c r="H867" s="6" t="s">
        <v>20</v>
      </c>
      <c r="I867" s="8">
        <v>0.45</v>
      </c>
      <c r="J867" s="9">
        <v>1750</v>
      </c>
      <c r="K867" s="10">
        <f t="shared" si="0"/>
        <v>787.5</v>
      </c>
      <c r="L867" s="10">
        <f t="shared" si="1"/>
        <v>275.625</v>
      </c>
      <c r="M867" s="11">
        <v>0.35000000000000003</v>
      </c>
      <c r="O867" s="16"/>
      <c r="P867" s="17"/>
      <c r="Q867" s="12"/>
      <c r="R867" s="13"/>
    </row>
    <row r="868" spans="1:18" ht="15.75" customHeight="1">
      <c r="A868" s="1"/>
      <c r="B868" s="6" t="s">
        <v>14</v>
      </c>
      <c r="C868" s="6">
        <v>1185732</v>
      </c>
      <c r="D868" s="7">
        <v>44542</v>
      </c>
      <c r="E868" s="6" t="s">
        <v>33</v>
      </c>
      <c r="F868" s="6" t="s">
        <v>49</v>
      </c>
      <c r="G868" s="6" t="s">
        <v>50</v>
      </c>
      <c r="H868" s="6" t="s">
        <v>21</v>
      </c>
      <c r="I868" s="8">
        <v>0.54999999999999993</v>
      </c>
      <c r="J868" s="9">
        <v>1750</v>
      </c>
      <c r="K868" s="10">
        <f t="shared" si="0"/>
        <v>962.49999999999989</v>
      </c>
      <c r="L868" s="10">
        <f t="shared" si="1"/>
        <v>288.74999999999994</v>
      </c>
      <c r="M868" s="11">
        <v>0.3</v>
      </c>
      <c r="O868" s="16"/>
      <c r="P868" s="17"/>
      <c r="Q868" s="12"/>
      <c r="R868" s="13"/>
    </row>
    <row r="869" spans="1:18" ht="15.75" customHeight="1">
      <c r="A869" s="1"/>
      <c r="B869" s="6" t="s">
        <v>14</v>
      </c>
      <c r="C869" s="6">
        <v>1185732</v>
      </c>
      <c r="D869" s="7">
        <v>44542</v>
      </c>
      <c r="E869" s="6" t="s">
        <v>33</v>
      </c>
      <c r="F869" s="6" t="s">
        <v>49</v>
      </c>
      <c r="G869" s="6" t="s">
        <v>50</v>
      </c>
      <c r="H869" s="6" t="s">
        <v>22</v>
      </c>
      <c r="I869" s="8">
        <v>0.59999999999999987</v>
      </c>
      <c r="J869" s="9">
        <v>2750</v>
      </c>
      <c r="K869" s="10">
        <f t="shared" si="0"/>
        <v>1649.9999999999995</v>
      </c>
      <c r="L869" s="10">
        <f t="shared" si="1"/>
        <v>742.49999999999977</v>
      </c>
      <c r="M869" s="11">
        <v>0.45</v>
      </c>
      <c r="O869" s="16"/>
      <c r="P869" s="17"/>
      <c r="Q869" s="12"/>
      <c r="R869" s="13"/>
    </row>
    <row r="870" spans="1:18" ht="15.75" customHeight="1">
      <c r="A870" s="1" t="s">
        <v>39</v>
      </c>
      <c r="B870" s="6" t="s">
        <v>31</v>
      </c>
      <c r="C870" s="6">
        <v>1189833</v>
      </c>
      <c r="D870" s="7">
        <v>44213</v>
      </c>
      <c r="E870" s="6" t="s">
        <v>33</v>
      </c>
      <c r="F870" s="6" t="s">
        <v>51</v>
      </c>
      <c r="G870" s="6" t="s">
        <v>52</v>
      </c>
      <c r="H870" s="6" t="s">
        <v>17</v>
      </c>
      <c r="I870" s="8">
        <v>0.35</v>
      </c>
      <c r="J870" s="9">
        <v>4750</v>
      </c>
      <c r="K870" s="10">
        <f t="shared" si="0"/>
        <v>1662.5</v>
      </c>
      <c r="L870" s="10">
        <f t="shared" si="1"/>
        <v>748.125</v>
      </c>
      <c r="M870" s="11">
        <v>0.45</v>
      </c>
      <c r="O870" s="16"/>
      <c r="P870" s="17"/>
      <c r="Q870" s="12"/>
      <c r="R870" s="13"/>
    </row>
    <row r="871" spans="1:18" ht="15.75" customHeight="1">
      <c r="A871" s="1"/>
      <c r="B871" s="6" t="s">
        <v>31</v>
      </c>
      <c r="C871" s="6">
        <v>1189833</v>
      </c>
      <c r="D871" s="7">
        <v>44213</v>
      </c>
      <c r="E871" s="6" t="s">
        <v>33</v>
      </c>
      <c r="F871" s="6" t="s">
        <v>51</v>
      </c>
      <c r="G871" s="6" t="s">
        <v>52</v>
      </c>
      <c r="H871" s="6" t="s">
        <v>18</v>
      </c>
      <c r="I871" s="8">
        <v>0.45</v>
      </c>
      <c r="J871" s="9">
        <v>4750</v>
      </c>
      <c r="K871" s="10">
        <f t="shared" si="0"/>
        <v>2137.5</v>
      </c>
      <c r="L871" s="10">
        <f t="shared" si="1"/>
        <v>641.25</v>
      </c>
      <c r="M871" s="11">
        <v>0.3</v>
      </c>
      <c r="O871" s="16"/>
      <c r="P871" s="17"/>
      <c r="Q871" s="12"/>
      <c r="R871" s="13"/>
    </row>
    <row r="872" spans="1:18" ht="15.75" customHeight="1">
      <c r="A872" s="1"/>
      <c r="B872" s="6" t="s">
        <v>31</v>
      </c>
      <c r="C872" s="6">
        <v>1189833</v>
      </c>
      <c r="D872" s="7">
        <v>44213</v>
      </c>
      <c r="E872" s="6" t="s">
        <v>33</v>
      </c>
      <c r="F872" s="6" t="s">
        <v>51</v>
      </c>
      <c r="G872" s="6" t="s">
        <v>52</v>
      </c>
      <c r="H872" s="6" t="s">
        <v>19</v>
      </c>
      <c r="I872" s="8">
        <v>0.45</v>
      </c>
      <c r="J872" s="9">
        <v>4750</v>
      </c>
      <c r="K872" s="10">
        <f t="shared" si="0"/>
        <v>2137.5</v>
      </c>
      <c r="L872" s="10">
        <f t="shared" si="1"/>
        <v>961.875</v>
      </c>
      <c r="M872" s="11">
        <v>0.45</v>
      </c>
      <c r="O872" s="16"/>
      <c r="P872" s="17"/>
      <c r="Q872" s="12"/>
      <c r="R872" s="13"/>
    </row>
    <row r="873" spans="1:18" ht="15.75" customHeight="1">
      <c r="A873" s="1"/>
      <c r="B873" s="6" t="s">
        <v>31</v>
      </c>
      <c r="C873" s="6">
        <v>1189833</v>
      </c>
      <c r="D873" s="7">
        <v>44213</v>
      </c>
      <c r="E873" s="6" t="s">
        <v>33</v>
      </c>
      <c r="F873" s="6" t="s">
        <v>51</v>
      </c>
      <c r="G873" s="6" t="s">
        <v>52</v>
      </c>
      <c r="H873" s="6" t="s">
        <v>20</v>
      </c>
      <c r="I873" s="8">
        <v>0.45</v>
      </c>
      <c r="J873" s="9">
        <v>3250</v>
      </c>
      <c r="K873" s="10">
        <f t="shared" si="0"/>
        <v>1462.5</v>
      </c>
      <c r="L873" s="10">
        <f t="shared" si="1"/>
        <v>585</v>
      </c>
      <c r="M873" s="11">
        <v>0.39999999999999997</v>
      </c>
      <c r="O873" s="16"/>
      <c r="P873" s="17"/>
      <c r="Q873" s="12"/>
      <c r="R873" s="13"/>
    </row>
    <row r="874" spans="1:18" ht="15.75" customHeight="1">
      <c r="A874" s="1"/>
      <c r="B874" s="6" t="s">
        <v>31</v>
      </c>
      <c r="C874" s="6">
        <v>1189833</v>
      </c>
      <c r="D874" s="7">
        <v>44213</v>
      </c>
      <c r="E874" s="6" t="s">
        <v>33</v>
      </c>
      <c r="F874" s="6" t="s">
        <v>51</v>
      </c>
      <c r="G874" s="6" t="s">
        <v>52</v>
      </c>
      <c r="H874" s="6" t="s">
        <v>21</v>
      </c>
      <c r="I874" s="8">
        <v>0.5</v>
      </c>
      <c r="J874" s="9">
        <v>2750</v>
      </c>
      <c r="K874" s="10">
        <f t="shared" si="0"/>
        <v>1375</v>
      </c>
      <c r="L874" s="10">
        <f t="shared" si="1"/>
        <v>825.00000000000011</v>
      </c>
      <c r="M874" s="11">
        <v>0.60000000000000009</v>
      </c>
      <c r="O874" s="16"/>
      <c r="P874" s="17"/>
      <c r="Q874" s="12"/>
      <c r="R874" s="13"/>
    </row>
    <row r="875" spans="1:18" ht="15.75" customHeight="1">
      <c r="A875" s="1"/>
      <c r="B875" s="6" t="s">
        <v>31</v>
      </c>
      <c r="C875" s="6">
        <v>1189833</v>
      </c>
      <c r="D875" s="7">
        <v>44213</v>
      </c>
      <c r="E875" s="6" t="s">
        <v>33</v>
      </c>
      <c r="F875" s="6" t="s">
        <v>51</v>
      </c>
      <c r="G875" s="6" t="s">
        <v>52</v>
      </c>
      <c r="H875" s="6" t="s">
        <v>22</v>
      </c>
      <c r="I875" s="8">
        <v>0.45</v>
      </c>
      <c r="J875" s="9">
        <v>4750</v>
      </c>
      <c r="K875" s="10">
        <f t="shared" si="0"/>
        <v>2137.5</v>
      </c>
      <c r="L875" s="10">
        <f t="shared" si="1"/>
        <v>534.375</v>
      </c>
      <c r="M875" s="11">
        <v>0.25</v>
      </c>
      <c r="O875" s="16"/>
      <c r="P875" s="17"/>
      <c r="Q875" s="12"/>
      <c r="R875" s="13"/>
    </row>
    <row r="876" spans="1:18" ht="15.75" customHeight="1">
      <c r="A876" s="1"/>
      <c r="B876" s="6" t="s">
        <v>31</v>
      </c>
      <c r="C876" s="6">
        <v>1189833</v>
      </c>
      <c r="D876" s="7">
        <v>44244</v>
      </c>
      <c r="E876" s="6" t="s">
        <v>33</v>
      </c>
      <c r="F876" s="6" t="s">
        <v>51</v>
      </c>
      <c r="G876" s="6" t="s">
        <v>52</v>
      </c>
      <c r="H876" s="6" t="s">
        <v>17</v>
      </c>
      <c r="I876" s="8">
        <v>0.35</v>
      </c>
      <c r="J876" s="9">
        <v>5250</v>
      </c>
      <c r="K876" s="10">
        <f t="shared" si="0"/>
        <v>1837.4999999999998</v>
      </c>
      <c r="L876" s="10">
        <f t="shared" si="1"/>
        <v>826.87499999999989</v>
      </c>
      <c r="M876" s="11">
        <v>0.45</v>
      </c>
      <c r="O876" s="16"/>
      <c r="P876" s="17"/>
      <c r="Q876" s="12"/>
      <c r="R876" s="13"/>
    </row>
    <row r="877" spans="1:18" ht="15.75" customHeight="1">
      <c r="A877" s="1"/>
      <c r="B877" s="6" t="s">
        <v>31</v>
      </c>
      <c r="C877" s="6">
        <v>1189833</v>
      </c>
      <c r="D877" s="7">
        <v>44244</v>
      </c>
      <c r="E877" s="6" t="s">
        <v>33</v>
      </c>
      <c r="F877" s="6" t="s">
        <v>51</v>
      </c>
      <c r="G877" s="6" t="s">
        <v>52</v>
      </c>
      <c r="H877" s="6" t="s">
        <v>18</v>
      </c>
      <c r="I877" s="8">
        <v>0.45</v>
      </c>
      <c r="J877" s="9">
        <v>4250</v>
      </c>
      <c r="K877" s="10">
        <f t="shared" si="0"/>
        <v>1912.5</v>
      </c>
      <c r="L877" s="10">
        <f t="shared" si="1"/>
        <v>573.75</v>
      </c>
      <c r="M877" s="11">
        <v>0.3</v>
      </c>
      <c r="O877" s="16"/>
      <c r="P877" s="17"/>
      <c r="Q877" s="12"/>
      <c r="R877" s="13"/>
    </row>
    <row r="878" spans="1:18" ht="15.75" customHeight="1">
      <c r="A878" s="1"/>
      <c r="B878" s="6" t="s">
        <v>31</v>
      </c>
      <c r="C878" s="6">
        <v>1189833</v>
      </c>
      <c r="D878" s="7">
        <v>44244</v>
      </c>
      <c r="E878" s="6" t="s">
        <v>33</v>
      </c>
      <c r="F878" s="6" t="s">
        <v>51</v>
      </c>
      <c r="G878" s="6" t="s">
        <v>52</v>
      </c>
      <c r="H878" s="6" t="s">
        <v>19</v>
      </c>
      <c r="I878" s="8">
        <v>0.45</v>
      </c>
      <c r="J878" s="9">
        <v>4500</v>
      </c>
      <c r="K878" s="10">
        <f t="shared" si="0"/>
        <v>2025</v>
      </c>
      <c r="L878" s="10">
        <f t="shared" si="1"/>
        <v>911.25</v>
      </c>
      <c r="M878" s="11">
        <v>0.45</v>
      </c>
      <c r="O878" s="16"/>
      <c r="P878" s="17"/>
      <c r="Q878" s="12"/>
      <c r="R878" s="13"/>
    </row>
    <row r="879" spans="1:18" ht="15.75" customHeight="1">
      <c r="A879" s="1"/>
      <c r="B879" s="6" t="s">
        <v>31</v>
      </c>
      <c r="C879" s="6">
        <v>1189833</v>
      </c>
      <c r="D879" s="7">
        <v>44244</v>
      </c>
      <c r="E879" s="6" t="s">
        <v>33</v>
      </c>
      <c r="F879" s="6" t="s">
        <v>51</v>
      </c>
      <c r="G879" s="6" t="s">
        <v>52</v>
      </c>
      <c r="H879" s="6" t="s">
        <v>20</v>
      </c>
      <c r="I879" s="8">
        <v>0.45</v>
      </c>
      <c r="J879" s="9">
        <v>3000</v>
      </c>
      <c r="K879" s="10">
        <f t="shared" si="0"/>
        <v>1350</v>
      </c>
      <c r="L879" s="10">
        <f t="shared" si="1"/>
        <v>540</v>
      </c>
      <c r="M879" s="11">
        <v>0.39999999999999997</v>
      </c>
      <c r="O879" s="16"/>
      <c r="P879" s="17"/>
      <c r="Q879" s="12"/>
      <c r="R879" s="13"/>
    </row>
    <row r="880" spans="1:18" ht="15.75" customHeight="1">
      <c r="A880" s="1"/>
      <c r="B880" s="6" t="s">
        <v>31</v>
      </c>
      <c r="C880" s="6">
        <v>1189833</v>
      </c>
      <c r="D880" s="7">
        <v>44244</v>
      </c>
      <c r="E880" s="6" t="s">
        <v>33</v>
      </c>
      <c r="F880" s="6" t="s">
        <v>51</v>
      </c>
      <c r="G880" s="6" t="s">
        <v>52</v>
      </c>
      <c r="H880" s="6" t="s">
        <v>21</v>
      </c>
      <c r="I880" s="8">
        <v>0.5</v>
      </c>
      <c r="J880" s="9">
        <v>2250</v>
      </c>
      <c r="K880" s="10">
        <f t="shared" si="0"/>
        <v>1125</v>
      </c>
      <c r="L880" s="10">
        <f t="shared" si="1"/>
        <v>675.00000000000011</v>
      </c>
      <c r="M880" s="11">
        <v>0.60000000000000009</v>
      </c>
      <c r="O880" s="16"/>
      <c r="P880" s="17"/>
      <c r="Q880" s="12"/>
      <c r="R880" s="13"/>
    </row>
    <row r="881" spans="1:18" ht="15.75" customHeight="1">
      <c r="A881" s="1"/>
      <c r="B881" s="6" t="s">
        <v>31</v>
      </c>
      <c r="C881" s="6">
        <v>1189833</v>
      </c>
      <c r="D881" s="7">
        <v>44244</v>
      </c>
      <c r="E881" s="6" t="s">
        <v>33</v>
      </c>
      <c r="F881" s="6" t="s">
        <v>51</v>
      </c>
      <c r="G881" s="6" t="s">
        <v>52</v>
      </c>
      <c r="H881" s="6" t="s">
        <v>22</v>
      </c>
      <c r="I881" s="8">
        <v>0.45</v>
      </c>
      <c r="J881" s="9">
        <v>4250</v>
      </c>
      <c r="K881" s="10">
        <f t="shared" si="0"/>
        <v>1912.5</v>
      </c>
      <c r="L881" s="10">
        <f t="shared" si="1"/>
        <v>478.125</v>
      </c>
      <c r="M881" s="11">
        <v>0.25</v>
      </c>
      <c r="O881" s="16"/>
      <c r="P881" s="17"/>
      <c r="Q881" s="12"/>
      <c r="R881" s="13"/>
    </row>
    <row r="882" spans="1:18" ht="15.75" customHeight="1">
      <c r="A882" s="1"/>
      <c r="B882" s="6" t="s">
        <v>31</v>
      </c>
      <c r="C882" s="6">
        <v>1189833</v>
      </c>
      <c r="D882" s="7">
        <v>44271</v>
      </c>
      <c r="E882" s="6" t="s">
        <v>33</v>
      </c>
      <c r="F882" s="6" t="s">
        <v>51</v>
      </c>
      <c r="G882" s="6" t="s">
        <v>52</v>
      </c>
      <c r="H882" s="6" t="s">
        <v>17</v>
      </c>
      <c r="I882" s="8">
        <v>0.35</v>
      </c>
      <c r="J882" s="9">
        <v>5750</v>
      </c>
      <c r="K882" s="10">
        <f t="shared" si="0"/>
        <v>2012.4999999999998</v>
      </c>
      <c r="L882" s="10">
        <f t="shared" si="1"/>
        <v>905.62499999999989</v>
      </c>
      <c r="M882" s="11">
        <v>0.45</v>
      </c>
      <c r="O882" s="16"/>
      <c r="P882" s="17"/>
      <c r="Q882" s="12"/>
      <c r="R882" s="13"/>
    </row>
    <row r="883" spans="1:18" ht="15.75" customHeight="1">
      <c r="A883" s="1"/>
      <c r="B883" s="6" t="s">
        <v>31</v>
      </c>
      <c r="C883" s="6">
        <v>1189833</v>
      </c>
      <c r="D883" s="7">
        <v>44271</v>
      </c>
      <c r="E883" s="6" t="s">
        <v>33</v>
      </c>
      <c r="F883" s="6" t="s">
        <v>51</v>
      </c>
      <c r="G883" s="6" t="s">
        <v>52</v>
      </c>
      <c r="H883" s="6" t="s">
        <v>18</v>
      </c>
      <c r="I883" s="8">
        <v>0.45</v>
      </c>
      <c r="J883" s="9">
        <v>4250</v>
      </c>
      <c r="K883" s="10">
        <f t="shared" si="0"/>
        <v>1912.5</v>
      </c>
      <c r="L883" s="10">
        <f t="shared" si="1"/>
        <v>573.75</v>
      </c>
      <c r="M883" s="11">
        <v>0.3</v>
      </c>
      <c r="O883" s="16"/>
      <c r="P883" s="17"/>
      <c r="Q883" s="12"/>
      <c r="R883" s="13"/>
    </row>
    <row r="884" spans="1:18" ht="15.75" customHeight="1">
      <c r="A884" s="1"/>
      <c r="B884" s="6" t="s">
        <v>31</v>
      </c>
      <c r="C884" s="6">
        <v>1189833</v>
      </c>
      <c r="D884" s="7">
        <v>44271</v>
      </c>
      <c r="E884" s="6" t="s">
        <v>33</v>
      </c>
      <c r="F884" s="6" t="s">
        <v>51</v>
      </c>
      <c r="G884" s="6" t="s">
        <v>52</v>
      </c>
      <c r="H884" s="6" t="s">
        <v>19</v>
      </c>
      <c r="I884" s="8">
        <v>0.45</v>
      </c>
      <c r="J884" s="9">
        <v>4250</v>
      </c>
      <c r="K884" s="10">
        <f t="shared" si="0"/>
        <v>1912.5</v>
      </c>
      <c r="L884" s="10">
        <f t="shared" si="1"/>
        <v>860.625</v>
      </c>
      <c r="M884" s="11">
        <v>0.45</v>
      </c>
      <c r="O884" s="16"/>
      <c r="P884" s="17"/>
      <c r="Q884" s="12"/>
      <c r="R884" s="13"/>
    </row>
    <row r="885" spans="1:18" ht="15.75" customHeight="1">
      <c r="A885" s="1"/>
      <c r="B885" s="6" t="s">
        <v>31</v>
      </c>
      <c r="C885" s="6">
        <v>1189833</v>
      </c>
      <c r="D885" s="7">
        <v>44271</v>
      </c>
      <c r="E885" s="6" t="s">
        <v>33</v>
      </c>
      <c r="F885" s="6" t="s">
        <v>51</v>
      </c>
      <c r="G885" s="6" t="s">
        <v>52</v>
      </c>
      <c r="H885" s="6" t="s">
        <v>20</v>
      </c>
      <c r="I885" s="8">
        <v>0.45</v>
      </c>
      <c r="J885" s="9">
        <v>3250</v>
      </c>
      <c r="K885" s="10">
        <f t="shared" si="0"/>
        <v>1462.5</v>
      </c>
      <c r="L885" s="10">
        <f t="shared" si="1"/>
        <v>585</v>
      </c>
      <c r="M885" s="11">
        <v>0.39999999999999997</v>
      </c>
      <c r="O885" s="16"/>
      <c r="P885" s="17"/>
      <c r="Q885" s="12"/>
      <c r="R885" s="13"/>
    </row>
    <row r="886" spans="1:18" ht="15.75" customHeight="1">
      <c r="A886" s="1"/>
      <c r="B886" s="6" t="s">
        <v>31</v>
      </c>
      <c r="C886" s="6">
        <v>1189833</v>
      </c>
      <c r="D886" s="7">
        <v>44271</v>
      </c>
      <c r="E886" s="6" t="s">
        <v>33</v>
      </c>
      <c r="F886" s="6" t="s">
        <v>51</v>
      </c>
      <c r="G886" s="6" t="s">
        <v>52</v>
      </c>
      <c r="H886" s="6" t="s">
        <v>21</v>
      </c>
      <c r="I886" s="8">
        <v>0.5</v>
      </c>
      <c r="J886" s="9">
        <v>2000</v>
      </c>
      <c r="K886" s="10">
        <f t="shared" si="0"/>
        <v>1000</v>
      </c>
      <c r="L886" s="10">
        <f t="shared" si="1"/>
        <v>600.00000000000011</v>
      </c>
      <c r="M886" s="11">
        <v>0.60000000000000009</v>
      </c>
      <c r="O886" s="16"/>
      <c r="P886" s="17"/>
      <c r="Q886" s="12"/>
      <c r="R886" s="13"/>
    </row>
    <row r="887" spans="1:18" ht="15.75" customHeight="1">
      <c r="A887" s="1"/>
      <c r="B887" s="6" t="s">
        <v>31</v>
      </c>
      <c r="C887" s="6">
        <v>1189833</v>
      </c>
      <c r="D887" s="7">
        <v>44271</v>
      </c>
      <c r="E887" s="6" t="s">
        <v>33</v>
      </c>
      <c r="F887" s="6" t="s">
        <v>51</v>
      </c>
      <c r="G887" s="6" t="s">
        <v>52</v>
      </c>
      <c r="H887" s="6" t="s">
        <v>22</v>
      </c>
      <c r="I887" s="8">
        <v>0.45</v>
      </c>
      <c r="J887" s="9">
        <v>4000</v>
      </c>
      <c r="K887" s="10">
        <f t="shared" si="0"/>
        <v>1800</v>
      </c>
      <c r="L887" s="10">
        <f t="shared" si="1"/>
        <v>450</v>
      </c>
      <c r="M887" s="11">
        <v>0.25</v>
      </c>
      <c r="O887" s="16"/>
      <c r="P887" s="17"/>
      <c r="Q887" s="12"/>
      <c r="R887" s="13"/>
    </row>
    <row r="888" spans="1:18" ht="15.75" customHeight="1">
      <c r="A888" s="1"/>
      <c r="B888" s="6" t="s">
        <v>31</v>
      </c>
      <c r="C888" s="6">
        <v>1189833</v>
      </c>
      <c r="D888" s="7">
        <v>44303</v>
      </c>
      <c r="E888" s="6" t="s">
        <v>33</v>
      </c>
      <c r="F888" s="6" t="s">
        <v>51</v>
      </c>
      <c r="G888" s="6" t="s">
        <v>52</v>
      </c>
      <c r="H888" s="6" t="s">
        <v>17</v>
      </c>
      <c r="I888" s="8">
        <v>0.45</v>
      </c>
      <c r="J888" s="9">
        <v>5750</v>
      </c>
      <c r="K888" s="10">
        <f t="shared" si="0"/>
        <v>2587.5</v>
      </c>
      <c r="L888" s="10">
        <f t="shared" si="1"/>
        <v>1164.375</v>
      </c>
      <c r="M888" s="11">
        <v>0.45</v>
      </c>
      <c r="O888" s="16"/>
      <c r="P888" s="17"/>
      <c r="Q888" s="12"/>
      <c r="R888" s="13"/>
    </row>
    <row r="889" spans="1:18" ht="15.75" customHeight="1">
      <c r="A889" s="1"/>
      <c r="B889" s="6" t="s">
        <v>31</v>
      </c>
      <c r="C889" s="6">
        <v>1189833</v>
      </c>
      <c r="D889" s="7">
        <v>44303</v>
      </c>
      <c r="E889" s="6" t="s">
        <v>33</v>
      </c>
      <c r="F889" s="6" t="s">
        <v>51</v>
      </c>
      <c r="G889" s="6" t="s">
        <v>52</v>
      </c>
      <c r="H889" s="6" t="s">
        <v>18</v>
      </c>
      <c r="I889" s="8">
        <v>0.45</v>
      </c>
      <c r="J889" s="9">
        <v>3750</v>
      </c>
      <c r="K889" s="10">
        <f t="shared" si="0"/>
        <v>1687.5</v>
      </c>
      <c r="L889" s="10">
        <f t="shared" si="1"/>
        <v>506.25</v>
      </c>
      <c r="M889" s="11">
        <v>0.3</v>
      </c>
      <c r="O889" s="16"/>
      <c r="P889" s="17"/>
      <c r="Q889" s="12"/>
      <c r="R889" s="13"/>
    </row>
    <row r="890" spans="1:18" ht="15.75" customHeight="1">
      <c r="A890" s="1"/>
      <c r="B890" s="6" t="s">
        <v>31</v>
      </c>
      <c r="C890" s="6">
        <v>1189833</v>
      </c>
      <c r="D890" s="7">
        <v>44303</v>
      </c>
      <c r="E890" s="6" t="s">
        <v>33</v>
      </c>
      <c r="F890" s="6" t="s">
        <v>51</v>
      </c>
      <c r="G890" s="6" t="s">
        <v>52</v>
      </c>
      <c r="H890" s="6" t="s">
        <v>19</v>
      </c>
      <c r="I890" s="8">
        <v>0.45</v>
      </c>
      <c r="J890" s="9">
        <v>4000</v>
      </c>
      <c r="K890" s="10">
        <f t="shared" si="0"/>
        <v>1800</v>
      </c>
      <c r="L890" s="10">
        <f t="shared" si="1"/>
        <v>810</v>
      </c>
      <c r="M890" s="11">
        <v>0.45</v>
      </c>
      <c r="O890" s="16"/>
      <c r="P890" s="17"/>
      <c r="Q890" s="12"/>
      <c r="R890" s="13"/>
    </row>
    <row r="891" spans="1:18" ht="15.75" customHeight="1">
      <c r="A891" s="1"/>
      <c r="B891" s="6" t="s">
        <v>31</v>
      </c>
      <c r="C891" s="6">
        <v>1189833</v>
      </c>
      <c r="D891" s="7">
        <v>44303</v>
      </c>
      <c r="E891" s="6" t="s">
        <v>33</v>
      </c>
      <c r="F891" s="6" t="s">
        <v>51</v>
      </c>
      <c r="G891" s="6" t="s">
        <v>52</v>
      </c>
      <c r="H891" s="6" t="s">
        <v>20</v>
      </c>
      <c r="I891" s="8">
        <v>0.4</v>
      </c>
      <c r="J891" s="9">
        <v>3000</v>
      </c>
      <c r="K891" s="10">
        <f t="shared" si="0"/>
        <v>1200</v>
      </c>
      <c r="L891" s="10">
        <f t="shared" si="1"/>
        <v>479.99999999999994</v>
      </c>
      <c r="M891" s="11">
        <v>0.39999999999999997</v>
      </c>
      <c r="O891" s="16"/>
      <c r="P891" s="17"/>
      <c r="Q891" s="12"/>
      <c r="R891" s="13"/>
    </row>
    <row r="892" spans="1:18" ht="15.75" customHeight="1">
      <c r="A892" s="1"/>
      <c r="B892" s="6" t="s">
        <v>31</v>
      </c>
      <c r="C892" s="6">
        <v>1189833</v>
      </c>
      <c r="D892" s="7">
        <v>44303</v>
      </c>
      <c r="E892" s="6" t="s">
        <v>33</v>
      </c>
      <c r="F892" s="6" t="s">
        <v>51</v>
      </c>
      <c r="G892" s="6" t="s">
        <v>52</v>
      </c>
      <c r="H892" s="6" t="s">
        <v>21</v>
      </c>
      <c r="I892" s="8">
        <v>0.45</v>
      </c>
      <c r="J892" s="9">
        <v>2000</v>
      </c>
      <c r="K892" s="10">
        <f t="shared" si="0"/>
        <v>900</v>
      </c>
      <c r="L892" s="10">
        <f t="shared" si="1"/>
        <v>540.00000000000011</v>
      </c>
      <c r="M892" s="11">
        <v>0.60000000000000009</v>
      </c>
      <c r="O892" s="16"/>
      <c r="P892" s="17"/>
      <c r="Q892" s="12"/>
      <c r="R892" s="13"/>
    </row>
    <row r="893" spans="1:18" ht="15.75" customHeight="1">
      <c r="A893" s="1"/>
      <c r="B893" s="6" t="s">
        <v>31</v>
      </c>
      <c r="C893" s="6">
        <v>1189833</v>
      </c>
      <c r="D893" s="7">
        <v>44303</v>
      </c>
      <c r="E893" s="6" t="s">
        <v>33</v>
      </c>
      <c r="F893" s="6" t="s">
        <v>51</v>
      </c>
      <c r="G893" s="6" t="s">
        <v>52</v>
      </c>
      <c r="H893" s="6" t="s">
        <v>22</v>
      </c>
      <c r="I893" s="8">
        <v>0.6</v>
      </c>
      <c r="J893" s="9">
        <v>3750</v>
      </c>
      <c r="K893" s="10">
        <f t="shared" si="0"/>
        <v>2250</v>
      </c>
      <c r="L893" s="10">
        <f t="shared" si="1"/>
        <v>562.5</v>
      </c>
      <c r="M893" s="11">
        <v>0.25</v>
      </c>
      <c r="O893" s="16"/>
      <c r="P893" s="17"/>
      <c r="Q893" s="12"/>
      <c r="R893" s="13"/>
    </row>
    <row r="894" spans="1:18" ht="15.75" customHeight="1">
      <c r="A894" s="1"/>
      <c r="B894" s="6" t="s">
        <v>31</v>
      </c>
      <c r="C894" s="6">
        <v>1189833</v>
      </c>
      <c r="D894" s="7">
        <v>44334</v>
      </c>
      <c r="E894" s="6" t="s">
        <v>33</v>
      </c>
      <c r="F894" s="6" t="s">
        <v>51</v>
      </c>
      <c r="G894" s="6" t="s">
        <v>52</v>
      </c>
      <c r="H894" s="6" t="s">
        <v>17</v>
      </c>
      <c r="I894" s="8">
        <v>0.4</v>
      </c>
      <c r="J894" s="9">
        <v>5750</v>
      </c>
      <c r="K894" s="10">
        <f t="shared" si="0"/>
        <v>2300</v>
      </c>
      <c r="L894" s="10">
        <f t="shared" si="1"/>
        <v>1035</v>
      </c>
      <c r="M894" s="11">
        <v>0.45</v>
      </c>
      <c r="O894" s="16"/>
      <c r="P894" s="17"/>
      <c r="Q894" s="12"/>
      <c r="R894" s="13"/>
    </row>
    <row r="895" spans="1:18" ht="15.75" customHeight="1">
      <c r="A895" s="1"/>
      <c r="B895" s="6" t="s">
        <v>31</v>
      </c>
      <c r="C895" s="6">
        <v>1189833</v>
      </c>
      <c r="D895" s="7">
        <v>44334</v>
      </c>
      <c r="E895" s="6" t="s">
        <v>33</v>
      </c>
      <c r="F895" s="6" t="s">
        <v>51</v>
      </c>
      <c r="G895" s="6" t="s">
        <v>52</v>
      </c>
      <c r="H895" s="6" t="s">
        <v>18</v>
      </c>
      <c r="I895" s="8">
        <v>0.45</v>
      </c>
      <c r="J895" s="9">
        <v>4250</v>
      </c>
      <c r="K895" s="10">
        <f t="shared" si="0"/>
        <v>1912.5</v>
      </c>
      <c r="L895" s="10">
        <f t="shared" si="1"/>
        <v>573.75</v>
      </c>
      <c r="M895" s="11">
        <v>0.3</v>
      </c>
      <c r="O895" s="16"/>
      <c r="P895" s="17"/>
      <c r="Q895" s="12"/>
      <c r="R895" s="13"/>
    </row>
    <row r="896" spans="1:18" ht="15.75" customHeight="1">
      <c r="A896" s="1"/>
      <c r="B896" s="6" t="s">
        <v>31</v>
      </c>
      <c r="C896" s="6">
        <v>1189833</v>
      </c>
      <c r="D896" s="7">
        <v>44334</v>
      </c>
      <c r="E896" s="6" t="s">
        <v>33</v>
      </c>
      <c r="F896" s="6" t="s">
        <v>51</v>
      </c>
      <c r="G896" s="6" t="s">
        <v>52</v>
      </c>
      <c r="H896" s="6" t="s">
        <v>19</v>
      </c>
      <c r="I896" s="8">
        <v>0.45</v>
      </c>
      <c r="J896" s="9">
        <v>4250</v>
      </c>
      <c r="K896" s="10">
        <f t="shared" si="0"/>
        <v>1912.5</v>
      </c>
      <c r="L896" s="10">
        <f t="shared" si="1"/>
        <v>860.625</v>
      </c>
      <c r="M896" s="11">
        <v>0.45</v>
      </c>
      <c r="O896" s="16"/>
      <c r="P896" s="17"/>
      <c r="Q896" s="12"/>
      <c r="R896" s="13"/>
    </row>
    <row r="897" spans="1:18" ht="15.75" customHeight="1">
      <c r="A897" s="1"/>
      <c r="B897" s="6" t="s">
        <v>31</v>
      </c>
      <c r="C897" s="6">
        <v>1189833</v>
      </c>
      <c r="D897" s="7">
        <v>44334</v>
      </c>
      <c r="E897" s="6" t="s">
        <v>33</v>
      </c>
      <c r="F897" s="6" t="s">
        <v>51</v>
      </c>
      <c r="G897" s="6" t="s">
        <v>52</v>
      </c>
      <c r="H897" s="6" t="s">
        <v>20</v>
      </c>
      <c r="I897" s="8">
        <v>0.4</v>
      </c>
      <c r="J897" s="9">
        <v>3250</v>
      </c>
      <c r="K897" s="10">
        <f t="shared" si="0"/>
        <v>1300</v>
      </c>
      <c r="L897" s="10">
        <f t="shared" si="1"/>
        <v>520</v>
      </c>
      <c r="M897" s="11">
        <v>0.39999999999999997</v>
      </c>
      <c r="O897" s="16"/>
      <c r="P897" s="17"/>
      <c r="Q897" s="12"/>
      <c r="R897" s="13"/>
    </row>
    <row r="898" spans="1:18" ht="15.75" customHeight="1">
      <c r="A898" s="1"/>
      <c r="B898" s="6" t="s">
        <v>31</v>
      </c>
      <c r="C898" s="6">
        <v>1189833</v>
      </c>
      <c r="D898" s="7">
        <v>44334</v>
      </c>
      <c r="E898" s="6" t="s">
        <v>33</v>
      </c>
      <c r="F898" s="6" t="s">
        <v>51</v>
      </c>
      <c r="G898" s="6" t="s">
        <v>52</v>
      </c>
      <c r="H898" s="6" t="s">
        <v>21</v>
      </c>
      <c r="I898" s="8">
        <v>0.45</v>
      </c>
      <c r="J898" s="9">
        <v>2250</v>
      </c>
      <c r="K898" s="10">
        <f t="shared" si="0"/>
        <v>1012.5</v>
      </c>
      <c r="L898" s="10">
        <f t="shared" si="1"/>
        <v>607.50000000000011</v>
      </c>
      <c r="M898" s="11">
        <v>0.60000000000000009</v>
      </c>
      <c r="O898" s="16"/>
      <c r="P898" s="17"/>
      <c r="Q898" s="12"/>
      <c r="R898" s="13"/>
    </row>
    <row r="899" spans="1:18" ht="15.75" customHeight="1">
      <c r="A899" s="1"/>
      <c r="B899" s="6" t="s">
        <v>31</v>
      </c>
      <c r="C899" s="6">
        <v>1189833</v>
      </c>
      <c r="D899" s="7">
        <v>44334</v>
      </c>
      <c r="E899" s="6" t="s">
        <v>33</v>
      </c>
      <c r="F899" s="6" t="s">
        <v>51</v>
      </c>
      <c r="G899" s="6" t="s">
        <v>52</v>
      </c>
      <c r="H899" s="6" t="s">
        <v>22</v>
      </c>
      <c r="I899" s="8">
        <v>0.6</v>
      </c>
      <c r="J899" s="9">
        <v>4000</v>
      </c>
      <c r="K899" s="10">
        <f t="shared" si="0"/>
        <v>2400</v>
      </c>
      <c r="L899" s="10">
        <f t="shared" si="1"/>
        <v>600</v>
      </c>
      <c r="M899" s="11">
        <v>0.25</v>
      </c>
      <c r="O899" s="16"/>
      <c r="P899" s="17"/>
      <c r="Q899" s="12"/>
      <c r="R899" s="13"/>
    </row>
    <row r="900" spans="1:18" ht="15.75" customHeight="1">
      <c r="A900" s="1"/>
      <c r="B900" s="6" t="s">
        <v>31</v>
      </c>
      <c r="C900" s="6">
        <v>1189833</v>
      </c>
      <c r="D900" s="7">
        <v>44364</v>
      </c>
      <c r="E900" s="6" t="s">
        <v>33</v>
      </c>
      <c r="F900" s="6" t="s">
        <v>51</v>
      </c>
      <c r="G900" s="6" t="s">
        <v>52</v>
      </c>
      <c r="H900" s="6" t="s">
        <v>17</v>
      </c>
      <c r="I900" s="8">
        <v>0.4</v>
      </c>
      <c r="J900" s="9">
        <v>6750</v>
      </c>
      <c r="K900" s="10">
        <f t="shared" si="0"/>
        <v>2700</v>
      </c>
      <c r="L900" s="10">
        <f t="shared" si="1"/>
        <v>1215</v>
      </c>
      <c r="M900" s="11">
        <v>0.45</v>
      </c>
      <c r="O900" s="16"/>
      <c r="P900" s="17"/>
      <c r="Q900" s="12"/>
      <c r="R900" s="13"/>
    </row>
    <row r="901" spans="1:18" ht="15.75" customHeight="1">
      <c r="A901" s="1"/>
      <c r="B901" s="6" t="s">
        <v>31</v>
      </c>
      <c r="C901" s="6">
        <v>1189833</v>
      </c>
      <c r="D901" s="7">
        <v>44364</v>
      </c>
      <c r="E901" s="6" t="s">
        <v>33</v>
      </c>
      <c r="F901" s="6" t="s">
        <v>51</v>
      </c>
      <c r="G901" s="6" t="s">
        <v>52</v>
      </c>
      <c r="H901" s="6" t="s">
        <v>18</v>
      </c>
      <c r="I901" s="8">
        <v>0.45</v>
      </c>
      <c r="J901" s="9">
        <v>5250</v>
      </c>
      <c r="K901" s="10">
        <f t="shared" si="0"/>
        <v>2362.5</v>
      </c>
      <c r="L901" s="10">
        <f t="shared" si="1"/>
        <v>708.75</v>
      </c>
      <c r="M901" s="11">
        <v>0.3</v>
      </c>
      <c r="O901" s="16"/>
      <c r="P901" s="17"/>
      <c r="Q901" s="12"/>
      <c r="R901" s="13"/>
    </row>
    <row r="902" spans="1:18" ht="15.75" customHeight="1">
      <c r="A902" s="1"/>
      <c r="B902" s="6" t="s">
        <v>31</v>
      </c>
      <c r="C902" s="6">
        <v>1189833</v>
      </c>
      <c r="D902" s="7">
        <v>44364</v>
      </c>
      <c r="E902" s="6" t="s">
        <v>33</v>
      </c>
      <c r="F902" s="6" t="s">
        <v>51</v>
      </c>
      <c r="G902" s="6" t="s">
        <v>52</v>
      </c>
      <c r="H902" s="6" t="s">
        <v>19</v>
      </c>
      <c r="I902" s="8">
        <v>0.45</v>
      </c>
      <c r="J902" s="9">
        <v>5500</v>
      </c>
      <c r="K902" s="10">
        <f t="shared" si="0"/>
        <v>2475</v>
      </c>
      <c r="L902" s="10">
        <f t="shared" si="1"/>
        <v>1113.75</v>
      </c>
      <c r="M902" s="11">
        <v>0.45</v>
      </c>
      <c r="O902" s="16"/>
      <c r="P902" s="17"/>
      <c r="Q902" s="12"/>
      <c r="R902" s="13"/>
    </row>
    <row r="903" spans="1:18" ht="15.75" customHeight="1">
      <c r="A903" s="1"/>
      <c r="B903" s="6" t="s">
        <v>31</v>
      </c>
      <c r="C903" s="6">
        <v>1189833</v>
      </c>
      <c r="D903" s="7">
        <v>44364</v>
      </c>
      <c r="E903" s="6" t="s">
        <v>33</v>
      </c>
      <c r="F903" s="6" t="s">
        <v>51</v>
      </c>
      <c r="G903" s="6" t="s">
        <v>52</v>
      </c>
      <c r="H903" s="6" t="s">
        <v>20</v>
      </c>
      <c r="I903" s="8">
        <v>0.4</v>
      </c>
      <c r="J903" s="9">
        <v>4250</v>
      </c>
      <c r="K903" s="10">
        <f t="shared" si="0"/>
        <v>1700</v>
      </c>
      <c r="L903" s="10">
        <f t="shared" si="1"/>
        <v>680</v>
      </c>
      <c r="M903" s="11">
        <v>0.39999999999999997</v>
      </c>
      <c r="O903" s="16"/>
      <c r="P903" s="17"/>
      <c r="Q903" s="12"/>
      <c r="R903" s="13"/>
    </row>
    <row r="904" spans="1:18" ht="15.75" customHeight="1">
      <c r="A904" s="1"/>
      <c r="B904" s="6" t="s">
        <v>31</v>
      </c>
      <c r="C904" s="6">
        <v>1189833</v>
      </c>
      <c r="D904" s="7">
        <v>44364</v>
      </c>
      <c r="E904" s="6" t="s">
        <v>33</v>
      </c>
      <c r="F904" s="6" t="s">
        <v>51</v>
      </c>
      <c r="G904" s="6" t="s">
        <v>52</v>
      </c>
      <c r="H904" s="6" t="s">
        <v>21</v>
      </c>
      <c r="I904" s="8">
        <v>0.45</v>
      </c>
      <c r="J904" s="9">
        <v>3000</v>
      </c>
      <c r="K904" s="10">
        <f t="shared" si="0"/>
        <v>1350</v>
      </c>
      <c r="L904" s="10">
        <f t="shared" si="1"/>
        <v>810.00000000000011</v>
      </c>
      <c r="M904" s="11">
        <v>0.60000000000000009</v>
      </c>
      <c r="O904" s="16"/>
      <c r="P904" s="17"/>
      <c r="Q904" s="12"/>
      <c r="R904" s="13"/>
    </row>
    <row r="905" spans="1:18" ht="15.75" customHeight="1">
      <c r="A905" s="1"/>
      <c r="B905" s="6" t="s">
        <v>31</v>
      </c>
      <c r="C905" s="6">
        <v>1189833</v>
      </c>
      <c r="D905" s="7">
        <v>44364</v>
      </c>
      <c r="E905" s="6" t="s">
        <v>33</v>
      </c>
      <c r="F905" s="6" t="s">
        <v>51</v>
      </c>
      <c r="G905" s="6" t="s">
        <v>52</v>
      </c>
      <c r="H905" s="6" t="s">
        <v>22</v>
      </c>
      <c r="I905" s="8">
        <v>0.6</v>
      </c>
      <c r="J905" s="9">
        <v>6000</v>
      </c>
      <c r="K905" s="10">
        <f t="shared" si="0"/>
        <v>3600</v>
      </c>
      <c r="L905" s="10">
        <f t="shared" si="1"/>
        <v>900</v>
      </c>
      <c r="M905" s="11">
        <v>0.25</v>
      </c>
      <c r="O905" s="16"/>
      <c r="P905" s="17"/>
      <c r="Q905" s="12"/>
      <c r="R905" s="13"/>
    </row>
    <row r="906" spans="1:18" ht="15.75" customHeight="1">
      <c r="A906" s="1"/>
      <c r="B906" s="6" t="s">
        <v>31</v>
      </c>
      <c r="C906" s="6">
        <v>1189833</v>
      </c>
      <c r="D906" s="7">
        <v>44393</v>
      </c>
      <c r="E906" s="6" t="s">
        <v>33</v>
      </c>
      <c r="F906" s="6" t="s">
        <v>51</v>
      </c>
      <c r="G906" s="6" t="s">
        <v>52</v>
      </c>
      <c r="H906" s="6" t="s">
        <v>17</v>
      </c>
      <c r="I906" s="8">
        <v>0.4</v>
      </c>
      <c r="J906" s="9">
        <v>7500</v>
      </c>
      <c r="K906" s="10">
        <f t="shared" si="0"/>
        <v>3000</v>
      </c>
      <c r="L906" s="10">
        <f t="shared" si="1"/>
        <v>1350</v>
      </c>
      <c r="M906" s="11">
        <v>0.45</v>
      </c>
      <c r="O906" s="16"/>
      <c r="P906" s="17"/>
      <c r="Q906" s="12"/>
      <c r="R906" s="13"/>
    </row>
    <row r="907" spans="1:18" ht="15.75" customHeight="1">
      <c r="A907" s="1"/>
      <c r="B907" s="6" t="s">
        <v>31</v>
      </c>
      <c r="C907" s="6">
        <v>1189833</v>
      </c>
      <c r="D907" s="7">
        <v>44393</v>
      </c>
      <c r="E907" s="6" t="s">
        <v>33</v>
      </c>
      <c r="F907" s="6" t="s">
        <v>51</v>
      </c>
      <c r="G907" s="6" t="s">
        <v>52</v>
      </c>
      <c r="H907" s="6" t="s">
        <v>18</v>
      </c>
      <c r="I907" s="8">
        <v>0.45</v>
      </c>
      <c r="J907" s="9">
        <v>6000</v>
      </c>
      <c r="K907" s="10">
        <f t="shared" si="0"/>
        <v>2700</v>
      </c>
      <c r="L907" s="10">
        <f t="shared" si="1"/>
        <v>810</v>
      </c>
      <c r="M907" s="11">
        <v>0.3</v>
      </c>
      <c r="O907" s="16"/>
      <c r="P907" s="17"/>
      <c r="Q907" s="12"/>
      <c r="R907" s="13"/>
    </row>
    <row r="908" spans="1:18" ht="15.75" customHeight="1">
      <c r="A908" s="1"/>
      <c r="B908" s="6" t="s">
        <v>31</v>
      </c>
      <c r="C908" s="6">
        <v>1189833</v>
      </c>
      <c r="D908" s="7">
        <v>44393</v>
      </c>
      <c r="E908" s="6" t="s">
        <v>33</v>
      </c>
      <c r="F908" s="6" t="s">
        <v>51</v>
      </c>
      <c r="G908" s="6" t="s">
        <v>52</v>
      </c>
      <c r="H908" s="6" t="s">
        <v>19</v>
      </c>
      <c r="I908" s="8">
        <v>0.45</v>
      </c>
      <c r="J908" s="9">
        <v>5500</v>
      </c>
      <c r="K908" s="10">
        <f t="shared" si="0"/>
        <v>2475</v>
      </c>
      <c r="L908" s="10">
        <f t="shared" si="1"/>
        <v>1113.75</v>
      </c>
      <c r="M908" s="11">
        <v>0.45</v>
      </c>
      <c r="O908" s="16"/>
      <c r="P908" s="17"/>
      <c r="Q908" s="12"/>
      <c r="R908" s="13"/>
    </row>
    <row r="909" spans="1:18" ht="15.75" customHeight="1">
      <c r="A909" s="1"/>
      <c r="B909" s="6" t="s">
        <v>31</v>
      </c>
      <c r="C909" s="6">
        <v>1189833</v>
      </c>
      <c r="D909" s="7">
        <v>44393</v>
      </c>
      <c r="E909" s="6" t="s">
        <v>33</v>
      </c>
      <c r="F909" s="6" t="s">
        <v>51</v>
      </c>
      <c r="G909" s="6" t="s">
        <v>52</v>
      </c>
      <c r="H909" s="6" t="s">
        <v>20</v>
      </c>
      <c r="I909" s="8">
        <v>0.4</v>
      </c>
      <c r="J909" s="9">
        <v>4500</v>
      </c>
      <c r="K909" s="10">
        <f t="shared" si="0"/>
        <v>1800</v>
      </c>
      <c r="L909" s="10">
        <f t="shared" si="1"/>
        <v>719.99999999999989</v>
      </c>
      <c r="M909" s="11">
        <v>0.39999999999999997</v>
      </c>
      <c r="O909" s="16"/>
      <c r="P909" s="17"/>
      <c r="Q909" s="12"/>
      <c r="R909" s="13"/>
    </row>
    <row r="910" spans="1:18" ht="15.75" customHeight="1">
      <c r="A910" s="1"/>
      <c r="B910" s="6" t="s">
        <v>31</v>
      </c>
      <c r="C910" s="6">
        <v>1189833</v>
      </c>
      <c r="D910" s="7">
        <v>44393</v>
      </c>
      <c r="E910" s="6" t="s">
        <v>33</v>
      </c>
      <c r="F910" s="6" t="s">
        <v>51</v>
      </c>
      <c r="G910" s="6" t="s">
        <v>52</v>
      </c>
      <c r="H910" s="6" t="s">
        <v>21</v>
      </c>
      <c r="I910" s="8">
        <v>0.45</v>
      </c>
      <c r="J910" s="9">
        <v>4750</v>
      </c>
      <c r="K910" s="10">
        <f t="shared" si="0"/>
        <v>2137.5</v>
      </c>
      <c r="L910" s="10">
        <f t="shared" si="1"/>
        <v>1282.5000000000002</v>
      </c>
      <c r="M910" s="11">
        <v>0.60000000000000009</v>
      </c>
      <c r="O910" s="16"/>
      <c r="P910" s="17"/>
      <c r="Q910" s="12"/>
      <c r="R910" s="13"/>
    </row>
    <row r="911" spans="1:18" ht="15.75" customHeight="1">
      <c r="A911" s="1"/>
      <c r="B911" s="6" t="s">
        <v>31</v>
      </c>
      <c r="C911" s="6">
        <v>1189833</v>
      </c>
      <c r="D911" s="7">
        <v>44393</v>
      </c>
      <c r="E911" s="6" t="s">
        <v>33</v>
      </c>
      <c r="F911" s="6" t="s">
        <v>51</v>
      </c>
      <c r="G911" s="6" t="s">
        <v>52</v>
      </c>
      <c r="H911" s="6" t="s">
        <v>22</v>
      </c>
      <c r="I911" s="8">
        <v>0.6</v>
      </c>
      <c r="J911" s="9">
        <v>4750</v>
      </c>
      <c r="K911" s="10">
        <f t="shared" si="0"/>
        <v>2850</v>
      </c>
      <c r="L911" s="10">
        <f t="shared" si="1"/>
        <v>712.5</v>
      </c>
      <c r="M911" s="11">
        <v>0.25</v>
      </c>
      <c r="O911" s="16"/>
      <c r="P911" s="17"/>
      <c r="Q911" s="12"/>
      <c r="R911" s="13"/>
    </row>
    <row r="912" spans="1:18" ht="15.75" customHeight="1">
      <c r="A912" s="1"/>
      <c r="B912" s="6" t="s">
        <v>31</v>
      </c>
      <c r="C912" s="6">
        <v>1189833</v>
      </c>
      <c r="D912" s="7">
        <v>44425</v>
      </c>
      <c r="E912" s="6" t="s">
        <v>33</v>
      </c>
      <c r="F912" s="6" t="s">
        <v>51</v>
      </c>
      <c r="G912" s="6" t="s">
        <v>52</v>
      </c>
      <c r="H912" s="6" t="s">
        <v>17</v>
      </c>
      <c r="I912" s="8">
        <v>0.45</v>
      </c>
      <c r="J912" s="9">
        <v>6750</v>
      </c>
      <c r="K912" s="10">
        <f t="shared" si="0"/>
        <v>3037.5</v>
      </c>
      <c r="L912" s="10">
        <f t="shared" si="1"/>
        <v>1366.875</v>
      </c>
      <c r="M912" s="11">
        <v>0.45</v>
      </c>
      <c r="O912" s="16"/>
      <c r="P912" s="17"/>
      <c r="Q912" s="12"/>
      <c r="R912" s="13"/>
    </row>
    <row r="913" spans="1:18" ht="15.75" customHeight="1">
      <c r="A913" s="1"/>
      <c r="B913" s="6" t="s">
        <v>31</v>
      </c>
      <c r="C913" s="6">
        <v>1189833</v>
      </c>
      <c r="D913" s="7">
        <v>44425</v>
      </c>
      <c r="E913" s="6" t="s">
        <v>33</v>
      </c>
      <c r="F913" s="6" t="s">
        <v>51</v>
      </c>
      <c r="G913" s="6" t="s">
        <v>52</v>
      </c>
      <c r="H913" s="6" t="s">
        <v>18</v>
      </c>
      <c r="I913" s="8">
        <v>0.55000000000000004</v>
      </c>
      <c r="J913" s="9">
        <v>6250</v>
      </c>
      <c r="K913" s="10">
        <f t="shared" si="0"/>
        <v>3437.5000000000005</v>
      </c>
      <c r="L913" s="10">
        <f t="shared" si="1"/>
        <v>1031.25</v>
      </c>
      <c r="M913" s="11">
        <v>0.3</v>
      </c>
      <c r="O913" s="16"/>
      <c r="P913" s="17"/>
      <c r="Q913" s="12"/>
      <c r="R913" s="13"/>
    </row>
    <row r="914" spans="1:18" ht="15.75" customHeight="1">
      <c r="A914" s="1"/>
      <c r="B914" s="6" t="s">
        <v>31</v>
      </c>
      <c r="C914" s="6">
        <v>1189833</v>
      </c>
      <c r="D914" s="7">
        <v>44425</v>
      </c>
      <c r="E914" s="6" t="s">
        <v>33</v>
      </c>
      <c r="F914" s="6" t="s">
        <v>51</v>
      </c>
      <c r="G914" s="6" t="s">
        <v>52</v>
      </c>
      <c r="H914" s="6" t="s">
        <v>19</v>
      </c>
      <c r="I914" s="8">
        <v>0.5</v>
      </c>
      <c r="J914" s="9">
        <v>5000</v>
      </c>
      <c r="K914" s="10">
        <f t="shared" si="0"/>
        <v>2500</v>
      </c>
      <c r="L914" s="10">
        <f t="shared" si="1"/>
        <v>1125</v>
      </c>
      <c r="M914" s="11">
        <v>0.45</v>
      </c>
      <c r="O914" s="16"/>
      <c r="P914" s="17"/>
      <c r="Q914" s="12"/>
      <c r="R914" s="13"/>
    </row>
    <row r="915" spans="1:18" ht="15.75" customHeight="1">
      <c r="A915" s="1"/>
      <c r="B915" s="6" t="s">
        <v>31</v>
      </c>
      <c r="C915" s="6">
        <v>1189833</v>
      </c>
      <c r="D915" s="7">
        <v>44425</v>
      </c>
      <c r="E915" s="6" t="s">
        <v>33</v>
      </c>
      <c r="F915" s="6" t="s">
        <v>51</v>
      </c>
      <c r="G915" s="6" t="s">
        <v>52</v>
      </c>
      <c r="H915" s="6" t="s">
        <v>20</v>
      </c>
      <c r="I915" s="8">
        <v>0.45</v>
      </c>
      <c r="J915" s="9">
        <v>4250</v>
      </c>
      <c r="K915" s="10">
        <f t="shared" si="0"/>
        <v>1912.5</v>
      </c>
      <c r="L915" s="10">
        <f t="shared" si="1"/>
        <v>764.99999999999989</v>
      </c>
      <c r="M915" s="11">
        <v>0.39999999999999997</v>
      </c>
      <c r="O915" s="16"/>
      <c r="P915" s="17"/>
      <c r="Q915" s="12"/>
      <c r="R915" s="13"/>
    </row>
    <row r="916" spans="1:18" ht="15.75" customHeight="1">
      <c r="A916" s="1"/>
      <c r="B916" s="6" t="s">
        <v>31</v>
      </c>
      <c r="C916" s="6">
        <v>1189833</v>
      </c>
      <c r="D916" s="7">
        <v>44425</v>
      </c>
      <c r="E916" s="6" t="s">
        <v>33</v>
      </c>
      <c r="F916" s="6" t="s">
        <v>51</v>
      </c>
      <c r="G916" s="6" t="s">
        <v>52</v>
      </c>
      <c r="H916" s="6" t="s">
        <v>21</v>
      </c>
      <c r="I916" s="8">
        <v>0.54999999999999993</v>
      </c>
      <c r="J916" s="9">
        <v>4250</v>
      </c>
      <c r="K916" s="10">
        <f t="shared" si="0"/>
        <v>2337.4999999999995</v>
      </c>
      <c r="L916" s="10">
        <f t="shared" si="1"/>
        <v>1402.5</v>
      </c>
      <c r="M916" s="11">
        <v>0.60000000000000009</v>
      </c>
      <c r="O916" s="16"/>
      <c r="P916" s="17"/>
      <c r="Q916" s="12"/>
      <c r="R916" s="13"/>
    </row>
    <row r="917" spans="1:18" ht="15.75" customHeight="1">
      <c r="A917" s="1"/>
      <c r="B917" s="6" t="s">
        <v>31</v>
      </c>
      <c r="C917" s="6">
        <v>1189833</v>
      </c>
      <c r="D917" s="7">
        <v>44425</v>
      </c>
      <c r="E917" s="6" t="s">
        <v>33</v>
      </c>
      <c r="F917" s="6" t="s">
        <v>51</v>
      </c>
      <c r="G917" s="6" t="s">
        <v>52</v>
      </c>
      <c r="H917" s="6" t="s">
        <v>22</v>
      </c>
      <c r="I917" s="8">
        <v>0.6</v>
      </c>
      <c r="J917" s="9">
        <v>4000</v>
      </c>
      <c r="K917" s="10">
        <f t="shared" si="0"/>
        <v>2400</v>
      </c>
      <c r="L917" s="10">
        <f t="shared" si="1"/>
        <v>600</v>
      </c>
      <c r="M917" s="11">
        <v>0.25</v>
      </c>
      <c r="O917" s="16"/>
      <c r="P917" s="17"/>
      <c r="Q917" s="12"/>
      <c r="R917" s="13"/>
    </row>
    <row r="918" spans="1:18" ht="15.75" customHeight="1">
      <c r="A918" s="1"/>
      <c r="B918" s="6" t="s">
        <v>31</v>
      </c>
      <c r="C918" s="6">
        <v>1189833</v>
      </c>
      <c r="D918" s="7">
        <v>44457</v>
      </c>
      <c r="E918" s="6" t="s">
        <v>33</v>
      </c>
      <c r="F918" s="6" t="s">
        <v>51</v>
      </c>
      <c r="G918" s="6" t="s">
        <v>52</v>
      </c>
      <c r="H918" s="6" t="s">
        <v>17</v>
      </c>
      <c r="I918" s="8">
        <v>0.45</v>
      </c>
      <c r="J918" s="9">
        <v>6000</v>
      </c>
      <c r="K918" s="10">
        <f t="shared" si="0"/>
        <v>2700</v>
      </c>
      <c r="L918" s="10">
        <f t="shared" si="1"/>
        <v>1215</v>
      </c>
      <c r="M918" s="11">
        <v>0.45</v>
      </c>
      <c r="O918" s="16"/>
      <c r="P918" s="17"/>
      <c r="Q918" s="12"/>
      <c r="R918" s="13"/>
    </row>
    <row r="919" spans="1:18" ht="15.75" customHeight="1">
      <c r="A919" s="1"/>
      <c r="B919" s="6" t="s">
        <v>31</v>
      </c>
      <c r="C919" s="6">
        <v>1189833</v>
      </c>
      <c r="D919" s="7">
        <v>44457</v>
      </c>
      <c r="E919" s="6" t="s">
        <v>33</v>
      </c>
      <c r="F919" s="6" t="s">
        <v>51</v>
      </c>
      <c r="G919" s="6" t="s">
        <v>52</v>
      </c>
      <c r="H919" s="6" t="s">
        <v>18</v>
      </c>
      <c r="I919" s="8">
        <v>0.5</v>
      </c>
      <c r="J919" s="9">
        <v>6000</v>
      </c>
      <c r="K919" s="10">
        <f t="shared" si="0"/>
        <v>3000</v>
      </c>
      <c r="L919" s="10">
        <f t="shared" si="1"/>
        <v>900</v>
      </c>
      <c r="M919" s="11">
        <v>0.3</v>
      </c>
      <c r="O919" s="16"/>
      <c r="P919" s="17"/>
      <c r="Q919" s="12"/>
      <c r="R919" s="13"/>
    </row>
    <row r="920" spans="1:18" ht="15.75" customHeight="1">
      <c r="A920" s="1"/>
      <c r="B920" s="6" t="s">
        <v>31</v>
      </c>
      <c r="C920" s="6">
        <v>1189833</v>
      </c>
      <c r="D920" s="7">
        <v>44457</v>
      </c>
      <c r="E920" s="6" t="s">
        <v>33</v>
      </c>
      <c r="F920" s="6" t="s">
        <v>51</v>
      </c>
      <c r="G920" s="6" t="s">
        <v>52</v>
      </c>
      <c r="H920" s="6" t="s">
        <v>19</v>
      </c>
      <c r="I920" s="8">
        <v>0.45</v>
      </c>
      <c r="J920" s="9">
        <v>4500</v>
      </c>
      <c r="K920" s="10">
        <f t="shared" si="0"/>
        <v>2025</v>
      </c>
      <c r="L920" s="10">
        <f t="shared" si="1"/>
        <v>911.25</v>
      </c>
      <c r="M920" s="11">
        <v>0.45</v>
      </c>
      <c r="O920" s="16"/>
      <c r="P920" s="17"/>
      <c r="Q920" s="12"/>
      <c r="R920" s="13"/>
    </row>
    <row r="921" spans="1:18" ht="15.75" customHeight="1">
      <c r="A921" s="1"/>
      <c r="B921" s="6" t="s">
        <v>31</v>
      </c>
      <c r="C921" s="6">
        <v>1189833</v>
      </c>
      <c r="D921" s="7">
        <v>44457</v>
      </c>
      <c r="E921" s="6" t="s">
        <v>33</v>
      </c>
      <c r="F921" s="6" t="s">
        <v>51</v>
      </c>
      <c r="G921" s="6" t="s">
        <v>52</v>
      </c>
      <c r="H921" s="6" t="s">
        <v>20</v>
      </c>
      <c r="I921" s="8">
        <v>0.45</v>
      </c>
      <c r="J921" s="9">
        <v>4000</v>
      </c>
      <c r="K921" s="10">
        <f t="shared" si="0"/>
        <v>1800</v>
      </c>
      <c r="L921" s="10">
        <f t="shared" si="1"/>
        <v>719.99999999999989</v>
      </c>
      <c r="M921" s="11">
        <v>0.39999999999999997</v>
      </c>
      <c r="O921" s="16"/>
      <c r="P921" s="17"/>
      <c r="Q921" s="12"/>
      <c r="R921" s="13"/>
    </row>
    <row r="922" spans="1:18" ht="15.75" customHeight="1">
      <c r="A922" s="1"/>
      <c r="B922" s="6" t="s">
        <v>31</v>
      </c>
      <c r="C922" s="6">
        <v>1189833</v>
      </c>
      <c r="D922" s="7">
        <v>44457</v>
      </c>
      <c r="E922" s="6" t="s">
        <v>33</v>
      </c>
      <c r="F922" s="6" t="s">
        <v>51</v>
      </c>
      <c r="G922" s="6" t="s">
        <v>52</v>
      </c>
      <c r="H922" s="6" t="s">
        <v>21</v>
      </c>
      <c r="I922" s="8">
        <v>0.54999999999999993</v>
      </c>
      <c r="J922" s="9">
        <v>4000</v>
      </c>
      <c r="K922" s="10">
        <f t="shared" si="0"/>
        <v>2199.9999999999995</v>
      </c>
      <c r="L922" s="10">
        <f t="shared" si="1"/>
        <v>1320</v>
      </c>
      <c r="M922" s="11">
        <v>0.60000000000000009</v>
      </c>
      <c r="O922" s="16"/>
      <c r="P922" s="17"/>
      <c r="Q922" s="12"/>
      <c r="R922" s="13"/>
    </row>
    <row r="923" spans="1:18" ht="15.75" customHeight="1">
      <c r="A923" s="1"/>
      <c r="B923" s="6" t="s">
        <v>31</v>
      </c>
      <c r="C923" s="6">
        <v>1189833</v>
      </c>
      <c r="D923" s="7">
        <v>44457</v>
      </c>
      <c r="E923" s="6" t="s">
        <v>33</v>
      </c>
      <c r="F923" s="6" t="s">
        <v>51</v>
      </c>
      <c r="G923" s="6" t="s">
        <v>52</v>
      </c>
      <c r="H923" s="6" t="s">
        <v>22</v>
      </c>
      <c r="I923" s="8">
        <v>0.6</v>
      </c>
      <c r="J923" s="9">
        <v>4500</v>
      </c>
      <c r="K923" s="10">
        <f t="shared" si="0"/>
        <v>2700</v>
      </c>
      <c r="L923" s="10">
        <f t="shared" si="1"/>
        <v>675</v>
      </c>
      <c r="M923" s="11">
        <v>0.25</v>
      </c>
      <c r="O923" s="16"/>
      <c r="P923" s="17"/>
      <c r="Q923" s="12"/>
      <c r="R923" s="13"/>
    </row>
    <row r="924" spans="1:18" ht="15.75" customHeight="1">
      <c r="A924" s="1"/>
      <c r="B924" s="6" t="s">
        <v>31</v>
      </c>
      <c r="C924" s="6">
        <v>1189833</v>
      </c>
      <c r="D924" s="7">
        <v>44486</v>
      </c>
      <c r="E924" s="6" t="s">
        <v>33</v>
      </c>
      <c r="F924" s="6" t="s">
        <v>51</v>
      </c>
      <c r="G924" s="6" t="s">
        <v>52</v>
      </c>
      <c r="H924" s="6" t="s">
        <v>17</v>
      </c>
      <c r="I924" s="8">
        <v>0.45</v>
      </c>
      <c r="J924" s="9">
        <v>5500</v>
      </c>
      <c r="K924" s="10">
        <f t="shared" si="0"/>
        <v>2475</v>
      </c>
      <c r="L924" s="10">
        <f t="shared" si="1"/>
        <v>1113.75</v>
      </c>
      <c r="M924" s="11">
        <v>0.45</v>
      </c>
      <c r="O924" s="16"/>
      <c r="P924" s="17"/>
      <c r="Q924" s="12"/>
      <c r="R924" s="13"/>
    </row>
    <row r="925" spans="1:18" ht="15.75" customHeight="1">
      <c r="A925" s="1"/>
      <c r="B925" s="6" t="s">
        <v>31</v>
      </c>
      <c r="C925" s="6">
        <v>1189833</v>
      </c>
      <c r="D925" s="7">
        <v>44486</v>
      </c>
      <c r="E925" s="6" t="s">
        <v>33</v>
      </c>
      <c r="F925" s="6" t="s">
        <v>51</v>
      </c>
      <c r="G925" s="6" t="s">
        <v>52</v>
      </c>
      <c r="H925" s="6" t="s">
        <v>18</v>
      </c>
      <c r="I925" s="8">
        <v>0.5</v>
      </c>
      <c r="J925" s="9">
        <v>5500</v>
      </c>
      <c r="K925" s="10">
        <f t="shared" si="0"/>
        <v>2750</v>
      </c>
      <c r="L925" s="10">
        <f t="shared" si="1"/>
        <v>825</v>
      </c>
      <c r="M925" s="11">
        <v>0.3</v>
      </c>
      <c r="O925" s="16"/>
      <c r="P925" s="17"/>
      <c r="Q925" s="12"/>
      <c r="R925" s="13"/>
    </row>
    <row r="926" spans="1:18" ht="15.75" customHeight="1">
      <c r="A926" s="1"/>
      <c r="B926" s="6" t="s">
        <v>31</v>
      </c>
      <c r="C926" s="6">
        <v>1189833</v>
      </c>
      <c r="D926" s="7">
        <v>44486</v>
      </c>
      <c r="E926" s="6" t="s">
        <v>33</v>
      </c>
      <c r="F926" s="6" t="s">
        <v>51</v>
      </c>
      <c r="G926" s="6" t="s">
        <v>52</v>
      </c>
      <c r="H926" s="6" t="s">
        <v>19</v>
      </c>
      <c r="I926" s="8">
        <v>0.45</v>
      </c>
      <c r="J926" s="9">
        <v>4000</v>
      </c>
      <c r="K926" s="10">
        <f t="shared" si="0"/>
        <v>1800</v>
      </c>
      <c r="L926" s="10">
        <f t="shared" si="1"/>
        <v>810</v>
      </c>
      <c r="M926" s="11">
        <v>0.45</v>
      </c>
      <c r="O926" s="16"/>
      <c r="P926" s="17"/>
      <c r="Q926" s="12"/>
      <c r="R926" s="13"/>
    </row>
    <row r="927" spans="1:18" ht="15.75" customHeight="1">
      <c r="A927" s="1"/>
      <c r="B927" s="6" t="s">
        <v>31</v>
      </c>
      <c r="C927" s="6">
        <v>1189833</v>
      </c>
      <c r="D927" s="7">
        <v>44486</v>
      </c>
      <c r="E927" s="6" t="s">
        <v>33</v>
      </c>
      <c r="F927" s="6" t="s">
        <v>51</v>
      </c>
      <c r="G927" s="6" t="s">
        <v>52</v>
      </c>
      <c r="H927" s="6" t="s">
        <v>20</v>
      </c>
      <c r="I927" s="8">
        <v>0.45</v>
      </c>
      <c r="J927" s="9">
        <v>3750</v>
      </c>
      <c r="K927" s="10">
        <f t="shared" si="0"/>
        <v>1687.5</v>
      </c>
      <c r="L927" s="10">
        <f t="shared" si="1"/>
        <v>675</v>
      </c>
      <c r="M927" s="11">
        <v>0.39999999999999997</v>
      </c>
      <c r="O927" s="16"/>
      <c r="P927" s="17"/>
      <c r="Q927" s="12"/>
      <c r="R927" s="13"/>
    </row>
    <row r="928" spans="1:18" ht="15.75" customHeight="1">
      <c r="A928" s="1"/>
      <c r="B928" s="6" t="s">
        <v>31</v>
      </c>
      <c r="C928" s="6">
        <v>1189833</v>
      </c>
      <c r="D928" s="7">
        <v>44486</v>
      </c>
      <c r="E928" s="6" t="s">
        <v>33</v>
      </c>
      <c r="F928" s="6" t="s">
        <v>51</v>
      </c>
      <c r="G928" s="6" t="s">
        <v>52</v>
      </c>
      <c r="H928" s="6" t="s">
        <v>21</v>
      </c>
      <c r="I928" s="8">
        <v>0.54999999999999993</v>
      </c>
      <c r="J928" s="9">
        <v>3500</v>
      </c>
      <c r="K928" s="10">
        <f t="shared" si="0"/>
        <v>1924.9999999999998</v>
      </c>
      <c r="L928" s="10">
        <f t="shared" si="1"/>
        <v>1155</v>
      </c>
      <c r="M928" s="11">
        <v>0.60000000000000009</v>
      </c>
      <c r="O928" s="16"/>
      <c r="P928" s="17"/>
      <c r="Q928" s="12"/>
      <c r="R928" s="13"/>
    </row>
    <row r="929" spans="1:18" ht="15.75" customHeight="1">
      <c r="A929" s="1"/>
      <c r="B929" s="6" t="s">
        <v>31</v>
      </c>
      <c r="C929" s="6">
        <v>1189833</v>
      </c>
      <c r="D929" s="7">
        <v>44486</v>
      </c>
      <c r="E929" s="6" t="s">
        <v>33</v>
      </c>
      <c r="F929" s="6" t="s">
        <v>51</v>
      </c>
      <c r="G929" s="6" t="s">
        <v>52</v>
      </c>
      <c r="H929" s="6" t="s">
        <v>22</v>
      </c>
      <c r="I929" s="8">
        <v>0.6</v>
      </c>
      <c r="J929" s="9">
        <v>4000</v>
      </c>
      <c r="K929" s="10">
        <f t="shared" si="0"/>
        <v>2400</v>
      </c>
      <c r="L929" s="10">
        <f t="shared" si="1"/>
        <v>600</v>
      </c>
      <c r="M929" s="11">
        <v>0.25</v>
      </c>
      <c r="O929" s="16"/>
      <c r="P929" s="17"/>
      <c r="Q929" s="12"/>
      <c r="R929" s="13"/>
    </row>
    <row r="930" spans="1:18" ht="15.75" customHeight="1">
      <c r="A930" s="1"/>
      <c r="B930" s="6" t="s">
        <v>31</v>
      </c>
      <c r="C930" s="6">
        <v>1189833</v>
      </c>
      <c r="D930" s="7">
        <v>44517</v>
      </c>
      <c r="E930" s="6" t="s">
        <v>33</v>
      </c>
      <c r="F930" s="6" t="s">
        <v>51</v>
      </c>
      <c r="G930" s="6" t="s">
        <v>52</v>
      </c>
      <c r="H930" s="6" t="s">
        <v>17</v>
      </c>
      <c r="I930" s="8">
        <v>0.4</v>
      </c>
      <c r="J930" s="9">
        <v>5750</v>
      </c>
      <c r="K930" s="10">
        <f t="shared" si="0"/>
        <v>2300</v>
      </c>
      <c r="L930" s="10">
        <f t="shared" si="1"/>
        <v>1035</v>
      </c>
      <c r="M930" s="11">
        <v>0.45</v>
      </c>
      <c r="O930" s="16"/>
      <c r="P930" s="17"/>
      <c r="Q930" s="12"/>
      <c r="R930" s="13"/>
    </row>
    <row r="931" spans="1:18" ht="15.75" customHeight="1">
      <c r="A931" s="1"/>
      <c r="B931" s="6" t="s">
        <v>31</v>
      </c>
      <c r="C931" s="6">
        <v>1189833</v>
      </c>
      <c r="D931" s="7">
        <v>44517</v>
      </c>
      <c r="E931" s="6" t="s">
        <v>33</v>
      </c>
      <c r="F931" s="6" t="s">
        <v>51</v>
      </c>
      <c r="G931" s="6" t="s">
        <v>52</v>
      </c>
      <c r="H931" s="6" t="s">
        <v>18</v>
      </c>
      <c r="I931" s="8">
        <v>0.45000000000000007</v>
      </c>
      <c r="J931" s="9">
        <v>5750</v>
      </c>
      <c r="K931" s="10">
        <f t="shared" si="0"/>
        <v>2587.5000000000005</v>
      </c>
      <c r="L931" s="10">
        <f t="shared" si="1"/>
        <v>776.25000000000011</v>
      </c>
      <c r="M931" s="11">
        <v>0.3</v>
      </c>
      <c r="O931" s="16"/>
      <c r="P931" s="17"/>
      <c r="Q931" s="12"/>
      <c r="R931" s="13"/>
    </row>
    <row r="932" spans="1:18" ht="15.75" customHeight="1">
      <c r="A932" s="1"/>
      <c r="B932" s="6" t="s">
        <v>31</v>
      </c>
      <c r="C932" s="6">
        <v>1189833</v>
      </c>
      <c r="D932" s="7">
        <v>44517</v>
      </c>
      <c r="E932" s="6" t="s">
        <v>33</v>
      </c>
      <c r="F932" s="6" t="s">
        <v>51</v>
      </c>
      <c r="G932" s="6" t="s">
        <v>52</v>
      </c>
      <c r="H932" s="6" t="s">
        <v>19</v>
      </c>
      <c r="I932" s="8">
        <v>0.4</v>
      </c>
      <c r="J932" s="9">
        <v>4250</v>
      </c>
      <c r="K932" s="10">
        <f t="shared" si="0"/>
        <v>1700</v>
      </c>
      <c r="L932" s="10">
        <f t="shared" si="1"/>
        <v>765</v>
      </c>
      <c r="M932" s="11">
        <v>0.45</v>
      </c>
      <c r="O932" s="16"/>
      <c r="P932" s="17"/>
      <c r="Q932" s="12"/>
      <c r="R932" s="13"/>
    </row>
    <row r="933" spans="1:18" ht="15.75" customHeight="1">
      <c r="A933" s="1"/>
      <c r="B933" s="6" t="s">
        <v>31</v>
      </c>
      <c r="C933" s="6">
        <v>1189833</v>
      </c>
      <c r="D933" s="7">
        <v>44517</v>
      </c>
      <c r="E933" s="6" t="s">
        <v>33</v>
      </c>
      <c r="F933" s="6" t="s">
        <v>51</v>
      </c>
      <c r="G933" s="6" t="s">
        <v>52</v>
      </c>
      <c r="H933" s="6" t="s">
        <v>20</v>
      </c>
      <c r="I933" s="8">
        <v>0.4</v>
      </c>
      <c r="J933" s="9">
        <v>4250</v>
      </c>
      <c r="K933" s="10">
        <f t="shared" si="0"/>
        <v>1700</v>
      </c>
      <c r="L933" s="10">
        <f t="shared" si="1"/>
        <v>680</v>
      </c>
      <c r="M933" s="11">
        <v>0.39999999999999997</v>
      </c>
      <c r="O933" s="16"/>
      <c r="P933" s="17"/>
      <c r="Q933" s="12"/>
      <c r="R933" s="13"/>
    </row>
    <row r="934" spans="1:18" ht="15.75" customHeight="1">
      <c r="A934" s="1"/>
      <c r="B934" s="6" t="s">
        <v>31</v>
      </c>
      <c r="C934" s="6">
        <v>1189833</v>
      </c>
      <c r="D934" s="7">
        <v>44517</v>
      </c>
      <c r="E934" s="6" t="s">
        <v>33</v>
      </c>
      <c r="F934" s="6" t="s">
        <v>51</v>
      </c>
      <c r="G934" s="6" t="s">
        <v>52</v>
      </c>
      <c r="H934" s="6" t="s">
        <v>21</v>
      </c>
      <c r="I934" s="8">
        <v>0.54999999999999993</v>
      </c>
      <c r="J934" s="9">
        <v>3750</v>
      </c>
      <c r="K934" s="10">
        <f t="shared" si="0"/>
        <v>2062.4999999999995</v>
      </c>
      <c r="L934" s="10">
        <f t="shared" si="1"/>
        <v>1237.5</v>
      </c>
      <c r="M934" s="11">
        <v>0.60000000000000009</v>
      </c>
      <c r="O934" s="16"/>
      <c r="P934" s="17"/>
      <c r="Q934" s="12"/>
      <c r="R934" s="13"/>
    </row>
    <row r="935" spans="1:18" ht="15.75" customHeight="1">
      <c r="A935" s="1"/>
      <c r="B935" s="6" t="s">
        <v>31</v>
      </c>
      <c r="C935" s="6">
        <v>1189833</v>
      </c>
      <c r="D935" s="7">
        <v>44517</v>
      </c>
      <c r="E935" s="6" t="s">
        <v>33</v>
      </c>
      <c r="F935" s="6" t="s">
        <v>51</v>
      </c>
      <c r="G935" s="6" t="s">
        <v>52</v>
      </c>
      <c r="H935" s="6" t="s">
        <v>22</v>
      </c>
      <c r="I935" s="8">
        <v>0.6</v>
      </c>
      <c r="J935" s="9">
        <v>4750</v>
      </c>
      <c r="K935" s="10">
        <f t="shared" si="0"/>
        <v>2850</v>
      </c>
      <c r="L935" s="10">
        <f t="shared" si="1"/>
        <v>712.5</v>
      </c>
      <c r="M935" s="11">
        <v>0.25</v>
      </c>
      <c r="O935" s="16"/>
      <c r="P935" s="17"/>
      <c r="Q935" s="12"/>
      <c r="R935" s="13"/>
    </row>
    <row r="936" spans="1:18" ht="15.75" customHeight="1">
      <c r="A936" s="1"/>
      <c r="B936" s="6" t="s">
        <v>31</v>
      </c>
      <c r="C936" s="6">
        <v>1189833</v>
      </c>
      <c r="D936" s="7">
        <v>44546</v>
      </c>
      <c r="E936" s="6" t="s">
        <v>33</v>
      </c>
      <c r="F936" s="6" t="s">
        <v>51</v>
      </c>
      <c r="G936" s="6" t="s">
        <v>52</v>
      </c>
      <c r="H936" s="6" t="s">
        <v>17</v>
      </c>
      <c r="I936" s="8">
        <v>0.45</v>
      </c>
      <c r="J936" s="9">
        <v>6750</v>
      </c>
      <c r="K936" s="10">
        <f t="shared" si="0"/>
        <v>3037.5</v>
      </c>
      <c r="L936" s="10">
        <f t="shared" si="1"/>
        <v>1366.875</v>
      </c>
      <c r="M936" s="11">
        <v>0.45</v>
      </c>
      <c r="O936" s="16"/>
      <c r="P936" s="17"/>
      <c r="Q936" s="12"/>
      <c r="R936" s="13"/>
    </row>
    <row r="937" spans="1:18" ht="15.75" customHeight="1">
      <c r="A937" s="1"/>
      <c r="B937" s="6" t="s">
        <v>31</v>
      </c>
      <c r="C937" s="6">
        <v>1189833</v>
      </c>
      <c r="D937" s="7">
        <v>44546</v>
      </c>
      <c r="E937" s="6" t="s">
        <v>33</v>
      </c>
      <c r="F937" s="6" t="s">
        <v>51</v>
      </c>
      <c r="G937" s="6" t="s">
        <v>52</v>
      </c>
      <c r="H937" s="6" t="s">
        <v>18</v>
      </c>
      <c r="I937" s="8">
        <v>0.5</v>
      </c>
      <c r="J937" s="9">
        <v>6750</v>
      </c>
      <c r="K937" s="10">
        <f t="shared" si="0"/>
        <v>3375</v>
      </c>
      <c r="L937" s="10">
        <f t="shared" si="1"/>
        <v>1012.5</v>
      </c>
      <c r="M937" s="11">
        <v>0.3</v>
      </c>
      <c r="O937" s="16"/>
      <c r="P937" s="17"/>
      <c r="Q937" s="12"/>
      <c r="R937" s="13"/>
    </row>
    <row r="938" spans="1:18" ht="15.75" customHeight="1">
      <c r="A938" s="1"/>
      <c r="B938" s="6" t="s">
        <v>31</v>
      </c>
      <c r="C938" s="6">
        <v>1189833</v>
      </c>
      <c r="D938" s="7">
        <v>44546</v>
      </c>
      <c r="E938" s="6" t="s">
        <v>33</v>
      </c>
      <c r="F938" s="6" t="s">
        <v>51</v>
      </c>
      <c r="G938" s="6" t="s">
        <v>52</v>
      </c>
      <c r="H938" s="6" t="s">
        <v>19</v>
      </c>
      <c r="I938" s="8">
        <v>0.45</v>
      </c>
      <c r="J938" s="9">
        <v>4750</v>
      </c>
      <c r="K938" s="10">
        <f t="shared" si="0"/>
        <v>2137.5</v>
      </c>
      <c r="L938" s="10">
        <f t="shared" si="1"/>
        <v>961.875</v>
      </c>
      <c r="M938" s="11">
        <v>0.45</v>
      </c>
      <c r="O938" s="16"/>
      <c r="P938" s="17"/>
      <c r="Q938" s="12"/>
      <c r="R938" s="13"/>
    </row>
    <row r="939" spans="1:18" ht="15.75" customHeight="1">
      <c r="A939" s="1"/>
      <c r="B939" s="6" t="s">
        <v>31</v>
      </c>
      <c r="C939" s="6">
        <v>1189833</v>
      </c>
      <c r="D939" s="7">
        <v>44546</v>
      </c>
      <c r="E939" s="6" t="s">
        <v>33</v>
      </c>
      <c r="F939" s="6" t="s">
        <v>51</v>
      </c>
      <c r="G939" s="6" t="s">
        <v>52</v>
      </c>
      <c r="H939" s="6" t="s">
        <v>20</v>
      </c>
      <c r="I939" s="8">
        <v>0.45</v>
      </c>
      <c r="J939" s="9">
        <v>4750</v>
      </c>
      <c r="K939" s="10">
        <f t="shared" si="0"/>
        <v>2137.5</v>
      </c>
      <c r="L939" s="10">
        <f t="shared" si="1"/>
        <v>854.99999999999989</v>
      </c>
      <c r="M939" s="11">
        <v>0.39999999999999997</v>
      </c>
      <c r="O939" s="16"/>
      <c r="P939" s="17"/>
      <c r="Q939" s="12"/>
      <c r="R939" s="13"/>
    </row>
    <row r="940" spans="1:18" ht="15.75" customHeight="1">
      <c r="A940" s="1"/>
      <c r="B940" s="6" t="s">
        <v>31</v>
      </c>
      <c r="C940" s="6">
        <v>1189833</v>
      </c>
      <c r="D940" s="7">
        <v>44546</v>
      </c>
      <c r="E940" s="6" t="s">
        <v>33</v>
      </c>
      <c r="F940" s="6" t="s">
        <v>51</v>
      </c>
      <c r="G940" s="6" t="s">
        <v>52</v>
      </c>
      <c r="H940" s="6" t="s">
        <v>21</v>
      </c>
      <c r="I940" s="8">
        <v>0.54999999999999993</v>
      </c>
      <c r="J940" s="9">
        <v>4000</v>
      </c>
      <c r="K940" s="10">
        <f t="shared" si="0"/>
        <v>2199.9999999999995</v>
      </c>
      <c r="L940" s="10">
        <f t="shared" si="1"/>
        <v>1320</v>
      </c>
      <c r="M940" s="11">
        <v>0.60000000000000009</v>
      </c>
      <c r="O940" s="16"/>
      <c r="P940" s="17"/>
      <c r="Q940" s="12"/>
      <c r="R940" s="13"/>
    </row>
    <row r="941" spans="1:18" ht="15.75" customHeight="1">
      <c r="A941" s="1"/>
      <c r="B941" s="6" t="s">
        <v>31</v>
      </c>
      <c r="C941" s="6">
        <v>1189833</v>
      </c>
      <c r="D941" s="7">
        <v>44546</v>
      </c>
      <c r="E941" s="6" t="s">
        <v>33</v>
      </c>
      <c r="F941" s="6" t="s">
        <v>51</v>
      </c>
      <c r="G941" s="6" t="s">
        <v>52</v>
      </c>
      <c r="H941" s="6" t="s">
        <v>22</v>
      </c>
      <c r="I941" s="8">
        <v>0.6</v>
      </c>
      <c r="J941" s="9">
        <v>5000</v>
      </c>
      <c r="K941" s="10">
        <f t="shared" si="0"/>
        <v>3000</v>
      </c>
      <c r="L941" s="10">
        <f t="shared" si="1"/>
        <v>750</v>
      </c>
      <c r="M941" s="11">
        <v>0.25</v>
      </c>
      <c r="O941" s="16"/>
      <c r="P941" s="17"/>
      <c r="Q941" s="12"/>
      <c r="R941" s="13"/>
    </row>
    <row r="942" spans="1:18" ht="15.75" customHeight="1">
      <c r="A942" s="1" t="s">
        <v>39</v>
      </c>
      <c r="B942" s="6" t="s">
        <v>23</v>
      </c>
      <c r="C942" s="6">
        <v>1197831</v>
      </c>
      <c r="D942" s="7">
        <v>44200</v>
      </c>
      <c r="E942" s="6" t="s">
        <v>24</v>
      </c>
      <c r="F942" s="6" t="s">
        <v>53</v>
      </c>
      <c r="G942" s="6" t="s">
        <v>54</v>
      </c>
      <c r="H942" s="6" t="s">
        <v>17</v>
      </c>
      <c r="I942" s="8">
        <v>0.2</v>
      </c>
      <c r="J942" s="9">
        <v>7000</v>
      </c>
      <c r="K942" s="10">
        <f t="shared" si="0"/>
        <v>1400</v>
      </c>
      <c r="L942" s="10">
        <f t="shared" si="1"/>
        <v>489.99999999999994</v>
      </c>
      <c r="M942" s="11">
        <v>0.35</v>
      </c>
      <c r="O942" s="16"/>
      <c r="P942" s="17"/>
      <c r="Q942" s="12"/>
      <c r="R942" s="13"/>
    </row>
    <row r="943" spans="1:18" ht="15.75" customHeight="1">
      <c r="A943" s="1"/>
      <c r="B943" s="6" t="s">
        <v>23</v>
      </c>
      <c r="C943" s="6">
        <v>1197831</v>
      </c>
      <c r="D943" s="7">
        <v>44200</v>
      </c>
      <c r="E943" s="6" t="s">
        <v>24</v>
      </c>
      <c r="F943" s="6" t="s">
        <v>53</v>
      </c>
      <c r="G943" s="6" t="s">
        <v>54</v>
      </c>
      <c r="H943" s="6" t="s">
        <v>18</v>
      </c>
      <c r="I943" s="8">
        <v>0.3</v>
      </c>
      <c r="J943" s="9">
        <v>7000</v>
      </c>
      <c r="K943" s="10">
        <f t="shared" si="0"/>
        <v>2100</v>
      </c>
      <c r="L943" s="10">
        <f t="shared" si="1"/>
        <v>735</v>
      </c>
      <c r="M943" s="11">
        <v>0.35</v>
      </c>
      <c r="O943" s="16"/>
      <c r="P943" s="17"/>
      <c r="Q943" s="12"/>
      <c r="R943" s="13"/>
    </row>
    <row r="944" spans="1:18" ht="15.75" customHeight="1">
      <c r="A944" s="1"/>
      <c r="B944" s="6" t="s">
        <v>23</v>
      </c>
      <c r="C944" s="6">
        <v>1197831</v>
      </c>
      <c r="D944" s="7">
        <v>44200</v>
      </c>
      <c r="E944" s="6" t="s">
        <v>24</v>
      </c>
      <c r="F944" s="6" t="s">
        <v>53</v>
      </c>
      <c r="G944" s="6" t="s">
        <v>54</v>
      </c>
      <c r="H944" s="6" t="s">
        <v>19</v>
      </c>
      <c r="I944" s="8">
        <v>0.3</v>
      </c>
      <c r="J944" s="9">
        <v>5000</v>
      </c>
      <c r="K944" s="10">
        <f t="shared" si="0"/>
        <v>1500</v>
      </c>
      <c r="L944" s="10">
        <f t="shared" si="1"/>
        <v>525</v>
      </c>
      <c r="M944" s="11">
        <v>0.35</v>
      </c>
      <c r="O944" s="16"/>
      <c r="P944" s="17"/>
      <c r="Q944" s="12"/>
      <c r="R944" s="13"/>
    </row>
    <row r="945" spans="1:18" ht="15.75" customHeight="1">
      <c r="A945" s="1"/>
      <c r="B945" s="6" t="s">
        <v>23</v>
      </c>
      <c r="C945" s="6">
        <v>1197831</v>
      </c>
      <c r="D945" s="7">
        <v>44200</v>
      </c>
      <c r="E945" s="6" t="s">
        <v>24</v>
      </c>
      <c r="F945" s="6" t="s">
        <v>53</v>
      </c>
      <c r="G945" s="6" t="s">
        <v>54</v>
      </c>
      <c r="H945" s="6" t="s">
        <v>20</v>
      </c>
      <c r="I945" s="8">
        <v>0.35</v>
      </c>
      <c r="J945" s="9">
        <v>5000</v>
      </c>
      <c r="K945" s="10">
        <f t="shared" si="0"/>
        <v>1750</v>
      </c>
      <c r="L945" s="10">
        <f t="shared" si="1"/>
        <v>787.5</v>
      </c>
      <c r="M945" s="11">
        <v>0.45</v>
      </c>
      <c r="O945" s="16"/>
      <c r="P945" s="17"/>
      <c r="Q945" s="12"/>
      <c r="R945" s="13"/>
    </row>
    <row r="946" spans="1:18" ht="15.75" customHeight="1">
      <c r="A946" s="1"/>
      <c r="B946" s="6" t="s">
        <v>23</v>
      </c>
      <c r="C946" s="6">
        <v>1197831</v>
      </c>
      <c r="D946" s="7">
        <v>44200</v>
      </c>
      <c r="E946" s="6" t="s">
        <v>24</v>
      </c>
      <c r="F946" s="6" t="s">
        <v>53</v>
      </c>
      <c r="G946" s="6" t="s">
        <v>54</v>
      </c>
      <c r="H946" s="6" t="s">
        <v>21</v>
      </c>
      <c r="I946" s="8">
        <v>0.4</v>
      </c>
      <c r="J946" s="9">
        <v>3500</v>
      </c>
      <c r="K946" s="10">
        <f t="shared" si="0"/>
        <v>1400</v>
      </c>
      <c r="L946" s="10">
        <f t="shared" si="1"/>
        <v>420</v>
      </c>
      <c r="M946" s="11">
        <v>0.3</v>
      </c>
      <c r="O946" s="16"/>
      <c r="P946" s="17"/>
      <c r="Q946" s="12"/>
      <c r="R946" s="13"/>
    </row>
    <row r="947" spans="1:18" ht="15.75" customHeight="1">
      <c r="A947" s="1"/>
      <c r="B947" s="6" t="s">
        <v>23</v>
      </c>
      <c r="C947" s="6">
        <v>1197831</v>
      </c>
      <c r="D947" s="7">
        <v>44200</v>
      </c>
      <c r="E947" s="6" t="s">
        <v>24</v>
      </c>
      <c r="F947" s="6" t="s">
        <v>53</v>
      </c>
      <c r="G947" s="6" t="s">
        <v>54</v>
      </c>
      <c r="H947" s="6" t="s">
        <v>22</v>
      </c>
      <c r="I947" s="8">
        <v>0.35</v>
      </c>
      <c r="J947" s="9">
        <v>5000</v>
      </c>
      <c r="K947" s="10">
        <f t="shared" si="0"/>
        <v>1750</v>
      </c>
      <c r="L947" s="10">
        <f t="shared" si="1"/>
        <v>875</v>
      </c>
      <c r="M947" s="11">
        <v>0.5</v>
      </c>
      <c r="O947" s="16"/>
      <c r="P947" s="17"/>
      <c r="Q947" s="12"/>
      <c r="R947" s="13"/>
    </row>
    <row r="948" spans="1:18" ht="15.75" customHeight="1">
      <c r="A948" s="1"/>
      <c r="B948" s="6" t="s">
        <v>23</v>
      </c>
      <c r="C948" s="6">
        <v>1197831</v>
      </c>
      <c r="D948" s="7">
        <v>44230</v>
      </c>
      <c r="E948" s="6" t="s">
        <v>24</v>
      </c>
      <c r="F948" s="6" t="s">
        <v>53</v>
      </c>
      <c r="G948" s="6" t="s">
        <v>54</v>
      </c>
      <c r="H948" s="6" t="s">
        <v>17</v>
      </c>
      <c r="I948" s="8">
        <v>0.25</v>
      </c>
      <c r="J948" s="9">
        <v>6500</v>
      </c>
      <c r="K948" s="10">
        <f t="shared" si="0"/>
        <v>1625</v>
      </c>
      <c r="L948" s="10">
        <f t="shared" si="1"/>
        <v>568.75</v>
      </c>
      <c r="M948" s="11">
        <v>0.35</v>
      </c>
      <c r="O948" s="16"/>
      <c r="P948" s="17"/>
      <c r="Q948" s="12"/>
      <c r="R948" s="13"/>
    </row>
    <row r="949" spans="1:18" ht="15.75" customHeight="1">
      <c r="A949" s="1"/>
      <c r="B949" s="6" t="s">
        <v>23</v>
      </c>
      <c r="C949" s="6">
        <v>1197831</v>
      </c>
      <c r="D949" s="7">
        <v>44230</v>
      </c>
      <c r="E949" s="6" t="s">
        <v>24</v>
      </c>
      <c r="F949" s="6" t="s">
        <v>53</v>
      </c>
      <c r="G949" s="6" t="s">
        <v>54</v>
      </c>
      <c r="H949" s="6" t="s">
        <v>18</v>
      </c>
      <c r="I949" s="8">
        <v>0.35</v>
      </c>
      <c r="J949" s="9">
        <v>6250</v>
      </c>
      <c r="K949" s="10">
        <f t="shared" si="0"/>
        <v>2187.5</v>
      </c>
      <c r="L949" s="10">
        <f t="shared" si="1"/>
        <v>765.625</v>
      </c>
      <c r="M949" s="11">
        <v>0.35</v>
      </c>
      <c r="O949" s="16"/>
      <c r="P949" s="17"/>
      <c r="Q949" s="12"/>
      <c r="R949" s="13"/>
    </row>
    <row r="950" spans="1:18" ht="15.75" customHeight="1">
      <c r="A950" s="1"/>
      <c r="B950" s="6" t="s">
        <v>23</v>
      </c>
      <c r="C950" s="6">
        <v>1197831</v>
      </c>
      <c r="D950" s="7">
        <v>44230</v>
      </c>
      <c r="E950" s="6" t="s">
        <v>24</v>
      </c>
      <c r="F950" s="6" t="s">
        <v>53</v>
      </c>
      <c r="G950" s="6" t="s">
        <v>54</v>
      </c>
      <c r="H950" s="6" t="s">
        <v>19</v>
      </c>
      <c r="I950" s="8">
        <v>0.35</v>
      </c>
      <c r="J950" s="9">
        <v>4500</v>
      </c>
      <c r="K950" s="10">
        <f t="shared" si="0"/>
        <v>1575</v>
      </c>
      <c r="L950" s="10">
        <f t="shared" si="1"/>
        <v>551.25</v>
      </c>
      <c r="M950" s="11">
        <v>0.35</v>
      </c>
      <c r="O950" s="16"/>
      <c r="P950" s="17"/>
      <c r="Q950" s="12"/>
      <c r="R950" s="13"/>
    </row>
    <row r="951" spans="1:18" ht="15.75" customHeight="1">
      <c r="A951" s="1"/>
      <c r="B951" s="6" t="s">
        <v>23</v>
      </c>
      <c r="C951" s="6">
        <v>1197831</v>
      </c>
      <c r="D951" s="7">
        <v>44230</v>
      </c>
      <c r="E951" s="6" t="s">
        <v>24</v>
      </c>
      <c r="F951" s="6" t="s">
        <v>53</v>
      </c>
      <c r="G951" s="6" t="s">
        <v>54</v>
      </c>
      <c r="H951" s="6" t="s">
        <v>20</v>
      </c>
      <c r="I951" s="8">
        <v>0.35</v>
      </c>
      <c r="J951" s="9">
        <v>4000</v>
      </c>
      <c r="K951" s="10">
        <f t="shared" si="0"/>
        <v>1400</v>
      </c>
      <c r="L951" s="10">
        <f t="shared" si="1"/>
        <v>630</v>
      </c>
      <c r="M951" s="11">
        <v>0.45</v>
      </c>
      <c r="O951" s="16"/>
      <c r="P951" s="17"/>
      <c r="Q951" s="12"/>
      <c r="R951" s="13"/>
    </row>
    <row r="952" spans="1:18" ht="15.75" customHeight="1">
      <c r="A952" s="1"/>
      <c r="B952" s="6" t="s">
        <v>23</v>
      </c>
      <c r="C952" s="6">
        <v>1197831</v>
      </c>
      <c r="D952" s="7">
        <v>44230</v>
      </c>
      <c r="E952" s="6" t="s">
        <v>24</v>
      </c>
      <c r="F952" s="6" t="s">
        <v>53</v>
      </c>
      <c r="G952" s="6" t="s">
        <v>54</v>
      </c>
      <c r="H952" s="6" t="s">
        <v>21</v>
      </c>
      <c r="I952" s="8">
        <v>0.4</v>
      </c>
      <c r="J952" s="9">
        <v>2750</v>
      </c>
      <c r="K952" s="10">
        <f t="shared" si="0"/>
        <v>1100</v>
      </c>
      <c r="L952" s="10">
        <f t="shared" si="1"/>
        <v>330</v>
      </c>
      <c r="M952" s="11">
        <v>0.3</v>
      </c>
      <c r="O952" s="16"/>
      <c r="P952" s="17"/>
      <c r="Q952" s="12"/>
      <c r="R952" s="13"/>
    </row>
    <row r="953" spans="1:18" ht="15.75" customHeight="1">
      <c r="A953" s="1"/>
      <c r="B953" s="6" t="s">
        <v>23</v>
      </c>
      <c r="C953" s="6">
        <v>1197831</v>
      </c>
      <c r="D953" s="7">
        <v>44230</v>
      </c>
      <c r="E953" s="6" t="s">
        <v>24</v>
      </c>
      <c r="F953" s="6" t="s">
        <v>53</v>
      </c>
      <c r="G953" s="6" t="s">
        <v>54</v>
      </c>
      <c r="H953" s="6" t="s">
        <v>22</v>
      </c>
      <c r="I953" s="8">
        <v>0.35</v>
      </c>
      <c r="J953" s="9">
        <v>4750</v>
      </c>
      <c r="K953" s="10">
        <f t="shared" si="0"/>
        <v>1662.5</v>
      </c>
      <c r="L953" s="10">
        <f t="shared" si="1"/>
        <v>831.25</v>
      </c>
      <c r="M953" s="11">
        <v>0.5</v>
      </c>
      <c r="O953" s="16"/>
      <c r="P953" s="17"/>
      <c r="Q953" s="12"/>
      <c r="R953" s="13"/>
    </row>
    <row r="954" spans="1:18" ht="15.75" customHeight="1">
      <c r="A954" s="1"/>
      <c r="B954" s="6" t="s">
        <v>23</v>
      </c>
      <c r="C954" s="6">
        <v>1197831</v>
      </c>
      <c r="D954" s="7">
        <v>44260</v>
      </c>
      <c r="E954" s="6" t="s">
        <v>24</v>
      </c>
      <c r="F954" s="6" t="s">
        <v>53</v>
      </c>
      <c r="G954" s="6" t="s">
        <v>54</v>
      </c>
      <c r="H954" s="6" t="s">
        <v>17</v>
      </c>
      <c r="I954" s="8">
        <v>0.3</v>
      </c>
      <c r="J954" s="9">
        <v>6500</v>
      </c>
      <c r="K954" s="10">
        <f t="shared" si="0"/>
        <v>1950</v>
      </c>
      <c r="L954" s="10">
        <f t="shared" si="1"/>
        <v>779.99999999999989</v>
      </c>
      <c r="M954" s="11">
        <v>0.39999999999999997</v>
      </c>
      <c r="O954" s="16"/>
      <c r="P954" s="17"/>
      <c r="Q954" s="12"/>
      <c r="R954" s="13"/>
    </row>
    <row r="955" spans="1:18" ht="15.75" customHeight="1">
      <c r="A955" s="1"/>
      <c r="B955" s="6" t="s">
        <v>23</v>
      </c>
      <c r="C955" s="6">
        <v>1197831</v>
      </c>
      <c r="D955" s="7">
        <v>44260</v>
      </c>
      <c r="E955" s="6" t="s">
        <v>24</v>
      </c>
      <c r="F955" s="6" t="s">
        <v>53</v>
      </c>
      <c r="G955" s="6" t="s">
        <v>54</v>
      </c>
      <c r="H955" s="6" t="s">
        <v>18</v>
      </c>
      <c r="I955" s="8">
        <v>0.4</v>
      </c>
      <c r="J955" s="9">
        <v>6500</v>
      </c>
      <c r="K955" s="10">
        <f t="shared" si="0"/>
        <v>2600</v>
      </c>
      <c r="L955" s="10">
        <f t="shared" si="1"/>
        <v>1040</v>
      </c>
      <c r="M955" s="11">
        <v>0.39999999999999997</v>
      </c>
      <c r="O955" s="16"/>
      <c r="P955" s="17"/>
      <c r="Q955" s="12"/>
      <c r="R955" s="13"/>
    </row>
    <row r="956" spans="1:18" ht="15.75" customHeight="1">
      <c r="A956" s="1"/>
      <c r="B956" s="6" t="s">
        <v>23</v>
      </c>
      <c r="C956" s="6">
        <v>1197831</v>
      </c>
      <c r="D956" s="7">
        <v>44260</v>
      </c>
      <c r="E956" s="6" t="s">
        <v>24</v>
      </c>
      <c r="F956" s="6" t="s">
        <v>53</v>
      </c>
      <c r="G956" s="6" t="s">
        <v>54</v>
      </c>
      <c r="H956" s="6" t="s">
        <v>19</v>
      </c>
      <c r="I956" s="8">
        <v>0.3</v>
      </c>
      <c r="J956" s="9">
        <v>4750</v>
      </c>
      <c r="K956" s="10">
        <f t="shared" si="0"/>
        <v>1425</v>
      </c>
      <c r="L956" s="10">
        <f t="shared" si="1"/>
        <v>570</v>
      </c>
      <c r="M956" s="11">
        <v>0.39999999999999997</v>
      </c>
      <c r="O956" s="16"/>
      <c r="P956" s="17"/>
      <c r="Q956" s="12"/>
      <c r="R956" s="13"/>
    </row>
    <row r="957" spans="1:18" ht="15.75" customHeight="1">
      <c r="A957" s="1"/>
      <c r="B957" s="6" t="s">
        <v>23</v>
      </c>
      <c r="C957" s="6">
        <v>1197831</v>
      </c>
      <c r="D957" s="7">
        <v>44260</v>
      </c>
      <c r="E957" s="6" t="s">
        <v>24</v>
      </c>
      <c r="F957" s="6" t="s">
        <v>53</v>
      </c>
      <c r="G957" s="6" t="s">
        <v>54</v>
      </c>
      <c r="H957" s="6" t="s">
        <v>20</v>
      </c>
      <c r="I957" s="8">
        <v>0.35000000000000003</v>
      </c>
      <c r="J957" s="9">
        <v>3750</v>
      </c>
      <c r="K957" s="10">
        <f t="shared" si="0"/>
        <v>1312.5000000000002</v>
      </c>
      <c r="L957" s="10">
        <f t="shared" si="1"/>
        <v>656.25000000000011</v>
      </c>
      <c r="M957" s="11">
        <v>0.5</v>
      </c>
      <c r="O957" s="16"/>
      <c r="P957" s="17"/>
      <c r="Q957" s="12"/>
      <c r="R957" s="13"/>
    </row>
    <row r="958" spans="1:18" ht="15.75" customHeight="1">
      <c r="A958" s="1"/>
      <c r="B958" s="6" t="s">
        <v>23</v>
      </c>
      <c r="C958" s="6">
        <v>1197831</v>
      </c>
      <c r="D958" s="7">
        <v>44260</v>
      </c>
      <c r="E958" s="6" t="s">
        <v>24</v>
      </c>
      <c r="F958" s="6" t="s">
        <v>53</v>
      </c>
      <c r="G958" s="6" t="s">
        <v>54</v>
      </c>
      <c r="H958" s="6" t="s">
        <v>21</v>
      </c>
      <c r="I958" s="8">
        <v>0.4</v>
      </c>
      <c r="J958" s="9">
        <v>2750</v>
      </c>
      <c r="K958" s="10">
        <f t="shared" si="0"/>
        <v>1100</v>
      </c>
      <c r="L958" s="10">
        <f t="shared" si="1"/>
        <v>385</v>
      </c>
      <c r="M958" s="11">
        <v>0.35</v>
      </c>
      <c r="O958" s="16"/>
      <c r="P958" s="17"/>
      <c r="Q958" s="12"/>
      <c r="R958" s="13"/>
    </row>
    <row r="959" spans="1:18" ht="15.75" customHeight="1">
      <c r="A959" s="1"/>
      <c r="B959" s="6" t="s">
        <v>23</v>
      </c>
      <c r="C959" s="6">
        <v>1197831</v>
      </c>
      <c r="D959" s="7">
        <v>44260</v>
      </c>
      <c r="E959" s="6" t="s">
        <v>24</v>
      </c>
      <c r="F959" s="6" t="s">
        <v>53</v>
      </c>
      <c r="G959" s="6" t="s">
        <v>54</v>
      </c>
      <c r="H959" s="6" t="s">
        <v>22</v>
      </c>
      <c r="I959" s="8">
        <v>0.35000000000000003</v>
      </c>
      <c r="J959" s="9">
        <v>4250</v>
      </c>
      <c r="K959" s="10">
        <f t="shared" si="0"/>
        <v>1487.5000000000002</v>
      </c>
      <c r="L959" s="10">
        <f t="shared" si="1"/>
        <v>818.12500000000023</v>
      </c>
      <c r="M959" s="11">
        <v>0.55000000000000004</v>
      </c>
      <c r="O959" s="16"/>
      <c r="P959" s="17"/>
      <c r="Q959" s="12"/>
      <c r="R959" s="13"/>
    </row>
    <row r="960" spans="1:18" ht="15.75" customHeight="1">
      <c r="A960" s="1"/>
      <c r="B960" s="6" t="s">
        <v>23</v>
      </c>
      <c r="C960" s="6">
        <v>1197831</v>
      </c>
      <c r="D960" s="7">
        <v>44290</v>
      </c>
      <c r="E960" s="6" t="s">
        <v>24</v>
      </c>
      <c r="F960" s="6" t="s">
        <v>53</v>
      </c>
      <c r="G960" s="6" t="s">
        <v>54</v>
      </c>
      <c r="H960" s="6" t="s">
        <v>17</v>
      </c>
      <c r="I960" s="8">
        <v>0.19999999999999998</v>
      </c>
      <c r="J960" s="9">
        <v>6750</v>
      </c>
      <c r="K960" s="10">
        <f t="shared" si="0"/>
        <v>1350</v>
      </c>
      <c r="L960" s="10">
        <f t="shared" si="1"/>
        <v>540</v>
      </c>
      <c r="M960" s="11">
        <v>0.39999999999999997</v>
      </c>
      <c r="O960" s="16"/>
      <c r="P960" s="17"/>
      <c r="Q960" s="12"/>
      <c r="R960" s="13"/>
    </row>
    <row r="961" spans="1:18" ht="15.75" customHeight="1">
      <c r="A961" s="1"/>
      <c r="B961" s="6" t="s">
        <v>23</v>
      </c>
      <c r="C961" s="6">
        <v>1197831</v>
      </c>
      <c r="D961" s="7">
        <v>44290</v>
      </c>
      <c r="E961" s="6" t="s">
        <v>24</v>
      </c>
      <c r="F961" s="6" t="s">
        <v>53</v>
      </c>
      <c r="G961" s="6" t="s">
        <v>54</v>
      </c>
      <c r="H961" s="6" t="s">
        <v>18</v>
      </c>
      <c r="I961" s="8">
        <v>0.25000000000000006</v>
      </c>
      <c r="J961" s="9">
        <v>6750</v>
      </c>
      <c r="K961" s="10">
        <f t="shared" si="0"/>
        <v>1687.5000000000005</v>
      </c>
      <c r="L961" s="10">
        <f t="shared" si="1"/>
        <v>675.00000000000011</v>
      </c>
      <c r="M961" s="11">
        <v>0.39999999999999997</v>
      </c>
      <c r="O961" s="16"/>
      <c r="P961" s="17"/>
      <c r="Q961" s="12"/>
      <c r="R961" s="13"/>
    </row>
    <row r="962" spans="1:18" ht="15.75" customHeight="1">
      <c r="A962" s="1"/>
      <c r="B962" s="6" t="s">
        <v>23</v>
      </c>
      <c r="C962" s="6">
        <v>1197831</v>
      </c>
      <c r="D962" s="7">
        <v>44290</v>
      </c>
      <c r="E962" s="6" t="s">
        <v>24</v>
      </c>
      <c r="F962" s="6" t="s">
        <v>53</v>
      </c>
      <c r="G962" s="6" t="s">
        <v>54</v>
      </c>
      <c r="H962" s="6" t="s">
        <v>19</v>
      </c>
      <c r="I962" s="8">
        <v>0.19999999999999996</v>
      </c>
      <c r="J962" s="9">
        <v>5000</v>
      </c>
      <c r="K962" s="10">
        <f t="shared" si="0"/>
        <v>999.99999999999977</v>
      </c>
      <c r="L962" s="10">
        <f t="shared" si="1"/>
        <v>399.99999999999989</v>
      </c>
      <c r="M962" s="11">
        <v>0.39999999999999997</v>
      </c>
      <c r="O962" s="16"/>
      <c r="P962" s="17"/>
      <c r="Q962" s="12"/>
      <c r="R962" s="13"/>
    </row>
    <row r="963" spans="1:18" ht="15.75" customHeight="1">
      <c r="A963" s="1"/>
      <c r="B963" s="6" t="s">
        <v>23</v>
      </c>
      <c r="C963" s="6">
        <v>1197831</v>
      </c>
      <c r="D963" s="7">
        <v>44290</v>
      </c>
      <c r="E963" s="6" t="s">
        <v>24</v>
      </c>
      <c r="F963" s="6" t="s">
        <v>53</v>
      </c>
      <c r="G963" s="6" t="s">
        <v>54</v>
      </c>
      <c r="H963" s="6" t="s">
        <v>20</v>
      </c>
      <c r="I963" s="8">
        <v>0.25000000000000006</v>
      </c>
      <c r="J963" s="9">
        <v>4000</v>
      </c>
      <c r="K963" s="10">
        <f t="shared" si="0"/>
        <v>1000.0000000000002</v>
      </c>
      <c r="L963" s="10">
        <f t="shared" si="1"/>
        <v>500.00000000000011</v>
      </c>
      <c r="M963" s="11">
        <v>0.5</v>
      </c>
      <c r="O963" s="16"/>
      <c r="P963" s="17"/>
      <c r="Q963" s="12"/>
      <c r="R963" s="13"/>
    </row>
    <row r="964" spans="1:18" ht="15.75" customHeight="1">
      <c r="A964" s="1"/>
      <c r="B964" s="6" t="s">
        <v>23</v>
      </c>
      <c r="C964" s="6">
        <v>1197831</v>
      </c>
      <c r="D964" s="7">
        <v>44290</v>
      </c>
      <c r="E964" s="6" t="s">
        <v>24</v>
      </c>
      <c r="F964" s="6" t="s">
        <v>53</v>
      </c>
      <c r="G964" s="6" t="s">
        <v>54</v>
      </c>
      <c r="H964" s="6" t="s">
        <v>21</v>
      </c>
      <c r="I964" s="8">
        <v>0.3</v>
      </c>
      <c r="J964" s="9">
        <v>3000</v>
      </c>
      <c r="K964" s="10">
        <f t="shared" si="0"/>
        <v>900</v>
      </c>
      <c r="L964" s="10">
        <f t="shared" si="1"/>
        <v>315</v>
      </c>
      <c r="M964" s="11">
        <v>0.35</v>
      </c>
      <c r="O964" s="16"/>
      <c r="P964" s="17"/>
      <c r="Q964" s="12"/>
      <c r="R964" s="13"/>
    </row>
    <row r="965" spans="1:18" ht="15.75" customHeight="1">
      <c r="A965" s="1"/>
      <c r="B965" s="6" t="s">
        <v>23</v>
      </c>
      <c r="C965" s="6">
        <v>1197831</v>
      </c>
      <c r="D965" s="7">
        <v>44290</v>
      </c>
      <c r="E965" s="6" t="s">
        <v>24</v>
      </c>
      <c r="F965" s="6" t="s">
        <v>53</v>
      </c>
      <c r="G965" s="6" t="s">
        <v>54</v>
      </c>
      <c r="H965" s="6" t="s">
        <v>22</v>
      </c>
      <c r="I965" s="8">
        <v>0.25000000000000006</v>
      </c>
      <c r="J965" s="9">
        <v>5750</v>
      </c>
      <c r="K965" s="10">
        <f t="shared" si="0"/>
        <v>1437.5000000000002</v>
      </c>
      <c r="L965" s="10">
        <f t="shared" si="1"/>
        <v>790.62500000000023</v>
      </c>
      <c r="M965" s="11">
        <v>0.55000000000000004</v>
      </c>
      <c r="O965" s="16"/>
      <c r="P965" s="17"/>
      <c r="Q965" s="12"/>
      <c r="R965" s="13"/>
    </row>
    <row r="966" spans="1:18" ht="15.75" customHeight="1">
      <c r="A966" s="1"/>
      <c r="B966" s="6" t="s">
        <v>23</v>
      </c>
      <c r="C966" s="6">
        <v>1197831</v>
      </c>
      <c r="D966" s="7">
        <v>44320</v>
      </c>
      <c r="E966" s="6" t="s">
        <v>24</v>
      </c>
      <c r="F966" s="6" t="s">
        <v>53</v>
      </c>
      <c r="G966" s="6" t="s">
        <v>54</v>
      </c>
      <c r="H966" s="6" t="s">
        <v>17</v>
      </c>
      <c r="I966" s="8">
        <v>0.14999999999999997</v>
      </c>
      <c r="J966" s="9">
        <v>7250</v>
      </c>
      <c r="K966" s="10">
        <f t="shared" si="0"/>
        <v>1087.4999999999998</v>
      </c>
      <c r="L966" s="10">
        <f t="shared" si="1"/>
        <v>434.99999999999989</v>
      </c>
      <c r="M966" s="11">
        <v>0.39999999999999997</v>
      </c>
      <c r="O966" s="16"/>
      <c r="P966" s="17"/>
      <c r="Q966" s="12"/>
      <c r="R966" s="13"/>
    </row>
    <row r="967" spans="1:18" ht="15.75" customHeight="1">
      <c r="A967" s="1"/>
      <c r="B967" s="6" t="s">
        <v>23</v>
      </c>
      <c r="C967" s="6">
        <v>1197831</v>
      </c>
      <c r="D967" s="7">
        <v>44320</v>
      </c>
      <c r="E967" s="6" t="s">
        <v>24</v>
      </c>
      <c r="F967" s="6" t="s">
        <v>53</v>
      </c>
      <c r="G967" s="6" t="s">
        <v>54</v>
      </c>
      <c r="H967" s="6" t="s">
        <v>18</v>
      </c>
      <c r="I967" s="8">
        <v>0.25000000000000006</v>
      </c>
      <c r="J967" s="9">
        <v>7500</v>
      </c>
      <c r="K967" s="10">
        <f t="shared" si="0"/>
        <v>1875.0000000000005</v>
      </c>
      <c r="L967" s="10">
        <f t="shared" si="1"/>
        <v>750.00000000000011</v>
      </c>
      <c r="M967" s="11">
        <v>0.39999999999999997</v>
      </c>
      <c r="O967" s="16"/>
      <c r="P967" s="17"/>
      <c r="Q967" s="12"/>
      <c r="R967" s="13"/>
    </row>
    <row r="968" spans="1:18" ht="15.75" customHeight="1">
      <c r="A968" s="1"/>
      <c r="B968" s="6" t="s">
        <v>23</v>
      </c>
      <c r="C968" s="6">
        <v>1197831</v>
      </c>
      <c r="D968" s="7">
        <v>44320</v>
      </c>
      <c r="E968" s="6" t="s">
        <v>24</v>
      </c>
      <c r="F968" s="6" t="s">
        <v>53</v>
      </c>
      <c r="G968" s="6" t="s">
        <v>54</v>
      </c>
      <c r="H968" s="6" t="s">
        <v>19</v>
      </c>
      <c r="I968" s="8">
        <v>0.19999999999999996</v>
      </c>
      <c r="J968" s="9">
        <v>6000</v>
      </c>
      <c r="K968" s="10">
        <f t="shared" si="0"/>
        <v>1199.9999999999998</v>
      </c>
      <c r="L968" s="10">
        <f t="shared" si="1"/>
        <v>479.99999999999989</v>
      </c>
      <c r="M968" s="11">
        <v>0.39999999999999997</v>
      </c>
      <c r="O968" s="16"/>
      <c r="P968" s="17"/>
      <c r="Q968" s="12"/>
      <c r="R968" s="13"/>
    </row>
    <row r="969" spans="1:18" ht="15.75" customHeight="1">
      <c r="A969" s="1"/>
      <c r="B969" s="6" t="s">
        <v>23</v>
      </c>
      <c r="C969" s="6">
        <v>1197831</v>
      </c>
      <c r="D969" s="7">
        <v>44320</v>
      </c>
      <c r="E969" s="6" t="s">
        <v>24</v>
      </c>
      <c r="F969" s="6" t="s">
        <v>53</v>
      </c>
      <c r="G969" s="6" t="s">
        <v>54</v>
      </c>
      <c r="H969" s="6" t="s">
        <v>20</v>
      </c>
      <c r="I969" s="8">
        <v>0.30000000000000004</v>
      </c>
      <c r="J969" s="9">
        <v>5250</v>
      </c>
      <c r="K969" s="10">
        <f t="shared" si="0"/>
        <v>1575.0000000000002</v>
      </c>
      <c r="L969" s="10">
        <f t="shared" si="1"/>
        <v>787.50000000000011</v>
      </c>
      <c r="M969" s="11">
        <v>0.5</v>
      </c>
      <c r="O969" s="16"/>
      <c r="P969" s="17"/>
      <c r="Q969" s="12"/>
      <c r="R969" s="13"/>
    </row>
    <row r="970" spans="1:18" ht="15.75" customHeight="1">
      <c r="A970" s="1"/>
      <c r="B970" s="6" t="s">
        <v>23</v>
      </c>
      <c r="C970" s="6">
        <v>1197831</v>
      </c>
      <c r="D970" s="7">
        <v>44320</v>
      </c>
      <c r="E970" s="6" t="s">
        <v>24</v>
      </c>
      <c r="F970" s="6" t="s">
        <v>53</v>
      </c>
      <c r="G970" s="6" t="s">
        <v>54</v>
      </c>
      <c r="H970" s="6" t="s">
        <v>21</v>
      </c>
      <c r="I970" s="8">
        <v>0.45</v>
      </c>
      <c r="J970" s="9">
        <v>4250</v>
      </c>
      <c r="K970" s="10">
        <f t="shared" si="0"/>
        <v>1912.5</v>
      </c>
      <c r="L970" s="10">
        <f t="shared" si="1"/>
        <v>669.375</v>
      </c>
      <c r="M970" s="11">
        <v>0.35</v>
      </c>
      <c r="O970" s="16"/>
      <c r="P970" s="17"/>
      <c r="Q970" s="12"/>
      <c r="R970" s="13"/>
    </row>
    <row r="971" spans="1:18" ht="15.75" customHeight="1">
      <c r="A971" s="1"/>
      <c r="B971" s="6" t="s">
        <v>23</v>
      </c>
      <c r="C971" s="6">
        <v>1197831</v>
      </c>
      <c r="D971" s="7">
        <v>44320</v>
      </c>
      <c r="E971" s="6" t="s">
        <v>24</v>
      </c>
      <c r="F971" s="6" t="s">
        <v>53</v>
      </c>
      <c r="G971" s="6" t="s">
        <v>54</v>
      </c>
      <c r="H971" s="6" t="s">
        <v>22</v>
      </c>
      <c r="I971" s="8">
        <v>0.4</v>
      </c>
      <c r="J971" s="9">
        <v>7750</v>
      </c>
      <c r="K971" s="10">
        <f t="shared" si="0"/>
        <v>3100</v>
      </c>
      <c r="L971" s="10">
        <f t="shared" si="1"/>
        <v>1705.0000000000002</v>
      </c>
      <c r="M971" s="11">
        <v>0.55000000000000004</v>
      </c>
      <c r="O971" s="16"/>
      <c r="P971" s="17"/>
      <c r="Q971" s="12"/>
      <c r="R971" s="13"/>
    </row>
    <row r="972" spans="1:18" ht="15.75" customHeight="1">
      <c r="A972" s="1"/>
      <c r="B972" s="6" t="s">
        <v>23</v>
      </c>
      <c r="C972" s="6">
        <v>1197831</v>
      </c>
      <c r="D972" s="7">
        <v>44350</v>
      </c>
      <c r="E972" s="6" t="s">
        <v>24</v>
      </c>
      <c r="F972" s="6" t="s">
        <v>53</v>
      </c>
      <c r="G972" s="6" t="s">
        <v>54</v>
      </c>
      <c r="H972" s="6" t="s">
        <v>17</v>
      </c>
      <c r="I972" s="8">
        <v>0.4</v>
      </c>
      <c r="J972" s="9">
        <v>7750</v>
      </c>
      <c r="K972" s="10">
        <f t="shared" si="0"/>
        <v>3100</v>
      </c>
      <c r="L972" s="10">
        <f t="shared" si="1"/>
        <v>1240</v>
      </c>
      <c r="M972" s="11">
        <v>0.39999999999999997</v>
      </c>
      <c r="O972" s="16"/>
      <c r="P972" s="17"/>
      <c r="Q972" s="12"/>
      <c r="R972" s="13"/>
    </row>
    <row r="973" spans="1:18" ht="15.75" customHeight="1">
      <c r="A973" s="1"/>
      <c r="B973" s="6" t="s">
        <v>23</v>
      </c>
      <c r="C973" s="6">
        <v>1197831</v>
      </c>
      <c r="D973" s="7">
        <v>44350</v>
      </c>
      <c r="E973" s="6" t="s">
        <v>24</v>
      </c>
      <c r="F973" s="6" t="s">
        <v>53</v>
      </c>
      <c r="G973" s="6" t="s">
        <v>54</v>
      </c>
      <c r="H973" s="6" t="s">
        <v>18</v>
      </c>
      <c r="I973" s="8">
        <v>0.45</v>
      </c>
      <c r="J973" s="9">
        <v>7750</v>
      </c>
      <c r="K973" s="10">
        <f t="shared" si="0"/>
        <v>3487.5</v>
      </c>
      <c r="L973" s="10">
        <f t="shared" si="1"/>
        <v>1394.9999999999998</v>
      </c>
      <c r="M973" s="11">
        <v>0.39999999999999997</v>
      </c>
      <c r="O973" s="16"/>
      <c r="P973" s="17"/>
      <c r="Q973" s="12"/>
      <c r="R973" s="13"/>
    </row>
    <row r="974" spans="1:18" ht="15.75" customHeight="1">
      <c r="A974" s="1"/>
      <c r="B974" s="6" t="s">
        <v>23</v>
      </c>
      <c r="C974" s="6">
        <v>1197831</v>
      </c>
      <c r="D974" s="7">
        <v>44350</v>
      </c>
      <c r="E974" s="6" t="s">
        <v>24</v>
      </c>
      <c r="F974" s="6" t="s">
        <v>53</v>
      </c>
      <c r="G974" s="6" t="s">
        <v>54</v>
      </c>
      <c r="H974" s="6" t="s">
        <v>19</v>
      </c>
      <c r="I974" s="8">
        <v>0.4</v>
      </c>
      <c r="J974" s="9">
        <v>6500</v>
      </c>
      <c r="K974" s="10">
        <f t="shared" si="0"/>
        <v>2600</v>
      </c>
      <c r="L974" s="10">
        <f t="shared" si="1"/>
        <v>1040</v>
      </c>
      <c r="M974" s="11">
        <v>0.39999999999999997</v>
      </c>
      <c r="O974" s="16"/>
      <c r="P974" s="17"/>
      <c r="Q974" s="12"/>
      <c r="R974" s="13"/>
    </row>
    <row r="975" spans="1:18" ht="15.75" customHeight="1">
      <c r="A975" s="1"/>
      <c r="B975" s="6" t="s">
        <v>23</v>
      </c>
      <c r="C975" s="6">
        <v>1197831</v>
      </c>
      <c r="D975" s="7">
        <v>44350</v>
      </c>
      <c r="E975" s="6" t="s">
        <v>24</v>
      </c>
      <c r="F975" s="6" t="s">
        <v>53</v>
      </c>
      <c r="G975" s="6" t="s">
        <v>54</v>
      </c>
      <c r="H975" s="6" t="s">
        <v>20</v>
      </c>
      <c r="I975" s="8">
        <v>0.4</v>
      </c>
      <c r="J975" s="9">
        <v>6000</v>
      </c>
      <c r="K975" s="10">
        <f t="shared" si="0"/>
        <v>2400</v>
      </c>
      <c r="L975" s="10">
        <f t="shared" si="1"/>
        <v>1200</v>
      </c>
      <c r="M975" s="11">
        <v>0.5</v>
      </c>
      <c r="O975" s="16"/>
      <c r="P975" s="17"/>
      <c r="Q975" s="12"/>
      <c r="R975" s="13"/>
    </row>
    <row r="976" spans="1:18" ht="15.75" customHeight="1">
      <c r="A976" s="1"/>
      <c r="B976" s="6" t="s">
        <v>23</v>
      </c>
      <c r="C976" s="6">
        <v>1197831</v>
      </c>
      <c r="D976" s="7">
        <v>44350</v>
      </c>
      <c r="E976" s="6" t="s">
        <v>24</v>
      </c>
      <c r="F976" s="6" t="s">
        <v>53</v>
      </c>
      <c r="G976" s="6" t="s">
        <v>54</v>
      </c>
      <c r="H976" s="6" t="s">
        <v>21</v>
      </c>
      <c r="I976" s="8">
        <v>0.45</v>
      </c>
      <c r="J976" s="9">
        <v>5000</v>
      </c>
      <c r="K976" s="10">
        <f t="shared" si="0"/>
        <v>2250</v>
      </c>
      <c r="L976" s="10">
        <f t="shared" si="1"/>
        <v>787.5</v>
      </c>
      <c r="M976" s="11">
        <v>0.35</v>
      </c>
      <c r="O976" s="16"/>
      <c r="P976" s="17"/>
      <c r="Q976" s="12"/>
      <c r="R976" s="13"/>
    </row>
    <row r="977" spans="1:18" ht="15.75" customHeight="1">
      <c r="A977" s="1"/>
      <c r="B977" s="6" t="s">
        <v>23</v>
      </c>
      <c r="C977" s="6">
        <v>1197831</v>
      </c>
      <c r="D977" s="7">
        <v>44350</v>
      </c>
      <c r="E977" s="6" t="s">
        <v>24</v>
      </c>
      <c r="F977" s="6" t="s">
        <v>53</v>
      </c>
      <c r="G977" s="6" t="s">
        <v>54</v>
      </c>
      <c r="H977" s="6" t="s">
        <v>22</v>
      </c>
      <c r="I977" s="8">
        <v>0.5</v>
      </c>
      <c r="J977" s="9">
        <v>8750</v>
      </c>
      <c r="K977" s="10">
        <f t="shared" si="0"/>
        <v>4375</v>
      </c>
      <c r="L977" s="10">
        <f t="shared" si="1"/>
        <v>2406.25</v>
      </c>
      <c r="M977" s="11">
        <v>0.55000000000000004</v>
      </c>
      <c r="O977" s="16"/>
      <c r="P977" s="17"/>
      <c r="Q977" s="12"/>
      <c r="R977" s="13"/>
    </row>
    <row r="978" spans="1:18" ht="15.75" customHeight="1">
      <c r="A978" s="1"/>
      <c r="B978" s="6" t="s">
        <v>23</v>
      </c>
      <c r="C978" s="6">
        <v>1197831</v>
      </c>
      <c r="D978" s="7">
        <v>44382</v>
      </c>
      <c r="E978" s="6" t="s">
        <v>24</v>
      </c>
      <c r="F978" s="6" t="s">
        <v>53</v>
      </c>
      <c r="G978" s="6" t="s">
        <v>54</v>
      </c>
      <c r="H978" s="6" t="s">
        <v>17</v>
      </c>
      <c r="I978" s="8">
        <v>0.4</v>
      </c>
      <c r="J978" s="9">
        <v>8250</v>
      </c>
      <c r="K978" s="10">
        <f t="shared" si="0"/>
        <v>3300</v>
      </c>
      <c r="L978" s="10">
        <f t="shared" si="1"/>
        <v>1484.9999999999998</v>
      </c>
      <c r="M978" s="11">
        <v>0.44999999999999996</v>
      </c>
      <c r="O978" s="16"/>
      <c r="P978" s="17"/>
      <c r="Q978" s="12"/>
      <c r="R978" s="13"/>
    </row>
    <row r="979" spans="1:18" ht="15.75" customHeight="1">
      <c r="A979" s="1"/>
      <c r="B979" s="6" t="s">
        <v>23</v>
      </c>
      <c r="C979" s="6">
        <v>1197831</v>
      </c>
      <c r="D979" s="7">
        <v>44382</v>
      </c>
      <c r="E979" s="6" t="s">
        <v>24</v>
      </c>
      <c r="F979" s="6" t="s">
        <v>53</v>
      </c>
      <c r="G979" s="6" t="s">
        <v>54</v>
      </c>
      <c r="H979" s="6" t="s">
        <v>18</v>
      </c>
      <c r="I979" s="8">
        <v>0.45</v>
      </c>
      <c r="J979" s="9">
        <v>8250</v>
      </c>
      <c r="K979" s="10">
        <f t="shared" si="0"/>
        <v>3712.5</v>
      </c>
      <c r="L979" s="10">
        <f t="shared" si="1"/>
        <v>1670.6249999999998</v>
      </c>
      <c r="M979" s="11">
        <v>0.44999999999999996</v>
      </c>
      <c r="O979" s="16"/>
      <c r="P979" s="17"/>
      <c r="Q979" s="12"/>
      <c r="R979" s="13"/>
    </row>
    <row r="980" spans="1:18" ht="15.75" customHeight="1">
      <c r="A980" s="1"/>
      <c r="B980" s="6" t="s">
        <v>23</v>
      </c>
      <c r="C980" s="6">
        <v>1197831</v>
      </c>
      <c r="D980" s="7">
        <v>44382</v>
      </c>
      <c r="E980" s="6" t="s">
        <v>24</v>
      </c>
      <c r="F980" s="6" t="s">
        <v>53</v>
      </c>
      <c r="G980" s="6" t="s">
        <v>54</v>
      </c>
      <c r="H980" s="6" t="s">
        <v>19</v>
      </c>
      <c r="I980" s="8">
        <v>0.4</v>
      </c>
      <c r="J980" s="9">
        <v>9750</v>
      </c>
      <c r="K980" s="10">
        <f t="shared" si="0"/>
        <v>3900</v>
      </c>
      <c r="L980" s="10">
        <f t="shared" si="1"/>
        <v>1754.9999999999998</v>
      </c>
      <c r="M980" s="11">
        <v>0.44999999999999996</v>
      </c>
      <c r="O980" s="16"/>
      <c r="P980" s="17"/>
      <c r="Q980" s="12"/>
      <c r="R980" s="13"/>
    </row>
    <row r="981" spans="1:18" ht="15.75" customHeight="1">
      <c r="A981" s="1"/>
      <c r="B981" s="6" t="s">
        <v>23</v>
      </c>
      <c r="C981" s="6">
        <v>1197831</v>
      </c>
      <c r="D981" s="7">
        <v>44382</v>
      </c>
      <c r="E981" s="6" t="s">
        <v>24</v>
      </c>
      <c r="F981" s="6" t="s">
        <v>53</v>
      </c>
      <c r="G981" s="6" t="s">
        <v>54</v>
      </c>
      <c r="H981" s="6" t="s">
        <v>20</v>
      </c>
      <c r="I981" s="8">
        <v>0.4</v>
      </c>
      <c r="J981" s="9">
        <v>5750</v>
      </c>
      <c r="K981" s="10">
        <f t="shared" si="0"/>
        <v>2300</v>
      </c>
      <c r="L981" s="10">
        <f t="shared" si="1"/>
        <v>1265</v>
      </c>
      <c r="M981" s="11">
        <v>0.55000000000000004</v>
      </c>
      <c r="O981" s="16"/>
      <c r="P981" s="17"/>
      <c r="Q981" s="12"/>
      <c r="R981" s="13"/>
    </row>
    <row r="982" spans="1:18" ht="15.75" customHeight="1">
      <c r="A982" s="1"/>
      <c r="B982" s="6" t="s">
        <v>23</v>
      </c>
      <c r="C982" s="6">
        <v>1197831</v>
      </c>
      <c r="D982" s="7">
        <v>44382</v>
      </c>
      <c r="E982" s="6" t="s">
        <v>24</v>
      </c>
      <c r="F982" s="6" t="s">
        <v>53</v>
      </c>
      <c r="G982" s="6" t="s">
        <v>54</v>
      </c>
      <c r="H982" s="6" t="s">
        <v>21</v>
      </c>
      <c r="I982" s="8">
        <v>0.45</v>
      </c>
      <c r="J982" s="9">
        <v>5500</v>
      </c>
      <c r="K982" s="10">
        <f t="shared" si="0"/>
        <v>2475</v>
      </c>
      <c r="L982" s="10">
        <f t="shared" si="1"/>
        <v>989.99999999999989</v>
      </c>
      <c r="M982" s="11">
        <v>0.39999999999999997</v>
      </c>
      <c r="O982" s="16"/>
      <c r="P982" s="17"/>
      <c r="Q982" s="12"/>
      <c r="R982" s="13"/>
    </row>
    <row r="983" spans="1:18" ht="15.75" customHeight="1">
      <c r="A983" s="1"/>
      <c r="B983" s="6" t="s">
        <v>23</v>
      </c>
      <c r="C983" s="6">
        <v>1197831</v>
      </c>
      <c r="D983" s="7">
        <v>44382</v>
      </c>
      <c r="E983" s="6" t="s">
        <v>24</v>
      </c>
      <c r="F983" s="6" t="s">
        <v>53</v>
      </c>
      <c r="G983" s="6" t="s">
        <v>54</v>
      </c>
      <c r="H983" s="6" t="s">
        <v>22</v>
      </c>
      <c r="I983" s="8">
        <v>0.54999999999999993</v>
      </c>
      <c r="J983" s="9">
        <v>8250</v>
      </c>
      <c r="K983" s="10">
        <f t="shared" si="0"/>
        <v>4537.4999999999991</v>
      </c>
      <c r="L983" s="10">
        <f t="shared" si="1"/>
        <v>2722.5</v>
      </c>
      <c r="M983" s="11">
        <v>0.60000000000000009</v>
      </c>
      <c r="O983" s="16"/>
      <c r="P983" s="17"/>
      <c r="Q983" s="12"/>
      <c r="R983" s="13"/>
    </row>
    <row r="984" spans="1:18" ht="15.75" customHeight="1">
      <c r="A984" s="1"/>
      <c r="B984" s="6" t="s">
        <v>23</v>
      </c>
      <c r="C984" s="6">
        <v>1197831</v>
      </c>
      <c r="D984" s="7">
        <v>44415</v>
      </c>
      <c r="E984" s="6" t="s">
        <v>24</v>
      </c>
      <c r="F984" s="6" t="s">
        <v>53</v>
      </c>
      <c r="G984" s="6" t="s">
        <v>54</v>
      </c>
      <c r="H984" s="6" t="s">
        <v>17</v>
      </c>
      <c r="I984" s="8">
        <v>0.45</v>
      </c>
      <c r="J984" s="9">
        <v>7750</v>
      </c>
      <c r="K984" s="10">
        <f t="shared" si="0"/>
        <v>3487.5</v>
      </c>
      <c r="L984" s="10">
        <f t="shared" si="1"/>
        <v>1569.3749999999998</v>
      </c>
      <c r="M984" s="11">
        <v>0.44999999999999996</v>
      </c>
      <c r="O984" s="16"/>
      <c r="P984" s="17"/>
      <c r="Q984" s="12"/>
      <c r="R984" s="13"/>
    </row>
    <row r="985" spans="1:18" ht="15.75" customHeight="1">
      <c r="A985" s="1"/>
      <c r="B985" s="6" t="s">
        <v>23</v>
      </c>
      <c r="C985" s="6">
        <v>1197831</v>
      </c>
      <c r="D985" s="7">
        <v>44415</v>
      </c>
      <c r="E985" s="6" t="s">
        <v>24</v>
      </c>
      <c r="F985" s="6" t="s">
        <v>53</v>
      </c>
      <c r="G985" s="6" t="s">
        <v>54</v>
      </c>
      <c r="H985" s="6" t="s">
        <v>18</v>
      </c>
      <c r="I985" s="8">
        <v>0.55000000000000004</v>
      </c>
      <c r="J985" s="9">
        <v>7750</v>
      </c>
      <c r="K985" s="10">
        <f t="shared" si="0"/>
        <v>4262.5</v>
      </c>
      <c r="L985" s="10">
        <f t="shared" si="1"/>
        <v>1918.1249999999998</v>
      </c>
      <c r="M985" s="11">
        <v>0.44999999999999996</v>
      </c>
      <c r="O985" s="16"/>
      <c r="P985" s="17"/>
      <c r="Q985" s="12"/>
      <c r="R985" s="13"/>
    </row>
    <row r="986" spans="1:18" ht="15.75" customHeight="1">
      <c r="A986" s="1"/>
      <c r="B986" s="6" t="s">
        <v>23</v>
      </c>
      <c r="C986" s="6">
        <v>1197831</v>
      </c>
      <c r="D986" s="7">
        <v>44415</v>
      </c>
      <c r="E986" s="6" t="s">
        <v>24</v>
      </c>
      <c r="F986" s="6" t="s">
        <v>53</v>
      </c>
      <c r="G986" s="6" t="s">
        <v>54</v>
      </c>
      <c r="H986" s="6" t="s">
        <v>19</v>
      </c>
      <c r="I986" s="8">
        <v>0.5</v>
      </c>
      <c r="J986" s="9">
        <v>9500</v>
      </c>
      <c r="K986" s="10">
        <f t="shared" si="0"/>
        <v>4750</v>
      </c>
      <c r="L986" s="10">
        <f t="shared" si="1"/>
        <v>2137.5</v>
      </c>
      <c r="M986" s="11">
        <v>0.44999999999999996</v>
      </c>
      <c r="O986" s="16"/>
      <c r="P986" s="17"/>
      <c r="Q986" s="12"/>
      <c r="R986" s="13"/>
    </row>
    <row r="987" spans="1:18" ht="15.75" customHeight="1">
      <c r="A987" s="1"/>
      <c r="B987" s="6" t="s">
        <v>23</v>
      </c>
      <c r="C987" s="6">
        <v>1197831</v>
      </c>
      <c r="D987" s="7">
        <v>44415</v>
      </c>
      <c r="E987" s="6" t="s">
        <v>24</v>
      </c>
      <c r="F987" s="6" t="s">
        <v>53</v>
      </c>
      <c r="G987" s="6" t="s">
        <v>54</v>
      </c>
      <c r="H987" s="6" t="s">
        <v>20</v>
      </c>
      <c r="I987" s="8">
        <v>0.45</v>
      </c>
      <c r="J987" s="9">
        <v>4750</v>
      </c>
      <c r="K987" s="10">
        <f t="shared" si="0"/>
        <v>2137.5</v>
      </c>
      <c r="L987" s="10">
        <f t="shared" si="1"/>
        <v>1175.625</v>
      </c>
      <c r="M987" s="11">
        <v>0.55000000000000004</v>
      </c>
      <c r="O987" s="16"/>
      <c r="P987" s="17"/>
      <c r="Q987" s="12"/>
      <c r="R987" s="13"/>
    </row>
    <row r="988" spans="1:18" ht="15.75" customHeight="1">
      <c r="A988" s="1"/>
      <c r="B988" s="6" t="s">
        <v>23</v>
      </c>
      <c r="C988" s="6">
        <v>1197831</v>
      </c>
      <c r="D988" s="7">
        <v>44415</v>
      </c>
      <c r="E988" s="6" t="s">
        <v>24</v>
      </c>
      <c r="F988" s="6" t="s">
        <v>53</v>
      </c>
      <c r="G988" s="6" t="s">
        <v>54</v>
      </c>
      <c r="H988" s="6" t="s">
        <v>21</v>
      </c>
      <c r="I988" s="8">
        <v>0.5</v>
      </c>
      <c r="J988" s="9">
        <v>4750</v>
      </c>
      <c r="K988" s="10">
        <f t="shared" si="0"/>
        <v>2375</v>
      </c>
      <c r="L988" s="10">
        <f t="shared" si="1"/>
        <v>949.99999999999989</v>
      </c>
      <c r="M988" s="11">
        <v>0.39999999999999997</v>
      </c>
      <c r="O988" s="16"/>
      <c r="P988" s="17"/>
      <c r="Q988" s="12"/>
      <c r="R988" s="13"/>
    </row>
    <row r="989" spans="1:18" ht="15.75" customHeight="1">
      <c r="A989" s="1"/>
      <c r="B989" s="6" t="s">
        <v>23</v>
      </c>
      <c r="C989" s="6">
        <v>1197831</v>
      </c>
      <c r="D989" s="7">
        <v>44415</v>
      </c>
      <c r="E989" s="6" t="s">
        <v>24</v>
      </c>
      <c r="F989" s="6" t="s">
        <v>53</v>
      </c>
      <c r="G989" s="6" t="s">
        <v>54</v>
      </c>
      <c r="H989" s="6" t="s">
        <v>22</v>
      </c>
      <c r="I989" s="8">
        <v>0.54999999999999993</v>
      </c>
      <c r="J989" s="9">
        <v>7250</v>
      </c>
      <c r="K989" s="10">
        <f t="shared" si="0"/>
        <v>3987.4999999999995</v>
      </c>
      <c r="L989" s="10">
        <f t="shared" si="1"/>
        <v>2392.5</v>
      </c>
      <c r="M989" s="11">
        <v>0.60000000000000009</v>
      </c>
      <c r="O989" s="16"/>
      <c r="P989" s="17"/>
      <c r="Q989" s="12"/>
      <c r="R989" s="13"/>
    </row>
    <row r="990" spans="1:18" ht="15.75" customHeight="1">
      <c r="A990" s="1"/>
      <c r="B990" s="6" t="s">
        <v>23</v>
      </c>
      <c r="C990" s="6">
        <v>1197831</v>
      </c>
      <c r="D990" s="7">
        <v>44443</v>
      </c>
      <c r="E990" s="6" t="s">
        <v>24</v>
      </c>
      <c r="F990" s="6" t="s">
        <v>53</v>
      </c>
      <c r="G990" s="6" t="s">
        <v>54</v>
      </c>
      <c r="H990" s="6" t="s">
        <v>17</v>
      </c>
      <c r="I990" s="8">
        <v>0.5</v>
      </c>
      <c r="J990" s="9">
        <v>6750</v>
      </c>
      <c r="K990" s="10">
        <f t="shared" si="0"/>
        <v>3375</v>
      </c>
      <c r="L990" s="10">
        <f t="shared" si="1"/>
        <v>1518.7499999999998</v>
      </c>
      <c r="M990" s="11">
        <v>0.44999999999999996</v>
      </c>
      <c r="O990" s="16"/>
      <c r="P990" s="17"/>
      <c r="Q990" s="12"/>
      <c r="R990" s="13"/>
    </row>
    <row r="991" spans="1:18" ht="15.75" customHeight="1">
      <c r="A991" s="1"/>
      <c r="B991" s="6" t="s">
        <v>23</v>
      </c>
      <c r="C991" s="6">
        <v>1197831</v>
      </c>
      <c r="D991" s="7">
        <v>44443</v>
      </c>
      <c r="E991" s="6" t="s">
        <v>24</v>
      </c>
      <c r="F991" s="6" t="s">
        <v>53</v>
      </c>
      <c r="G991" s="6" t="s">
        <v>54</v>
      </c>
      <c r="H991" s="6" t="s">
        <v>18</v>
      </c>
      <c r="I991" s="8">
        <v>0.5</v>
      </c>
      <c r="J991" s="9">
        <v>6250</v>
      </c>
      <c r="K991" s="10">
        <f t="shared" si="0"/>
        <v>3125</v>
      </c>
      <c r="L991" s="10">
        <f t="shared" si="1"/>
        <v>1406.2499999999998</v>
      </c>
      <c r="M991" s="11">
        <v>0.44999999999999996</v>
      </c>
      <c r="O991" s="16"/>
      <c r="P991" s="17"/>
      <c r="Q991" s="12"/>
      <c r="R991" s="13"/>
    </row>
    <row r="992" spans="1:18" ht="15.75" customHeight="1">
      <c r="A992" s="1"/>
      <c r="B992" s="6" t="s">
        <v>23</v>
      </c>
      <c r="C992" s="6">
        <v>1197831</v>
      </c>
      <c r="D992" s="7">
        <v>44443</v>
      </c>
      <c r="E992" s="6" t="s">
        <v>24</v>
      </c>
      <c r="F992" s="6" t="s">
        <v>53</v>
      </c>
      <c r="G992" s="6" t="s">
        <v>54</v>
      </c>
      <c r="H992" s="6" t="s">
        <v>19</v>
      </c>
      <c r="I992" s="8">
        <v>0.54999999999999993</v>
      </c>
      <c r="J992" s="9">
        <v>6750</v>
      </c>
      <c r="K992" s="10">
        <f t="shared" si="0"/>
        <v>3712.4999999999995</v>
      </c>
      <c r="L992" s="10">
        <f t="shared" si="1"/>
        <v>1670.6249999999995</v>
      </c>
      <c r="M992" s="11">
        <v>0.44999999999999996</v>
      </c>
      <c r="O992" s="16"/>
      <c r="P992" s="17"/>
      <c r="Q992" s="12"/>
      <c r="R992" s="13"/>
    </row>
    <row r="993" spans="1:18" ht="15.75" customHeight="1">
      <c r="A993" s="1"/>
      <c r="B993" s="6" t="s">
        <v>23</v>
      </c>
      <c r="C993" s="6">
        <v>1197831</v>
      </c>
      <c r="D993" s="7">
        <v>44443</v>
      </c>
      <c r="E993" s="6" t="s">
        <v>24</v>
      </c>
      <c r="F993" s="6" t="s">
        <v>53</v>
      </c>
      <c r="G993" s="6" t="s">
        <v>54</v>
      </c>
      <c r="H993" s="6" t="s">
        <v>20</v>
      </c>
      <c r="I993" s="8">
        <v>0.54999999999999993</v>
      </c>
      <c r="J993" s="9">
        <v>4000</v>
      </c>
      <c r="K993" s="10">
        <f t="shared" si="0"/>
        <v>2199.9999999999995</v>
      </c>
      <c r="L993" s="10">
        <f t="shared" si="1"/>
        <v>1209.9999999999998</v>
      </c>
      <c r="M993" s="11">
        <v>0.55000000000000004</v>
      </c>
      <c r="O993" s="16"/>
      <c r="P993" s="17"/>
      <c r="Q993" s="12"/>
      <c r="R993" s="13"/>
    </row>
    <row r="994" spans="1:18" ht="15.75" customHeight="1">
      <c r="A994" s="1"/>
      <c r="B994" s="6" t="s">
        <v>23</v>
      </c>
      <c r="C994" s="6">
        <v>1197831</v>
      </c>
      <c r="D994" s="7">
        <v>44443</v>
      </c>
      <c r="E994" s="6" t="s">
        <v>24</v>
      </c>
      <c r="F994" s="6" t="s">
        <v>53</v>
      </c>
      <c r="G994" s="6" t="s">
        <v>54</v>
      </c>
      <c r="H994" s="6" t="s">
        <v>21</v>
      </c>
      <c r="I994" s="8">
        <v>0.5</v>
      </c>
      <c r="J994" s="9">
        <v>4000</v>
      </c>
      <c r="K994" s="10">
        <f t="shared" si="0"/>
        <v>2000</v>
      </c>
      <c r="L994" s="10">
        <f t="shared" si="1"/>
        <v>799.99999999999989</v>
      </c>
      <c r="M994" s="11">
        <v>0.39999999999999997</v>
      </c>
      <c r="O994" s="16"/>
      <c r="P994" s="17"/>
      <c r="Q994" s="12"/>
      <c r="R994" s="13"/>
    </row>
    <row r="995" spans="1:18" ht="15.75" customHeight="1">
      <c r="A995" s="1"/>
      <c r="B995" s="6" t="s">
        <v>23</v>
      </c>
      <c r="C995" s="6">
        <v>1197831</v>
      </c>
      <c r="D995" s="7">
        <v>44443</v>
      </c>
      <c r="E995" s="6" t="s">
        <v>24</v>
      </c>
      <c r="F995" s="6" t="s">
        <v>53</v>
      </c>
      <c r="G995" s="6" t="s">
        <v>54</v>
      </c>
      <c r="H995" s="6" t="s">
        <v>22</v>
      </c>
      <c r="I995" s="8">
        <v>0.45</v>
      </c>
      <c r="J995" s="9">
        <v>6250</v>
      </c>
      <c r="K995" s="10">
        <f t="shared" si="0"/>
        <v>2812.5</v>
      </c>
      <c r="L995" s="10">
        <f t="shared" si="1"/>
        <v>1687.5000000000002</v>
      </c>
      <c r="M995" s="11">
        <v>0.60000000000000009</v>
      </c>
      <c r="O995" s="16"/>
      <c r="P995" s="17"/>
      <c r="Q995" s="12"/>
      <c r="R995" s="13"/>
    </row>
    <row r="996" spans="1:18" ht="15.75" customHeight="1">
      <c r="A996" s="1"/>
      <c r="B996" s="6" t="s">
        <v>23</v>
      </c>
      <c r="C996" s="6">
        <v>1197831</v>
      </c>
      <c r="D996" s="7">
        <v>44472</v>
      </c>
      <c r="E996" s="6" t="s">
        <v>24</v>
      </c>
      <c r="F996" s="6" t="s">
        <v>53</v>
      </c>
      <c r="G996" s="6" t="s">
        <v>54</v>
      </c>
      <c r="H996" s="6" t="s">
        <v>17</v>
      </c>
      <c r="I996" s="8">
        <v>0.35000000000000003</v>
      </c>
      <c r="J996" s="9">
        <v>5750</v>
      </c>
      <c r="K996" s="10">
        <f t="shared" si="0"/>
        <v>2012.5000000000002</v>
      </c>
      <c r="L996" s="10">
        <f t="shared" si="1"/>
        <v>905.625</v>
      </c>
      <c r="M996" s="11">
        <v>0.44999999999999996</v>
      </c>
      <c r="O996" s="16"/>
      <c r="P996" s="17"/>
      <c r="Q996" s="12"/>
      <c r="R996" s="13"/>
    </row>
    <row r="997" spans="1:18" ht="15.75" customHeight="1">
      <c r="A997" s="1"/>
      <c r="B997" s="6" t="s">
        <v>23</v>
      </c>
      <c r="C997" s="6">
        <v>1197831</v>
      </c>
      <c r="D997" s="7">
        <v>44472</v>
      </c>
      <c r="E997" s="6" t="s">
        <v>24</v>
      </c>
      <c r="F997" s="6" t="s">
        <v>53</v>
      </c>
      <c r="G997" s="6" t="s">
        <v>54</v>
      </c>
      <c r="H997" s="6" t="s">
        <v>18</v>
      </c>
      <c r="I997" s="8">
        <v>0.35000000000000003</v>
      </c>
      <c r="J997" s="9">
        <v>5750</v>
      </c>
      <c r="K997" s="10">
        <f t="shared" si="0"/>
        <v>2012.5000000000002</v>
      </c>
      <c r="L997" s="10">
        <f t="shared" si="1"/>
        <v>905.625</v>
      </c>
      <c r="M997" s="11">
        <v>0.44999999999999996</v>
      </c>
      <c r="O997" s="16"/>
      <c r="P997" s="17"/>
      <c r="Q997" s="12"/>
      <c r="R997" s="13"/>
    </row>
    <row r="998" spans="1:18" ht="15.75" customHeight="1">
      <c r="A998" s="1"/>
      <c r="B998" s="6" t="s">
        <v>23</v>
      </c>
      <c r="C998" s="6">
        <v>1197831</v>
      </c>
      <c r="D998" s="7">
        <v>44472</v>
      </c>
      <c r="E998" s="6" t="s">
        <v>24</v>
      </c>
      <c r="F998" s="6" t="s">
        <v>53</v>
      </c>
      <c r="G998" s="6" t="s">
        <v>54</v>
      </c>
      <c r="H998" s="6" t="s">
        <v>19</v>
      </c>
      <c r="I998" s="8">
        <v>0.4</v>
      </c>
      <c r="J998" s="9">
        <v>5250</v>
      </c>
      <c r="K998" s="10">
        <f t="shared" si="0"/>
        <v>2100</v>
      </c>
      <c r="L998" s="10">
        <f t="shared" si="1"/>
        <v>944.99999999999989</v>
      </c>
      <c r="M998" s="11">
        <v>0.44999999999999996</v>
      </c>
      <c r="O998" s="16"/>
      <c r="P998" s="17"/>
      <c r="Q998" s="12"/>
      <c r="R998" s="13"/>
    </row>
    <row r="999" spans="1:18" ht="15.75" customHeight="1">
      <c r="A999" s="1"/>
      <c r="B999" s="6" t="s">
        <v>23</v>
      </c>
      <c r="C999" s="6">
        <v>1197831</v>
      </c>
      <c r="D999" s="7">
        <v>44472</v>
      </c>
      <c r="E999" s="6" t="s">
        <v>24</v>
      </c>
      <c r="F999" s="6" t="s">
        <v>53</v>
      </c>
      <c r="G999" s="6" t="s">
        <v>54</v>
      </c>
      <c r="H999" s="6" t="s">
        <v>20</v>
      </c>
      <c r="I999" s="8">
        <v>0.4</v>
      </c>
      <c r="J999" s="9">
        <v>3750</v>
      </c>
      <c r="K999" s="10">
        <f t="shared" si="0"/>
        <v>1500</v>
      </c>
      <c r="L999" s="10">
        <f t="shared" si="1"/>
        <v>825.00000000000011</v>
      </c>
      <c r="M999" s="11">
        <v>0.55000000000000004</v>
      </c>
      <c r="O999" s="16"/>
      <c r="P999" s="17"/>
      <c r="Q999" s="12"/>
      <c r="R999" s="13"/>
    </row>
    <row r="1000" spans="1:18" ht="15.75" customHeight="1">
      <c r="A1000" s="1"/>
      <c r="B1000" s="6" t="s">
        <v>23</v>
      </c>
      <c r="C1000" s="6">
        <v>1197831</v>
      </c>
      <c r="D1000" s="7">
        <v>44472</v>
      </c>
      <c r="E1000" s="6" t="s">
        <v>24</v>
      </c>
      <c r="F1000" s="6" t="s">
        <v>53</v>
      </c>
      <c r="G1000" s="6" t="s">
        <v>54</v>
      </c>
      <c r="H1000" s="6" t="s">
        <v>21</v>
      </c>
      <c r="I1000" s="8">
        <v>0.35000000000000003</v>
      </c>
      <c r="J1000" s="9">
        <v>3500</v>
      </c>
      <c r="K1000" s="10">
        <f t="shared" si="0"/>
        <v>1225.0000000000002</v>
      </c>
      <c r="L1000" s="10">
        <f t="shared" si="1"/>
        <v>490.00000000000006</v>
      </c>
      <c r="M1000" s="11">
        <v>0.39999999999999997</v>
      </c>
      <c r="O1000" s="16"/>
      <c r="P1000" s="17"/>
      <c r="Q1000" s="12"/>
      <c r="R1000" s="13"/>
    </row>
    <row r="1001" spans="1:18" ht="15.75" customHeight="1">
      <c r="A1001" s="1"/>
      <c r="B1001" s="6" t="s">
        <v>23</v>
      </c>
      <c r="C1001" s="6">
        <v>1197831</v>
      </c>
      <c r="D1001" s="7">
        <v>44472</v>
      </c>
      <c r="E1001" s="6" t="s">
        <v>24</v>
      </c>
      <c r="F1001" s="6" t="s">
        <v>53</v>
      </c>
      <c r="G1001" s="6" t="s">
        <v>54</v>
      </c>
      <c r="H1001" s="6" t="s">
        <v>22</v>
      </c>
      <c r="I1001" s="8">
        <v>0.45</v>
      </c>
      <c r="J1001" s="9">
        <v>5250</v>
      </c>
      <c r="K1001" s="10">
        <f t="shared" si="0"/>
        <v>2362.5</v>
      </c>
      <c r="L1001" s="10">
        <f t="shared" si="1"/>
        <v>1417.5000000000002</v>
      </c>
      <c r="M1001" s="11">
        <v>0.60000000000000009</v>
      </c>
      <c r="O1001" s="16"/>
      <c r="P1001" s="17"/>
      <c r="Q1001" s="12"/>
      <c r="R1001" s="13"/>
    </row>
    <row r="1002" spans="1:18" ht="15.75" customHeight="1">
      <c r="A1002" s="1"/>
      <c r="B1002" s="6" t="s">
        <v>23</v>
      </c>
      <c r="C1002" s="6">
        <v>1197831</v>
      </c>
      <c r="D1002" s="7">
        <v>44504</v>
      </c>
      <c r="E1002" s="6" t="s">
        <v>24</v>
      </c>
      <c r="F1002" s="6" t="s">
        <v>53</v>
      </c>
      <c r="G1002" s="6" t="s">
        <v>54</v>
      </c>
      <c r="H1002" s="6" t="s">
        <v>17</v>
      </c>
      <c r="I1002" s="8">
        <v>0.30000000000000004</v>
      </c>
      <c r="J1002" s="9">
        <v>6750</v>
      </c>
      <c r="K1002" s="10">
        <f t="shared" si="0"/>
        <v>2025.0000000000002</v>
      </c>
      <c r="L1002" s="10">
        <f t="shared" si="1"/>
        <v>911.25</v>
      </c>
      <c r="M1002" s="11">
        <v>0.44999999999999996</v>
      </c>
      <c r="O1002" s="16"/>
      <c r="P1002" s="17"/>
      <c r="Q1002" s="12"/>
      <c r="R1002" s="13"/>
    </row>
    <row r="1003" spans="1:18" ht="15.75" customHeight="1">
      <c r="A1003" s="1"/>
      <c r="B1003" s="6" t="s">
        <v>23</v>
      </c>
      <c r="C1003" s="6">
        <v>1197831</v>
      </c>
      <c r="D1003" s="7">
        <v>44504</v>
      </c>
      <c r="E1003" s="6" t="s">
        <v>24</v>
      </c>
      <c r="F1003" s="6" t="s">
        <v>53</v>
      </c>
      <c r="G1003" s="6" t="s">
        <v>54</v>
      </c>
      <c r="H1003" s="6" t="s">
        <v>18</v>
      </c>
      <c r="I1003" s="8">
        <v>0.30000000000000004</v>
      </c>
      <c r="J1003" s="9">
        <v>6750</v>
      </c>
      <c r="K1003" s="10">
        <f t="shared" si="0"/>
        <v>2025.0000000000002</v>
      </c>
      <c r="L1003" s="10">
        <f t="shared" si="1"/>
        <v>911.25</v>
      </c>
      <c r="M1003" s="11">
        <v>0.44999999999999996</v>
      </c>
      <c r="O1003" s="16"/>
      <c r="P1003" s="17"/>
      <c r="Q1003" s="12"/>
      <c r="R1003" s="13"/>
    </row>
    <row r="1004" spans="1:18" ht="15.75" customHeight="1">
      <c r="A1004" s="1"/>
      <c r="B1004" s="6" t="s">
        <v>23</v>
      </c>
      <c r="C1004" s="6">
        <v>1197831</v>
      </c>
      <c r="D1004" s="7">
        <v>44504</v>
      </c>
      <c r="E1004" s="6" t="s">
        <v>24</v>
      </c>
      <c r="F1004" s="6" t="s">
        <v>53</v>
      </c>
      <c r="G1004" s="6" t="s">
        <v>54</v>
      </c>
      <c r="H1004" s="6" t="s">
        <v>19</v>
      </c>
      <c r="I1004" s="8">
        <v>0.55000000000000004</v>
      </c>
      <c r="J1004" s="9">
        <v>6000</v>
      </c>
      <c r="K1004" s="10">
        <f t="shared" si="0"/>
        <v>3300.0000000000005</v>
      </c>
      <c r="L1004" s="10">
        <f t="shared" si="1"/>
        <v>1485</v>
      </c>
      <c r="M1004" s="11">
        <v>0.44999999999999996</v>
      </c>
      <c r="O1004" s="16"/>
      <c r="P1004" s="17"/>
      <c r="Q1004" s="12"/>
      <c r="R1004" s="13"/>
    </row>
    <row r="1005" spans="1:18" ht="15.75" customHeight="1">
      <c r="A1005" s="1"/>
      <c r="B1005" s="6" t="s">
        <v>23</v>
      </c>
      <c r="C1005" s="6">
        <v>1197831</v>
      </c>
      <c r="D1005" s="7">
        <v>44504</v>
      </c>
      <c r="E1005" s="6" t="s">
        <v>24</v>
      </c>
      <c r="F1005" s="6" t="s">
        <v>53</v>
      </c>
      <c r="G1005" s="6" t="s">
        <v>54</v>
      </c>
      <c r="H1005" s="6" t="s">
        <v>20</v>
      </c>
      <c r="I1005" s="8">
        <v>0.55000000000000004</v>
      </c>
      <c r="J1005" s="9">
        <v>4750</v>
      </c>
      <c r="K1005" s="10">
        <f t="shared" si="0"/>
        <v>2612.5</v>
      </c>
      <c r="L1005" s="10">
        <f t="shared" si="1"/>
        <v>1436.8750000000002</v>
      </c>
      <c r="M1005" s="11">
        <v>0.55000000000000004</v>
      </c>
      <c r="O1005" s="16"/>
      <c r="P1005" s="17"/>
      <c r="Q1005" s="12"/>
      <c r="R1005" s="13"/>
    </row>
    <row r="1006" spans="1:18" ht="15.75" customHeight="1">
      <c r="A1006" s="1"/>
      <c r="B1006" s="6" t="s">
        <v>23</v>
      </c>
      <c r="C1006" s="6">
        <v>1197831</v>
      </c>
      <c r="D1006" s="7">
        <v>44504</v>
      </c>
      <c r="E1006" s="6" t="s">
        <v>24</v>
      </c>
      <c r="F1006" s="6" t="s">
        <v>53</v>
      </c>
      <c r="G1006" s="6" t="s">
        <v>54</v>
      </c>
      <c r="H1006" s="6" t="s">
        <v>21</v>
      </c>
      <c r="I1006" s="8">
        <v>0.54999999999999993</v>
      </c>
      <c r="J1006" s="9">
        <v>4500</v>
      </c>
      <c r="K1006" s="10">
        <f t="shared" si="0"/>
        <v>2474.9999999999995</v>
      </c>
      <c r="L1006" s="10">
        <f t="shared" si="1"/>
        <v>989.99999999999977</v>
      </c>
      <c r="M1006" s="11">
        <v>0.39999999999999997</v>
      </c>
      <c r="O1006" s="16"/>
      <c r="P1006" s="17"/>
      <c r="Q1006" s="12"/>
      <c r="R1006" s="13"/>
    </row>
    <row r="1007" spans="1:18" ht="15.75" customHeight="1">
      <c r="A1007" s="1"/>
      <c r="B1007" s="6" t="s">
        <v>23</v>
      </c>
      <c r="C1007" s="6">
        <v>1197831</v>
      </c>
      <c r="D1007" s="7">
        <v>44504</v>
      </c>
      <c r="E1007" s="6" t="s">
        <v>24</v>
      </c>
      <c r="F1007" s="6" t="s">
        <v>53</v>
      </c>
      <c r="G1007" s="6" t="s">
        <v>54</v>
      </c>
      <c r="H1007" s="6" t="s">
        <v>22</v>
      </c>
      <c r="I1007" s="8">
        <v>0.65</v>
      </c>
      <c r="J1007" s="9">
        <v>6500</v>
      </c>
      <c r="K1007" s="10">
        <f t="shared" si="0"/>
        <v>4225</v>
      </c>
      <c r="L1007" s="10">
        <f t="shared" si="1"/>
        <v>2535.0000000000005</v>
      </c>
      <c r="M1007" s="11">
        <v>0.60000000000000009</v>
      </c>
      <c r="O1007" s="16"/>
      <c r="P1007" s="17"/>
      <c r="Q1007" s="12"/>
      <c r="R1007" s="13"/>
    </row>
    <row r="1008" spans="1:18" ht="15.75" customHeight="1">
      <c r="A1008" s="1"/>
      <c r="B1008" s="6" t="s">
        <v>23</v>
      </c>
      <c r="C1008" s="6">
        <v>1197831</v>
      </c>
      <c r="D1008" s="7">
        <v>44533</v>
      </c>
      <c r="E1008" s="6" t="s">
        <v>24</v>
      </c>
      <c r="F1008" s="6" t="s">
        <v>53</v>
      </c>
      <c r="G1008" s="6" t="s">
        <v>54</v>
      </c>
      <c r="H1008" s="6" t="s">
        <v>17</v>
      </c>
      <c r="I1008" s="8">
        <v>0.54999999999999993</v>
      </c>
      <c r="J1008" s="9">
        <v>8000</v>
      </c>
      <c r="K1008" s="10">
        <f t="shared" si="0"/>
        <v>4399.9999999999991</v>
      </c>
      <c r="L1008" s="10">
        <f t="shared" si="1"/>
        <v>1979.9999999999993</v>
      </c>
      <c r="M1008" s="11">
        <v>0.44999999999999996</v>
      </c>
      <c r="O1008" s="16"/>
      <c r="P1008" s="17"/>
      <c r="Q1008" s="12"/>
      <c r="R1008" s="13"/>
    </row>
    <row r="1009" spans="1:18" ht="15.75" customHeight="1">
      <c r="A1009" s="1"/>
      <c r="B1009" s="6" t="s">
        <v>23</v>
      </c>
      <c r="C1009" s="6">
        <v>1197831</v>
      </c>
      <c r="D1009" s="7">
        <v>44533</v>
      </c>
      <c r="E1009" s="6" t="s">
        <v>24</v>
      </c>
      <c r="F1009" s="6" t="s">
        <v>53</v>
      </c>
      <c r="G1009" s="6" t="s">
        <v>54</v>
      </c>
      <c r="H1009" s="6" t="s">
        <v>18</v>
      </c>
      <c r="I1009" s="8">
        <v>0.54999999999999993</v>
      </c>
      <c r="J1009" s="9">
        <v>8000</v>
      </c>
      <c r="K1009" s="10">
        <f t="shared" si="0"/>
        <v>4399.9999999999991</v>
      </c>
      <c r="L1009" s="10">
        <f t="shared" si="1"/>
        <v>1979.9999999999993</v>
      </c>
      <c r="M1009" s="11">
        <v>0.44999999999999996</v>
      </c>
      <c r="O1009" s="16"/>
      <c r="P1009" s="17"/>
      <c r="Q1009" s="12"/>
      <c r="R1009" s="13"/>
    </row>
    <row r="1010" spans="1:18" ht="15.75" customHeight="1">
      <c r="A1010" s="1"/>
      <c r="B1010" s="6" t="s">
        <v>23</v>
      </c>
      <c r="C1010" s="6">
        <v>1197831</v>
      </c>
      <c r="D1010" s="7">
        <v>44533</v>
      </c>
      <c r="E1010" s="6" t="s">
        <v>24</v>
      </c>
      <c r="F1010" s="6" t="s">
        <v>53</v>
      </c>
      <c r="G1010" s="6" t="s">
        <v>54</v>
      </c>
      <c r="H1010" s="6" t="s">
        <v>19</v>
      </c>
      <c r="I1010" s="8">
        <v>0.6</v>
      </c>
      <c r="J1010" s="9">
        <v>7000</v>
      </c>
      <c r="K1010" s="10">
        <f t="shared" si="0"/>
        <v>4200</v>
      </c>
      <c r="L1010" s="10">
        <f t="shared" si="1"/>
        <v>1889.9999999999998</v>
      </c>
      <c r="M1010" s="11">
        <v>0.44999999999999996</v>
      </c>
      <c r="O1010" s="16"/>
      <c r="P1010" s="17"/>
      <c r="Q1010" s="12"/>
      <c r="R1010" s="13"/>
    </row>
    <row r="1011" spans="1:18" ht="15.75" customHeight="1">
      <c r="A1011" s="1"/>
      <c r="B1011" s="6" t="s">
        <v>23</v>
      </c>
      <c r="C1011" s="6">
        <v>1197831</v>
      </c>
      <c r="D1011" s="7">
        <v>44533</v>
      </c>
      <c r="E1011" s="6" t="s">
        <v>24</v>
      </c>
      <c r="F1011" s="6" t="s">
        <v>53</v>
      </c>
      <c r="G1011" s="6" t="s">
        <v>54</v>
      </c>
      <c r="H1011" s="6" t="s">
        <v>20</v>
      </c>
      <c r="I1011" s="8">
        <v>0.6</v>
      </c>
      <c r="J1011" s="9">
        <v>5500</v>
      </c>
      <c r="K1011" s="10">
        <f t="shared" si="0"/>
        <v>3300</v>
      </c>
      <c r="L1011" s="10">
        <f t="shared" si="1"/>
        <v>1815.0000000000002</v>
      </c>
      <c r="M1011" s="11">
        <v>0.55000000000000004</v>
      </c>
      <c r="O1011" s="16"/>
      <c r="P1011" s="17"/>
      <c r="Q1011" s="12"/>
      <c r="R1011" s="13"/>
    </row>
    <row r="1012" spans="1:18" ht="15.75" customHeight="1">
      <c r="A1012" s="1"/>
      <c r="B1012" s="6" t="s">
        <v>23</v>
      </c>
      <c r="C1012" s="6">
        <v>1197831</v>
      </c>
      <c r="D1012" s="7">
        <v>44533</v>
      </c>
      <c r="E1012" s="6" t="s">
        <v>24</v>
      </c>
      <c r="F1012" s="6" t="s">
        <v>53</v>
      </c>
      <c r="G1012" s="6" t="s">
        <v>54</v>
      </c>
      <c r="H1012" s="6" t="s">
        <v>21</v>
      </c>
      <c r="I1012" s="8">
        <v>0.54999999999999993</v>
      </c>
      <c r="J1012" s="9">
        <v>5000</v>
      </c>
      <c r="K1012" s="10">
        <f t="shared" si="0"/>
        <v>2749.9999999999995</v>
      </c>
      <c r="L1012" s="10">
        <f t="shared" si="1"/>
        <v>1099.9999999999998</v>
      </c>
      <c r="M1012" s="11">
        <v>0.39999999999999997</v>
      </c>
      <c r="O1012" s="16"/>
      <c r="P1012" s="17"/>
      <c r="Q1012" s="12"/>
      <c r="R1012" s="13"/>
    </row>
    <row r="1013" spans="1:18" ht="15.75" customHeight="1">
      <c r="A1013" s="1"/>
      <c r="B1013" s="6" t="s">
        <v>23</v>
      </c>
      <c r="C1013" s="6">
        <v>1197831</v>
      </c>
      <c r="D1013" s="7">
        <v>44533</v>
      </c>
      <c r="E1013" s="6" t="s">
        <v>24</v>
      </c>
      <c r="F1013" s="6" t="s">
        <v>53</v>
      </c>
      <c r="G1013" s="6" t="s">
        <v>54</v>
      </c>
      <c r="H1013" s="6" t="s">
        <v>22</v>
      </c>
      <c r="I1013" s="8">
        <v>0.65</v>
      </c>
      <c r="J1013" s="9">
        <v>7500</v>
      </c>
      <c r="K1013" s="10">
        <f t="shared" si="0"/>
        <v>4875</v>
      </c>
      <c r="L1013" s="10">
        <f t="shared" si="1"/>
        <v>2925.0000000000005</v>
      </c>
      <c r="M1013" s="11">
        <v>0.60000000000000009</v>
      </c>
      <c r="O1013" s="16"/>
      <c r="P1013" s="17"/>
      <c r="Q1013" s="12"/>
      <c r="R1013" s="13"/>
    </row>
    <row r="1014" spans="1:18" ht="15.75" customHeight="1">
      <c r="A1014" s="1" t="s">
        <v>39</v>
      </c>
      <c r="B1014" s="6" t="s">
        <v>14</v>
      </c>
      <c r="C1014" s="6">
        <v>1185732</v>
      </c>
      <c r="D1014" s="7">
        <v>44207</v>
      </c>
      <c r="E1014" s="6" t="s">
        <v>33</v>
      </c>
      <c r="F1014" s="6" t="s">
        <v>55</v>
      </c>
      <c r="G1014" s="6" t="s">
        <v>56</v>
      </c>
      <c r="H1014" s="6" t="s">
        <v>17</v>
      </c>
      <c r="I1014" s="8">
        <v>0.35</v>
      </c>
      <c r="J1014" s="9">
        <v>4250</v>
      </c>
      <c r="K1014" s="10">
        <f t="shared" si="0"/>
        <v>1487.5</v>
      </c>
      <c r="L1014" s="10">
        <f t="shared" si="1"/>
        <v>595</v>
      </c>
      <c r="M1014" s="11">
        <v>0.4</v>
      </c>
      <c r="O1014" s="16"/>
      <c r="P1014" s="17"/>
      <c r="Q1014" s="12"/>
      <c r="R1014" s="13"/>
    </row>
    <row r="1015" spans="1:18" ht="15.75" customHeight="1">
      <c r="A1015" s="1"/>
      <c r="B1015" s="6" t="s">
        <v>14</v>
      </c>
      <c r="C1015" s="6">
        <v>1185732</v>
      </c>
      <c r="D1015" s="7">
        <v>44207</v>
      </c>
      <c r="E1015" s="6" t="s">
        <v>33</v>
      </c>
      <c r="F1015" s="6" t="s">
        <v>55</v>
      </c>
      <c r="G1015" s="6" t="s">
        <v>56</v>
      </c>
      <c r="H1015" s="6" t="s">
        <v>18</v>
      </c>
      <c r="I1015" s="8">
        <v>0.35</v>
      </c>
      <c r="J1015" s="9">
        <v>2250</v>
      </c>
      <c r="K1015" s="10">
        <f t="shared" si="0"/>
        <v>787.5</v>
      </c>
      <c r="L1015" s="10">
        <f t="shared" si="1"/>
        <v>275.625</v>
      </c>
      <c r="M1015" s="11">
        <v>0.35</v>
      </c>
      <c r="O1015" s="16"/>
      <c r="P1015" s="17"/>
      <c r="Q1015" s="12"/>
      <c r="R1015" s="13"/>
    </row>
    <row r="1016" spans="1:18" ht="15.75" customHeight="1">
      <c r="A1016" s="1"/>
      <c r="B1016" s="6" t="s">
        <v>14</v>
      </c>
      <c r="C1016" s="6">
        <v>1185732</v>
      </c>
      <c r="D1016" s="7">
        <v>44207</v>
      </c>
      <c r="E1016" s="6" t="s">
        <v>33</v>
      </c>
      <c r="F1016" s="6" t="s">
        <v>55</v>
      </c>
      <c r="G1016" s="6" t="s">
        <v>56</v>
      </c>
      <c r="H1016" s="6" t="s">
        <v>19</v>
      </c>
      <c r="I1016" s="8">
        <v>0.25</v>
      </c>
      <c r="J1016" s="9">
        <v>2250</v>
      </c>
      <c r="K1016" s="10">
        <f t="shared" si="0"/>
        <v>562.5</v>
      </c>
      <c r="L1016" s="10">
        <f t="shared" si="1"/>
        <v>196.875</v>
      </c>
      <c r="M1016" s="11">
        <v>0.35</v>
      </c>
      <c r="O1016" s="16"/>
      <c r="P1016" s="17"/>
      <c r="Q1016" s="12"/>
      <c r="R1016" s="13"/>
    </row>
    <row r="1017" spans="1:18" ht="15.75" customHeight="1">
      <c r="A1017" s="1"/>
      <c r="B1017" s="6" t="s">
        <v>14</v>
      </c>
      <c r="C1017" s="6">
        <v>1185732</v>
      </c>
      <c r="D1017" s="7">
        <v>44207</v>
      </c>
      <c r="E1017" s="6" t="s">
        <v>33</v>
      </c>
      <c r="F1017" s="6" t="s">
        <v>55</v>
      </c>
      <c r="G1017" s="6" t="s">
        <v>56</v>
      </c>
      <c r="H1017" s="6" t="s">
        <v>20</v>
      </c>
      <c r="I1017" s="8">
        <v>0.30000000000000004</v>
      </c>
      <c r="J1017" s="9">
        <v>750</v>
      </c>
      <c r="K1017" s="10">
        <f t="shared" si="0"/>
        <v>225.00000000000003</v>
      </c>
      <c r="L1017" s="10">
        <f t="shared" si="1"/>
        <v>90.000000000000014</v>
      </c>
      <c r="M1017" s="11">
        <v>0.4</v>
      </c>
      <c r="O1017" s="16"/>
      <c r="P1017" s="17"/>
      <c r="Q1017" s="12"/>
      <c r="R1017" s="13"/>
    </row>
    <row r="1018" spans="1:18" ht="15.75" customHeight="1">
      <c r="A1018" s="1"/>
      <c r="B1018" s="6" t="s">
        <v>14</v>
      </c>
      <c r="C1018" s="6">
        <v>1185732</v>
      </c>
      <c r="D1018" s="7">
        <v>44207</v>
      </c>
      <c r="E1018" s="6" t="s">
        <v>33</v>
      </c>
      <c r="F1018" s="6" t="s">
        <v>55</v>
      </c>
      <c r="G1018" s="6" t="s">
        <v>56</v>
      </c>
      <c r="H1018" s="6" t="s">
        <v>21</v>
      </c>
      <c r="I1018" s="8">
        <v>0.44999999999999996</v>
      </c>
      <c r="J1018" s="9">
        <v>1250</v>
      </c>
      <c r="K1018" s="10">
        <f t="shared" si="0"/>
        <v>562.5</v>
      </c>
      <c r="L1018" s="10">
        <f t="shared" si="1"/>
        <v>196.875</v>
      </c>
      <c r="M1018" s="11">
        <v>0.35</v>
      </c>
      <c r="O1018" s="16"/>
      <c r="P1018" s="17"/>
      <c r="Q1018" s="12"/>
      <c r="R1018" s="13"/>
    </row>
    <row r="1019" spans="1:18" ht="15.75" customHeight="1">
      <c r="A1019" s="1"/>
      <c r="B1019" s="6" t="s">
        <v>14</v>
      </c>
      <c r="C1019" s="6">
        <v>1185732</v>
      </c>
      <c r="D1019" s="7">
        <v>44207</v>
      </c>
      <c r="E1019" s="6" t="s">
        <v>33</v>
      </c>
      <c r="F1019" s="6" t="s">
        <v>55</v>
      </c>
      <c r="G1019" s="6" t="s">
        <v>56</v>
      </c>
      <c r="H1019" s="6" t="s">
        <v>22</v>
      </c>
      <c r="I1019" s="8">
        <v>0.35</v>
      </c>
      <c r="J1019" s="9">
        <v>2250</v>
      </c>
      <c r="K1019" s="10">
        <f t="shared" si="0"/>
        <v>787.5</v>
      </c>
      <c r="L1019" s="10">
        <f t="shared" si="1"/>
        <v>393.75</v>
      </c>
      <c r="M1019" s="11">
        <v>0.5</v>
      </c>
      <c r="O1019" s="16"/>
      <c r="P1019" s="17"/>
      <c r="Q1019" s="12"/>
      <c r="R1019" s="13"/>
    </row>
    <row r="1020" spans="1:18" ht="15.75" customHeight="1">
      <c r="A1020" s="1"/>
      <c r="B1020" s="6" t="s">
        <v>14</v>
      </c>
      <c r="C1020" s="6">
        <v>1185732</v>
      </c>
      <c r="D1020" s="7">
        <v>44238</v>
      </c>
      <c r="E1020" s="6" t="s">
        <v>33</v>
      </c>
      <c r="F1020" s="6" t="s">
        <v>55</v>
      </c>
      <c r="G1020" s="6" t="s">
        <v>56</v>
      </c>
      <c r="H1020" s="6" t="s">
        <v>17</v>
      </c>
      <c r="I1020" s="8">
        <v>0.35</v>
      </c>
      <c r="J1020" s="9">
        <v>4750</v>
      </c>
      <c r="K1020" s="10">
        <f t="shared" si="0"/>
        <v>1662.5</v>
      </c>
      <c r="L1020" s="10">
        <f t="shared" si="1"/>
        <v>665</v>
      </c>
      <c r="M1020" s="11">
        <v>0.4</v>
      </c>
      <c r="O1020" s="16"/>
      <c r="P1020" s="17"/>
      <c r="Q1020" s="12"/>
      <c r="R1020" s="13"/>
    </row>
    <row r="1021" spans="1:18" ht="15.75" customHeight="1">
      <c r="A1021" s="1"/>
      <c r="B1021" s="6" t="s">
        <v>14</v>
      </c>
      <c r="C1021" s="6">
        <v>1185732</v>
      </c>
      <c r="D1021" s="7">
        <v>44238</v>
      </c>
      <c r="E1021" s="6" t="s">
        <v>33</v>
      </c>
      <c r="F1021" s="6" t="s">
        <v>55</v>
      </c>
      <c r="G1021" s="6" t="s">
        <v>56</v>
      </c>
      <c r="H1021" s="6" t="s">
        <v>18</v>
      </c>
      <c r="I1021" s="8">
        <v>0.35</v>
      </c>
      <c r="J1021" s="9">
        <v>1250</v>
      </c>
      <c r="K1021" s="10">
        <f t="shared" si="0"/>
        <v>437.5</v>
      </c>
      <c r="L1021" s="10">
        <f t="shared" si="1"/>
        <v>153.125</v>
      </c>
      <c r="M1021" s="11">
        <v>0.35</v>
      </c>
      <c r="O1021" s="16"/>
      <c r="P1021" s="17"/>
      <c r="Q1021" s="12"/>
      <c r="R1021" s="13"/>
    </row>
    <row r="1022" spans="1:18" ht="15.75" customHeight="1">
      <c r="A1022" s="1"/>
      <c r="B1022" s="6" t="s">
        <v>14</v>
      </c>
      <c r="C1022" s="6">
        <v>1185732</v>
      </c>
      <c r="D1022" s="7">
        <v>44238</v>
      </c>
      <c r="E1022" s="6" t="s">
        <v>33</v>
      </c>
      <c r="F1022" s="6" t="s">
        <v>55</v>
      </c>
      <c r="G1022" s="6" t="s">
        <v>56</v>
      </c>
      <c r="H1022" s="6" t="s">
        <v>19</v>
      </c>
      <c r="I1022" s="8">
        <v>0.25</v>
      </c>
      <c r="J1022" s="9">
        <v>1750</v>
      </c>
      <c r="K1022" s="10">
        <f t="shared" si="0"/>
        <v>437.5</v>
      </c>
      <c r="L1022" s="10">
        <f t="shared" si="1"/>
        <v>153.125</v>
      </c>
      <c r="M1022" s="11">
        <v>0.35</v>
      </c>
      <c r="O1022" s="16"/>
      <c r="P1022" s="17"/>
      <c r="Q1022" s="12"/>
      <c r="R1022" s="13"/>
    </row>
    <row r="1023" spans="1:18" ht="15.75" customHeight="1">
      <c r="A1023" s="1"/>
      <c r="B1023" s="6" t="s">
        <v>14</v>
      </c>
      <c r="C1023" s="6">
        <v>1185732</v>
      </c>
      <c r="D1023" s="7">
        <v>44238</v>
      </c>
      <c r="E1023" s="6" t="s">
        <v>33</v>
      </c>
      <c r="F1023" s="6" t="s">
        <v>55</v>
      </c>
      <c r="G1023" s="6" t="s">
        <v>56</v>
      </c>
      <c r="H1023" s="6" t="s">
        <v>20</v>
      </c>
      <c r="I1023" s="8">
        <v>0.30000000000000004</v>
      </c>
      <c r="J1023" s="9">
        <v>500</v>
      </c>
      <c r="K1023" s="10">
        <f t="shared" si="0"/>
        <v>150.00000000000003</v>
      </c>
      <c r="L1023" s="10">
        <f t="shared" si="1"/>
        <v>60.000000000000014</v>
      </c>
      <c r="M1023" s="11">
        <v>0.4</v>
      </c>
      <c r="O1023" s="16"/>
      <c r="P1023" s="17"/>
      <c r="Q1023" s="12"/>
      <c r="R1023" s="13"/>
    </row>
    <row r="1024" spans="1:18" ht="15.75" customHeight="1">
      <c r="A1024" s="1"/>
      <c r="B1024" s="6" t="s">
        <v>14</v>
      </c>
      <c r="C1024" s="6">
        <v>1185732</v>
      </c>
      <c r="D1024" s="7">
        <v>44238</v>
      </c>
      <c r="E1024" s="6" t="s">
        <v>33</v>
      </c>
      <c r="F1024" s="6" t="s">
        <v>55</v>
      </c>
      <c r="G1024" s="6" t="s">
        <v>56</v>
      </c>
      <c r="H1024" s="6" t="s">
        <v>21</v>
      </c>
      <c r="I1024" s="8">
        <v>0.44999999999999996</v>
      </c>
      <c r="J1024" s="9">
        <v>1250</v>
      </c>
      <c r="K1024" s="10">
        <f t="shared" si="0"/>
        <v>562.5</v>
      </c>
      <c r="L1024" s="10">
        <f t="shared" si="1"/>
        <v>196.875</v>
      </c>
      <c r="M1024" s="11">
        <v>0.35</v>
      </c>
      <c r="O1024" s="16"/>
      <c r="P1024" s="17"/>
      <c r="Q1024" s="12"/>
      <c r="R1024" s="13"/>
    </row>
    <row r="1025" spans="1:18" ht="15.75" customHeight="1">
      <c r="A1025" s="1"/>
      <c r="B1025" s="6" t="s">
        <v>14</v>
      </c>
      <c r="C1025" s="6">
        <v>1185732</v>
      </c>
      <c r="D1025" s="7">
        <v>44238</v>
      </c>
      <c r="E1025" s="6" t="s">
        <v>33</v>
      </c>
      <c r="F1025" s="6" t="s">
        <v>55</v>
      </c>
      <c r="G1025" s="6" t="s">
        <v>56</v>
      </c>
      <c r="H1025" s="6" t="s">
        <v>22</v>
      </c>
      <c r="I1025" s="8">
        <v>0.35</v>
      </c>
      <c r="J1025" s="9">
        <v>2000</v>
      </c>
      <c r="K1025" s="10">
        <f t="shared" si="0"/>
        <v>700</v>
      </c>
      <c r="L1025" s="10">
        <f t="shared" si="1"/>
        <v>350</v>
      </c>
      <c r="M1025" s="11">
        <v>0.5</v>
      </c>
      <c r="O1025" s="16"/>
      <c r="P1025" s="17"/>
      <c r="Q1025" s="12"/>
      <c r="R1025" s="13"/>
    </row>
    <row r="1026" spans="1:18" ht="15.75" customHeight="1">
      <c r="A1026" s="1"/>
      <c r="B1026" s="6" t="s">
        <v>14</v>
      </c>
      <c r="C1026" s="6">
        <v>1185732</v>
      </c>
      <c r="D1026" s="7">
        <v>44265</v>
      </c>
      <c r="E1026" s="6" t="s">
        <v>33</v>
      </c>
      <c r="F1026" s="6" t="s">
        <v>55</v>
      </c>
      <c r="G1026" s="6" t="s">
        <v>56</v>
      </c>
      <c r="H1026" s="6" t="s">
        <v>17</v>
      </c>
      <c r="I1026" s="8">
        <v>0.4</v>
      </c>
      <c r="J1026" s="9">
        <v>4200</v>
      </c>
      <c r="K1026" s="10">
        <f t="shared" si="0"/>
        <v>1680</v>
      </c>
      <c r="L1026" s="10">
        <f t="shared" si="1"/>
        <v>672</v>
      </c>
      <c r="M1026" s="11">
        <v>0.4</v>
      </c>
      <c r="O1026" s="16"/>
      <c r="P1026" s="17"/>
      <c r="Q1026" s="12"/>
      <c r="R1026" s="13"/>
    </row>
    <row r="1027" spans="1:18" ht="15.75" customHeight="1">
      <c r="A1027" s="1"/>
      <c r="B1027" s="6" t="s">
        <v>14</v>
      </c>
      <c r="C1027" s="6">
        <v>1185732</v>
      </c>
      <c r="D1027" s="7">
        <v>44265</v>
      </c>
      <c r="E1027" s="6" t="s">
        <v>33</v>
      </c>
      <c r="F1027" s="6" t="s">
        <v>55</v>
      </c>
      <c r="G1027" s="6" t="s">
        <v>56</v>
      </c>
      <c r="H1027" s="6" t="s">
        <v>18</v>
      </c>
      <c r="I1027" s="8">
        <v>0.4</v>
      </c>
      <c r="J1027" s="9">
        <v>1000</v>
      </c>
      <c r="K1027" s="10">
        <f t="shared" si="0"/>
        <v>400</v>
      </c>
      <c r="L1027" s="10">
        <f t="shared" si="1"/>
        <v>140</v>
      </c>
      <c r="M1027" s="11">
        <v>0.35</v>
      </c>
      <c r="O1027" s="16"/>
      <c r="P1027" s="17"/>
      <c r="Q1027" s="12"/>
      <c r="R1027" s="13"/>
    </row>
    <row r="1028" spans="1:18" ht="15.75" customHeight="1">
      <c r="A1028" s="1"/>
      <c r="B1028" s="6" t="s">
        <v>14</v>
      </c>
      <c r="C1028" s="6">
        <v>1185732</v>
      </c>
      <c r="D1028" s="7">
        <v>44265</v>
      </c>
      <c r="E1028" s="6" t="s">
        <v>33</v>
      </c>
      <c r="F1028" s="6" t="s">
        <v>55</v>
      </c>
      <c r="G1028" s="6" t="s">
        <v>56</v>
      </c>
      <c r="H1028" s="6" t="s">
        <v>19</v>
      </c>
      <c r="I1028" s="8">
        <v>0.30000000000000004</v>
      </c>
      <c r="J1028" s="9">
        <v>1500</v>
      </c>
      <c r="K1028" s="10">
        <f t="shared" si="0"/>
        <v>450.00000000000006</v>
      </c>
      <c r="L1028" s="10">
        <f t="shared" si="1"/>
        <v>157.5</v>
      </c>
      <c r="M1028" s="11">
        <v>0.35</v>
      </c>
      <c r="O1028" s="16"/>
      <c r="P1028" s="17"/>
      <c r="Q1028" s="12"/>
      <c r="R1028" s="13"/>
    </row>
    <row r="1029" spans="1:18" ht="15.75" customHeight="1">
      <c r="A1029" s="1"/>
      <c r="B1029" s="6" t="s">
        <v>14</v>
      </c>
      <c r="C1029" s="6">
        <v>1185732</v>
      </c>
      <c r="D1029" s="7">
        <v>44265</v>
      </c>
      <c r="E1029" s="6" t="s">
        <v>33</v>
      </c>
      <c r="F1029" s="6" t="s">
        <v>55</v>
      </c>
      <c r="G1029" s="6" t="s">
        <v>56</v>
      </c>
      <c r="H1029" s="6" t="s">
        <v>20</v>
      </c>
      <c r="I1029" s="8">
        <v>0.35</v>
      </c>
      <c r="J1029" s="9">
        <v>0</v>
      </c>
      <c r="K1029" s="10">
        <f t="shared" si="0"/>
        <v>0</v>
      </c>
      <c r="L1029" s="10">
        <f t="shared" si="1"/>
        <v>0</v>
      </c>
      <c r="M1029" s="11">
        <v>0.4</v>
      </c>
      <c r="O1029" s="16"/>
      <c r="P1029" s="17"/>
      <c r="Q1029" s="12"/>
      <c r="R1029" s="13"/>
    </row>
    <row r="1030" spans="1:18" ht="15.75" customHeight="1">
      <c r="A1030" s="1"/>
      <c r="B1030" s="6" t="s">
        <v>14</v>
      </c>
      <c r="C1030" s="6">
        <v>1185732</v>
      </c>
      <c r="D1030" s="7">
        <v>44265</v>
      </c>
      <c r="E1030" s="6" t="s">
        <v>33</v>
      </c>
      <c r="F1030" s="6" t="s">
        <v>55</v>
      </c>
      <c r="G1030" s="6" t="s">
        <v>56</v>
      </c>
      <c r="H1030" s="6" t="s">
        <v>21</v>
      </c>
      <c r="I1030" s="8">
        <v>0.5</v>
      </c>
      <c r="J1030" s="9">
        <v>500</v>
      </c>
      <c r="K1030" s="10">
        <f t="shared" si="0"/>
        <v>250</v>
      </c>
      <c r="L1030" s="10">
        <f t="shared" si="1"/>
        <v>87.5</v>
      </c>
      <c r="M1030" s="11">
        <v>0.35</v>
      </c>
      <c r="O1030" s="16"/>
      <c r="P1030" s="17"/>
      <c r="Q1030" s="12"/>
      <c r="R1030" s="13"/>
    </row>
    <row r="1031" spans="1:18" ht="15.75" customHeight="1">
      <c r="A1031" s="1"/>
      <c r="B1031" s="6" t="s">
        <v>14</v>
      </c>
      <c r="C1031" s="6">
        <v>1185732</v>
      </c>
      <c r="D1031" s="7">
        <v>44265</v>
      </c>
      <c r="E1031" s="6" t="s">
        <v>33</v>
      </c>
      <c r="F1031" s="6" t="s">
        <v>55</v>
      </c>
      <c r="G1031" s="6" t="s">
        <v>56</v>
      </c>
      <c r="H1031" s="6" t="s">
        <v>22</v>
      </c>
      <c r="I1031" s="8">
        <v>0.4</v>
      </c>
      <c r="J1031" s="9">
        <v>1500</v>
      </c>
      <c r="K1031" s="10">
        <f t="shared" si="0"/>
        <v>600</v>
      </c>
      <c r="L1031" s="10">
        <f t="shared" si="1"/>
        <v>300</v>
      </c>
      <c r="M1031" s="11">
        <v>0.5</v>
      </c>
      <c r="O1031" s="16"/>
      <c r="P1031" s="17"/>
      <c r="Q1031" s="12"/>
      <c r="R1031" s="13"/>
    </row>
    <row r="1032" spans="1:18" ht="15.75" customHeight="1">
      <c r="A1032" s="1"/>
      <c r="B1032" s="6" t="s">
        <v>14</v>
      </c>
      <c r="C1032" s="6">
        <v>1185732</v>
      </c>
      <c r="D1032" s="7">
        <v>44297</v>
      </c>
      <c r="E1032" s="6" t="s">
        <v>33</v>
      </c>
      <c r="F1032" s="6" t="s">
        <v>55</v>
      </c>
      <c r="G1032" s="6" t="s">
        <v>56</v>
      </c>
      <c r="H1032" s="6" t="s">
        <v>17</v>
      </c>
      <c r="I1032" s="8">
        <v>0.4</v>
      </c>
      <c r="J1032" s="9">
        <v>3750</v>
      </c>
      <c r="K1032" s="10">
        <f t="shared" si="0"/>
        <v>1500</v>
      </c>
      <c r="L1032" s="10">
        <f t="shared" si="1"/>
        <v>600</v>
      </c>
      <c r="M1032" s="11">
        <v>0.4</v>
      </c>
      <c r="O1032" s="16"/>
      <c r="P1032" s="17"/>
      <c r="Q1032" s="12"/>
      <c r="R1032" s="13"/>
    </row>
    <row r="1033" spans="1:18" ht="15.75" customHeight="1">
      <c r="A1033" s="1"/>
      <c r="B1033" s="6" t="s">
        <v>14</v>
      </c>
      <c r="C1033" s="6">
        <v>1185732</v>
      </c>
      <c r="D1033" s="7">
        <v>44297</v>
      </c>
      <c r="E1033" s="6" t="s">
        <v>33</v>
      </c>
      <c r="F1033" s="6" t="s">
        <v>55</v>
      </c>
      <c r="G1033" s="6" t="s">
        <v>56</v>
      </c>
      <c r="H1033" s="6" t="s">
        <v>18</v>
      </c>
      <c r="I1033" s="8">
        <v>0.35000000000000003</v>
      </c>
      <c r="J1033" s="9">
        <v>750</v>
      </c>
      <c r="K1033" s="10">
        <f t="shared" si="0"/>
        <v>262.5</v>
      </c>
      <c r="L1033" s="10">
        <f t="shared" si="1"/>
        <v>91.875</v>
      </c>
      <c r="M1033" s="11">
        <v>0.35</v>
      </c>
      <c r="O1033" s="16"/>
      <c r="P1033" s="17"/>
      <c r="Q1033" s="12"/>
      <c r="R1033" s="13"/>
    </row>
    <row r="1034" spans="1:18" ht="15.75" customHeight="1">
      <c r="A1034" s="1"/>
      <c r="B1034" s="6" t="s">
        <v>14</v>
      </c>
      <c r="C1034" s="6">
        <v>1185732</v>
      </c>
      <c r="D1034" s="7">
        <v>44297</v>
      </c>
      <c r="E1034" s="6" t="s">
        <v>33</v>
      </c>
      <c r="F1034" s="6" t="s">
        <v>55</v>
      </c>
      <c r="G1034" s="6" t="s">
        <v>56</v>
      </c>
      <c r="H1034" s="6" t="s">
        <v>19</v>
      </c>
      <c r="I1034" s="8">
        <v>0.25000000000000006</v>
      </c>
      <c r="J1034" s="9">
        <v>750</v>
      </c>
      <c r="K1034" s="10">
        <f t="shared" si="0"/>
        <v>187.50000000000003</v>
      </c>
      <c r="L1034" s="10">
        <f t="shared" si="1"/>
        <v>65.625</v>
      </c>
      <c r="M1034" s="11">
        <v>0.35</v>
      </c>
      <c r="O1034" s="16"/>
      <c r="P1034" s="17"/>
      <c r="Q1034" s="12"/>
      <c r="R1034" s="13"/>
    </row>
    <row r="1035" spans="1:18" ht="15.75" customHeight="1">
      <c r="A1035" s="1"/>
      <c r="B1035" s="6" t="s">
        <v>14</v>
      </c>
      <c r="C1035" s="6">
        <v>1185732</v>
      </c>
      <c r="D1035" s="7">
        <v>44297</v>
      </c>
      <c r="E1035" s="6" t="s">
        <v>33</v>
      </c>
      <c r="F1035" s="6" t="s">
        <v>55</v>
      </c>
      <c r="G1035" s="6" t="s">
        <v>56</v>
      </c>
      <c r="H1035" s="6" t="s">
        <v>20</v>
      </c>
      <c r="I1035" s="8">
        <v>0.3</v>
      </c>
      <c r="J1035" s="9">
        <v>0</v>
      </c>
      <c r="K1035" s="10">
        <f t="shared" si="0"/>
        <v>0</v>
      </c>
      <c r="L1035" s="10">
        <f t="shared" si="1"/>
        <v>0</v>
      </c>
      <c r="M1035" s="11">
        <v>0.4</v>
      </c>
      <c r="O1035" s="16"/>
      <c r="P1035" s="17"/>
      <c r="Q1035" s="12"/>
      <c r="R1035" s="13"/>
    </row>
    <row r="1036" spans="1:18" ht="15.75" customHeight="1">
      <c r="A1036" s="1"/>
      <c r="B1036" s="6" t="s">
        <v>14</v>
      </c>
      <c r="C1036" s="6">
        <v>1185732</v>
      </c>
      <c r="D1036" s="7">
        <v>44297</v>
      </c>
      <c r="E1036" s="6" t="s">
        <v>33</v>
      </c>
      <c r="F1036" s="6" t="s">
        <v>55</v>
      </c>
      <c r="G1036" s="6" t="s">
        <v>56</v>
      </c>
      <c r="H1036" s="6" t="s">
        <v>21</v>
      </c>
      <c r="I1036" s="8">
        <v>0.45</v>
      </c>
      <c r="J1036" s="9">
        <v>250</v>
      </c>
      <c r="K1036" s="10">
        <f t="shared" si="0"/>
        <v>112.5</v>
      </c>
      <c r="L1036" s="10">
        <f t="shared" si="1"/>
        <v>39.375</v>
      </c>
      <c r="M1036" s="11">
        <v>0.35</v>
      </c>
      <c r="O1036" s="16"/>
      <c r="P1036" s="17"/>
      <c r="Q1036" s="12"/>
      <c r="R1036" s="13"/>
    </row>
    <row r="1037" spans="1:18" ht="15.75" customHeight="1">
      <c r="A1037" s="1"/>
      <c r="B1037" s="6" t="s">
        <v>14</v>
      </c>
      <c r="C1037" s="6">
        <v>1185732</v>
      </c>
      <c r="D1037" s="7">
        <v>44297</v>
      </c>
      <c r="E1037" s="6" t="s">
        <v>33</v>
      </c>
      <c r="F1037" s="6" t="s">
        <v>55</v>
      </c>
      <c r="G1037" s="6" t="s">
        <v>56</v>
      </c>
      <c r="H1037" s="6" t="s">
        <v>22</v>
      </c>
      <c r="I1037" s="8">
        <v>0.35000000000000003</v>
      </c>
      <c r="J1037" s="9">
        <v>1500</v>
      </c>
      <c r="K1037" s="10">
        <f t="shared" si="0"/>
        <v>525</v>
      </c>
      <c r="L1037" s="10">
        <f t="shared" si="1"/>
        <v>262.5</v>
      </c>
      <c r="M1037" s="11">
        <v>0.5</v>
      </c>
      <c r="O1037" s="16"/>
      <c r="P1037" s="17"/>
      <c r="Q1037" s="12"/>
      <c r="R1037" s="13"/>
    </row>
    <row r="1038" spans="1:18" ht="15.75" customHeight="1">
      <c r="A1038" s="1"/>
      <c r="B1038" s="6" t="s">
        <v>14</v>
      </c>
      <c r="C1038" s="6">
        <v>1185732</v>
      </c>
      <c r="D1038" s="7">
        <v>44328</v>
      </c>
      <c r="E1038" s="6" t="s">
        <v>33</v>
      </c>
      <c r="F1038" s="6" t="s">
        <v>55</v>
      </c>
      <c r="G1038" s="6" t="s">
        <v>56</v>
      </c>
      <c r="H1038" s="6" t="s">
        <v>17</v>
      </c>
      <c r="I1038" s="8">
        <v>0.45</v>
      </c>
      <c r="J1038" s="9">
        <v>4200</v>
      </c>
      <c r="K1038" s="10">
        <f t="shared" si="0"/>
        <v>1890</v>
      </c>
      <c r="L1038" s="10">
        <f t="shared" si="1"/>
        <v>756</v>
      </c>
      <c r="M1038" s="11">
        <v>0.4</v>
      </c>
      <c r="O1038" s="16"/>
      <c r="P1038" s="17"/>
      <c r="Q1038" s="12"/>
      <c r="R1038" s="13"/>
    </row>
    <row r="1039" spans="1:18" ht="15.75" customHeight="1">
      <c r="A1039" s="1"/>
      <c r="B1039" s="6" t="s">
        <v>14</v>
      </c>
      <c r="C1039" s="6">
        <v>1185732</v>
      </c>
      <c r="D1039" s="7">
        <v>44328</v>
      </c>
      <c r="E1039" s="6" t="s">
        <v>33</v>
      </c>
      <c r="F1039" s="6" t="s">
        <v>55</v>
      </c>
      <c r="G1039" s="6" t="s">
        <v>56</v>
      </c>
      <c r="H1039" s="6" t="s">
        <v>18</v>
      </c>
      <c r="I1039" s="8">
        <v>0.40000000000000008</v>
      </c>
      <c r="J1039" s="9">
        <v>1250</v>
      </c>
      <c r="K1039" s="10">
        <f t="shared" si="0"/>
        <v>500.00000000000011</v>
      </c>
      <c r="L1039" s="10">
        <f t="shared" si="1"/>
        <v>175.00000000000003</v>
      </c>
      <c r="M1039" s="11">
        <v>0.35</v>
      </c>
      <c r="O1039" s="16"/>
      <c r="P1039" s="17"/>
      <c r="Q1039" s="12"/>
      <c r="R1039" s="13"/>
    </row>
    <row r="1040" spans="1:18" ht="15.75" customHeight="1">
      <c r="A1040" s="1"/>
      <c r="B1040" s="6" t="s">
        <v>14</v>
      </c>
      <c r="C1040" s="6">
        <v>1185732</v>
      </c>
      <c r="D1040" s="7">
        <v>44328</v>
      </c>
      <c r="E1040" s="6" t="s">
        <v>33</v>
      </c>
      <c r="F1040" s="6" t="s">
        <v>55</v>
      </c>
      <c r="G1040" s="6" t="s">
        <v>56</v>
      </c>
      <c r="H1040" s="6" t="s">
        <v>19</v>
      </c>
      <c r="I1040" s="8">
        <v>0.35000000000000003</v>
      </c>
      <c r="J1040" s="9">
        <v>1000</v>
      </c>
      <c r="K1040" s="10">
        <f t="shared" si="0"/>
        <v>350.00000000000006</v>
      </c>
      <c r="L1040" s="10">
        <f t="shared" si="1"/>
        <v>122.50000000000001</v>
      </c>
      <c r="M1040" s="11">
        <v>0.35</v>
      </c>
      <c r="O1040" s="16"/>
      <c r="P1040" s="17"/>
      <c r="Q1040" s="12"/>
      <c r="R1040" s="13"/>
    </row>
    <row r="1041" spans="1:18" ht="15.75" customHeight="1">
      <c r="A1041" s="1"/>
      <c r="B1041" s="6" t="s">
        <v>14</v>
      </c>
      <c r="C1041" s="6">
        <v>1185732</v>
      </c>
      <c r="D1041" s="7">
        <v>44328</v>
      </c>
      <c r="E1041" s="6" t="s">
        <v>33</v>
      </c>
      <c r="F1041" s="6" t="s">
        <v>55</v>
      </c>
      <c r="G1041" s="6" t="s">
        <v>56</v>
      </c>
      <c r="H1041" s="6" t="s">
        <v>20</v>
      </c>
      <c r="I1041" s="8">
        <v>0.35000000000000003</v>
      </c>
      <c r="J1041" s="9">
        <v>250</v>
      </c>
      <c r="K1041" s="10">
        <f t="shared" si="0"/>
        <v>87.500000000000014</v>
      </c>
      <c r="L1041" s="10">
        <f t="shared" si="1"/>
        <v>35.000000000000007</v>
      </c>
      <c r="M1041" s="11">
        <v>0.4</v>
      </c>
      <c r="O1041" s="16"/>
      <c r="P1041" s="17"/>
      <c r="Q1041" s="12"/>
      <c r="R1041" s="13"/>
    </row>
    <row r="1042" spans="1:18" ht="15.75" customHeight="1">
      <c r="A1042" s="1"/>
      <c r="B1042" s="6" t="s">
        <v>14</v>
      </c>
      <c r="C1042" s="6">
        <v>1185732</v>
      </c>
      <c r="D1042" s="7">
        <v>44328</v>
      </c>
      <c r="E1042" s="6" t="s">
        <v>33</v>
      </c>
      <c r="F1042" s="6" t="s">
        <v>55</v>
      </c>
      <c r="G1042" s="6" t="s">
        <v>56</v>
      </c>
      <c r="H1042" s="6" t="s">
        <v>21</v>
      </c>
      <c r="I1042" s="8">
        <v>0.49999999999999994</v>
      </c>
      <c r="J1042" s="9">
        <v>500</v>
      </c>
      <c r="K1042" s="10">
        <f t="shared" si="0"/>
        <v>249.99999999999997</v>
      </c>
      <c r="L1042" s="10">
        <f t="shared" si="1"/>
        <v>87.499999999999986</v>
      </c>
      <c r="M1042" s="11">
        <v>0.35</v>
      </c>
      <c r="O1042" s="16"/>
      <c r="P1042" s="17"/>
      <c r="Q1042" s="12"/>
      <c r="R1042" s="13"/>
    </row>
    <row r="1043" spans="1:18" ht="15.75" customHeight="1">
      <c r="A1043" s="1"/>
      <c r="B1043" s="6" t="s">
        <v>14</v>
      </c>
      <c r="C1043" s="6">
        <v>1185732</v>
      </c>
      <c r="D1043" s="7">
        <v>44328</v>
      </c>
      <c r="E1043" s="6" t="s">
        <v>33</v>
      </c>
      <c r="F1043" s="6" t="s">
        <v>55</v>
      </c>
      <c r="G1043" s="6" t="s">
        <v>56</v>
      </c>
      <c r="H1043" s="6" t="s">
        <v>22</v>
      </c>
      <c r="I1043" s="8">
        <v>0.54999999999999993</v>
      </c>
      <c r="J1043" s="9">
        <v>1500</v>
      </c>
      <c r="K1043" s="10">
        <f t="shared" si="0"/>
        <v>824.99999999999989</v>
      </c>
      <c r="L1043" s="10">
        <f t="shared" si="1"/>
        <v>412.49999999999994</v>
      </c>
      <c r="M1043" s="11">
        <v>0.5</v>
      </c>
      <c r="O1043" s="16"/>
      <c r="P1043" s="17"/>
      <c r="Q1043" s="12"/>
      <c r="R1043" s="13"/>
    </row>
    <row r="1044" spans="1:18" ht="15.75" customHeight="1">
      <c r="A1044" s="1"/>
      <c r="B1044" s="6" t="s">
        <v>14</v>
      </c>
      <c r="C1044" s="6">
        <v>1185732</v>
      </c>
      <c r="D1044" s="7">
        <v>44358</v>
      </c>
      <c r="E1044" s="6" t="s">
        <v>33</v>
      </c>
      <c r="F1044" s="6" t="s">
        <v>55</v>
      </c>
      <c r="G1044" s="6" t="s">
        <v>56</v>
      </c>
      <c r="H1044" s="6" t="s">
        <v>17</v>
      </c>
      <c r="I1044" s="8">
        <v>0.4</v>
      </c>
      <c r="J1044" s="9">
        <v>4000</v>
      </c>
      <c r="K1044" s="10">
        <f t="shared" si="0"/>
        <v>1600</v>
      </c>
      <c r="L1044" s="10">
        <f t="shared" si="1"/>
        <v>640</v>
      </c>
      <c r="M1044" s="11">
        <v>0.4</v>
      </c>
      <c r="O1044" s="16"/>
      <c r="P1044" s="17"/>
      <c r="Q1044" s="12"/>
      <c r="R1044" s="13"/>
    </row>
    <row r="1045" spans="1:18" ht="15.75" customHeight="1">
      <c r="A1045" s="1"/>
      <c r="B1045" s="6" t="s">
        <v>14</v>
      </c>
      <c r="C1045" s="6">
        <v>1185732</v>
      </c>
      <c r="D1045" s="7">
        <v>44358</v>
      </c>
      <c r="E1045" s="6" t="s">
        <v>33</v>
      </c>
      <c r="F1045" s="6" t="s">
        <v>55</v>
      </c>
      <c r="G1045" s="6" t="s">
        <v>56</v>
      </c>
      <c r="H1045" s="6" t="s">
        <v>18</v>
      </c>
      <c r="I1045" s="8">
        <v>0.35000000000000009</v>
      </c>
      <c r="J1045" s="9">
        <v>1500</v>
      </c>
      <c r="K1045" s="10">
        <f t="shared" si="0"/>
        <v>525.00000000000011</v>
      </c>
      <c r="L1045" s="10">
        <f t="shared" si="1"/>
        <v>183.75000000000003</v>
      </c>
      <c r="M1045" s="11">
        <v>0.35</v>
      </c>
      <c r="O1045" s="16"/>
      <c r="P1045" s="17"/>
      <c r="Q1045" s="12"/>
      <c r="R1045" s="13"/>
    </row>
    <row r="1046" spans="1:18" ht="15.75" customHeight="1">
      <c r="A1046" s="1"/>
      <c r="B1046" s="6" t="s">
        <v>14</v>
      </c>
      <c r="C1046" s="6">
        <v>1185732</v>
      </c>
      <c r="D1046" s="7">
        <v>44358</v>
      </c>
      <c r="E1046" s="6" t="s">
        <v>33</v>
      </c>
      <c r="F1046" s="6" t="s">
        <v>55</v>
      </c>
      <c r="G1046" s="6" t="s">
        <v>56</v>
      </c>
      <c r="H1046" s="6" t="s">
        <v>19</v>
      </c>
      <c r="I1046" s="8">
        <v>0.30000000000000004</v>
      </c>
      <c r="J1046" s="9">
        <v>1750</v>
      </c>
      <c r="K1046" s="10">
        <f t="shared" si="0"/>
        <v>525.00000000000011</v>
      </c>
      <c r="L1046" s="10">
        <f t="shared" si="1"/>
        <v>183.75000000000003</v>
      </c>
      <c r="M1046" s="11">
        <v>0.35</v>
      </c>
      <c r="O1046" s="16"/>
      <c r="P1046" s="17"/>
      <c r="Q1046" s="12"/>
      <c r="R1046" s="13"/>
    </row>
    <row r="1047" spans="1:18" ht="15.75" customHeight="1">
      <c r="A1047" s="1"/>
      <c r="B1047" s="6" t="s">
        <v>14</v>
      </c>
      <c r="C1047" s="6">
        <v>1185732</v>
      </c>
      <c r="D1047" s="7">
        <v>44358</v>
      </c>
      <c r="E1047" s="6" t="s">
        <v>33</v>
      </c>
      <c r="F1047" s="6" t="s">
        <v>55</v>
      </c>
      <c r="G1047" s="6" t="s">
        <v>56</v>
      </c>
      <c r="H1047" s="6" t="s">
        <v>20</v>
      </c>
      <c r="I1047" s="8">
        <v>0.30000000000000004</v>
      </c>
      <c r="J1047" s="9">
        <v>1500</v>
      </c>
      <c r="K1047" s="10">
        <f t="shared" si="0"/>
        <v>450.00000000000006</v>
      </c>
      <c r="L1047" s="10">
        <f t="shared" si="1"/>
        <v>180.00000000000003</v>
      </c>
      <c r="M1047" s="11">
        <v>0.4</v>
      </c>
      <c r="O1047" s="16"/>
      <c r="P1047" s="17"/>
      <c r="Q1047" s="12"/>
      <c r="R1047" s="13"/>
    </row>
    <row r="1048" spans="1:18" ht="15.75" customHeight="1">
      <c r="A1048" s="1"/>
      <c r="B1048" s="6" t="s">
        <v>14</v>
      </c>
      <c r="C1048" s="6">
        <v>1185732</v>
      </c>
      <c r="D1048" s="7">
        <v>44358</v>
      </c>
      <c r="E1048" s="6" t="s">
        <v>33</v>
      </c>
      <c r="F1048" s="6" t="s">
        <v>55</v>
      </c>
      <c r="G1048" s="6" t="s">
        <v>56</v>
      </c>
      <c r="H1048" s="6" t="s">
        <v>21</v>
      </c>
      <c r="I1048" s="8">
        <v>0.45</v>
      </c>
      <c r="J1048" s="9">
        <v>1500</v>
      </c>
      <c r="K1048" s="10">
        <f t="shared" si="0"/>
        <v>675</v>
      </c>
      <c r="L1048" s="10">
        <f t="shared" si="1"/>
        <v>236.24999999999997</v>
      </c>
      <c r="M1048" s="11">
        <v>0.35</v>
      </c>
      <c r="O1048" s="16"/>
      <c r="P1048" s="17"/>
      <c r="Q1048" s="12"/>
      <c r="R1048" s="13"/>
    </row>
    <row r="1049" spans="1:18" ht="15.75" customHeight="1">
      <c r="A1049" s="1"/>
      <c r="B1049" s="6" t="s">
        <v>14</v>
      </c>
      <c r="C1049" s="6">
        <v>1185732</v>
      </c>
      <c r="D1049" s="7">
        <v>44358</v>
      </c>
      <c r="E1049" s="6" t="s">
        <v>33</v>
      </c>
      <c r="F1049" s="6" t="s">
        <v>55</v>
      </c>
      <c r="G1049" s="6" t="s">
        <v>56</v>
      </c>
      <c r="H1049" s="6" t="s">
        <v>22</v>
      </c>
      <c r="I1049" s="8">
        <v>0.5</v>
      </c>
      <c r="J1049" s="9">
        <v>3250</v>
      </c>
      <c r="K1049" s="10">
        <f t="shared" si="0"/>
        <v>1625</v>
      </c>
      <c r="L1049" s="10">
        <f t="shared" si="1"/>
        <v>812.5</v>
      </c>
      <c r="M1049" s="11">
        <v>0.5</v>
      </c>
      <c r="O1049" s="16"/>
      <c r="P1049" s="17"/>
      <c r="Q1049" s="12"/>
      <c r="R1049" s="13"/>
    </row>
    <row r="1050" spans="1:18" ht="15.75" customHeight="1">
      <c r="A1050" s="1"/>
      <c r="B1050" s="6" t="s">
        <v>14</v>
      </c>
      <c r="C1050" s="6">
        <v>1185732</v>
      </c>
      <c r="D1050" s="7">
        <v>44387</v>
      </c>
      <c r="E1050" s="6" t="s">
        <v>33</v>
      </c>
      <c r="F1050" s="6" t="s">
        <v>55</v>
      </c>
      <c r="G1050" s="6" t="s">
        <v>56</v>
      </c>
      <c r="H1050" s="6" t="s">
        <v>17</v>
      </c>
      <c r="I1050" s="8">
        <v>0.45</v>
      </c>
      <c r="J1050" s="9">
        <v>5500</v>
      </c>
      <c r="K1050" s="10">
        <f t="shared" si="0"/>
        <v>2475</v>
      </c>
      <c r="L1050" s="10">
        <f t="shared" si="1"/>
        <v>990</v>
      </c>
      <c r="M1050" s="11">
        <v>0.4</v>
      </c>
      <c r="O1050" s="16"/>
      <c r="P1050" s="17"/>
      <c r="Q1050" s="12"/>
      <c r="R1050" s="13"/>
    </row>
    <row r="1051" spans="1:18" ht="15.75" customHeight="1">
      <c r="A1051" s="1"/>
      <c r="B1051" s="6" t="s">
        <v>14</v>
      </c>
      <c r="C1051" s="6">
        <v>1185732</v>
      </c>
      <c r="D1051" s="7">
        <v>44387</v>
      </c>
      <c r="E1051" s="6" t="s">
        <v>33</v>
      </c>
      <c r="F1051" s="6" t="s">
        <v>55</v>
      </c>
      <c r="G1051" s="6" t="s">
        <v>56</v>
      </c>
      <c r="H1051" s="6" t="s">
        <v>18</v>
      </c>
      <c r="I1051" s="8">
        <v>0.40000000000000008</v>
      </c>
      <c r="J1051" s="9">
        <v>3000</v>
      </c>
      <c r="K1051" s="10">
        <f t="shared" si="0"/>
        <v>1200.0000000000002</v>
      </c>
      <c r="L1051" s="10">
        <f t="shared" si="1"/>
        <v>420.00000000000006</v>
      </c>
      <c r="M1051" s="11">
        <v>0.35</v>
      </c>
      <c r="O1051" s="16"/>
      <c r="P1051" s="17"/>
      <c r="Q1051" s="12"/>
      <c r="R1051" s="13"/>
    </row>
    <row r="1052" spans="1:18" ht="15.75" customHeight="1">
      <c r="A1052" s="1"/>
      <c r="B1052" s="6" t="s">
        <v>14</v>
      </c>
      <c r="C1052" s="6">
        <v>1185732</v>
      </c>
      <c r="D1052" s="7">
        <v>44387</v>
      </c>
      <c r="E1052" s="6" t="s">
        <v>33</v>
      </c>
      <c r="F1052" s="6" t="s">
        <v>55</v>
      </c>
      <c r="G1052" s="6" t="s">
        <v>56</v>
      </c>
      <c r="H1052" s="6" t="s">
        <v>19</v>
      </c>
      <c r="I1052" s="8">
        <v>0.35000000000000003</v>
      </c>
      <c r="J1052" s="9">
        <v>2250</v>
      </c>
      <c r="K1052" s="10">
        <f t="shared" si="0"/>
        <v>787.50000000000011</v>
      </c>
      <c r="L1052" s="10">
        <f t="shared" si="1"/>
        <v>275.625</v>
      </c>
      <c r="M1052" s="11">
        <v>0.35</v>
      </c>
      <c r="O1052" s="16"/>
      <c r="P1052" s="17"/>
      <c r="Q1052" s="12"/>
      <c r="R1052" s="13"/>
    </row>
    <row r="1053" spans="1:18" ht="15.75" customHeight="1">
      <c r="A1053" s="1"/>
      <c r="B1053" s="6" t="s">
        <v>14</v>
      </c>
      <c r="C1053" s="6">
        <v>1185732</v>
      </c>
      <c r="D1053" s="7">
        <v>44387</v>
      </c>
      <c r="E1053" s="6" t="s">
        <v>33</v>
      </c>
      <c r="F1053" s="6" t="s">
        <v>55</v>
      </c>
      <c r="G1053" s="6" t="s">
        <v>56</v>
      </c>
      <c r="H1053" s="6" t="s">
        <v>20</v>
      </c>
      <c r="I1053" s="8">
        <v>0.35000000000000003</v>
      </c>
      <c r="J1053" s="9">
        <v>1750</v>
      </c>
      <c r="K1053" s="10">
        <f t="shared" si="0"/>
        <v>612.50000000000011</v>
      </c>
      <c r="L1053" s="10">
        <f t="shared" si="1"/>
        <v>245.00000000000006</v>
      </c>
      <c r="M1053" s="11">
        <v>0.4</v>
      </c>
      <c r="O1053" s="16"/>
      <c r="P1053" s="17"/>
      <c r="Q1053" s="12"/>
      <c r="R1053" s="13"/>
    </row>
    <row r="1054" spans="1:18" ht="15.75" customHeight="1">
      <c r="A1054" s="1"/>
      <c r="B1054" s="6" t="s">
        <v>14</v>
      </c>
      <c r="C1054" s="6">
        <v>1185732</v>
      </c>
      <c r="D1054" s="7">
        <v>44387</v>
      </c>
      <c r="E1054" s="6" t="s">
        <v>33</v>
      </c>
      <c r="F1054" s="6" t="s">
        <v>55</v>
      </c>
      <c r="G1054" s="6" t="s">
        <v>56</v>
      </c>
      <c r="H1054" s="6" t="s">
        <v>21</v>
      </c>
      <c r="I1054" s="8">
        <v>0.45</v>
      </c>
      <c r="J1054" s="9">
        <v>1750</v>
      </c>
      <c r="K1054" s="10">
        <f t="shared" si="0"/>
        <v>787.5</v>
      </c>
      <c r="L1054" s="10">
        <f t="shared" si="1"/>
        <v>275.625</v>
      </c>
      <c r="M1054" s="11">
        <v>0.35</v>
      </c>
      <c r="O1054" s="16"/>
      <c r="P1054" s="17"/>
      <c r="Q1054" s="12"/>
      <c r="R1054" s="13"/>
    </row>
    <row r="1055" spans="1:18" ht="15.75" customHeight="1">
      <c r="A1055" s="1"/>
      <c r="B1055" s="6" t="s">
        <v>14</v>
      </c>
      <c r="C1055" s="6">
        <v>1185732</v>
      </c>
      <c r="D1055" s="7">
        <v>44387</v>
      </c>
      <c r="E1055" s="6" t="s">
        <v>33</v>
      </c>
      <c r="F1055" s="6" t="s">
        <v>55</v>
      </c>
      <c r="G1055" s="6" t="s">
        <v>56</v>
      </c>
      <c r="H1055" s="6" t="s">
        <v>22</v>
      </c>
      <c r="I1055" s="8">
        <v>0.5</v>
      </c>
      <c r="J1055" s="9">
        <v>3500</v>
      </c>
      <c r="K1055" s="10">
        <f t="shared" si="0"/>
        <v>1750</v>
      </c>
      <c r="L1055" s="10">
        <f t="shared" si="1"/>
        <v>875</v>
      </c>
      <c r="M1055" s="11">
        <v>0.5</v>
      </c>
      <c r="O1055" s="16"/>
      <c r="P1055" s="17"/>
      <c r="Q1055" s="12"/>
      <c r="R1055" s="13"/>
    </row>
    <row r="1056" spans="1:18" ht="15.75" customHeight="1">
      <c r="A1056" s="1"/>
      <c r="B1056" s="6" t="s">
        <v>14</v>
      </c>
      <c r="C1056" s="6">
        <v>1185732</v>
      </c>
      <c r="D1056" s="7">
        <v>44419</v>
      </c>
      <c r="E1056" s="6" t="s">
        <v>33</v>
      </c>
      <c r="F1056" s="6" t="s">
        <v>55</v>
      </c>
      <c r="G1056" s="6" t="s">
        <v>56</v>
      </c>
      <c r="H1056" s="6" t="s">
        <v>17</v>
      </c>
      <c r="I1056" s="8">
        <v>0.45</v>
      </c>
      <c r="J1056" s="9">
        <v>5000</v>
      </c>
      <c r="K1056" s="10">
        <f t="shared" si="0"/>
        <v>2250</v>
      </c>
      <c r="L1056" s="10">
        <f t="shared" si="1"/>
        <v>900</v>
      </c>
      <c r="M1056" s="11">
        <v>0.4</v>
      </c>
      <c r="O1056" s="16"/>
      <c r="P1056" s="17"/>
      <c r="Q1056" s="12"/>
      <c r="R1056" s="13"/>
    </row>
    <row r="1057" spans="1:18" ht="15.75" customHeight="1">
      <c r="A1057" s="1"/>
      <c r="B1057" s="6" t="s">
        <v>14</v>
      </c>
      <c r="C1057" s="6">
        <v>1185732</v>
      </c>
      <c r="D1057" s="7">
        <v>44419</v>
      </c>
      <c r="E1057" s="6" t="s">
        <v>33</v>
      </c>
      <c r="F1057" s="6" t="s">
        <v>55</v>
      </c>
      <c r="G1057" s="6" t="s">
        <v>56</v>
      </c>
      <c r="H1057" s="6" t="s">
        <v>18</v>
      </c>
      <c r="I1057" s="8">
        <v>0.45000000000000007</v>
      </c>
      <c r="J1057" s="9">
        <v>2750</v>
      </c>
      <c r="K1057" s="10">
        <f t="shared" si="0"/>
        <v>1237.5000000000002</v>
      </c>
      <c r="L1057" s="10">
        <f t="shared" si="1"/>
        <v>433.12500000000006</v>
      </c>
      <c r="M1057" s="11">
        <v>0.35</v>
      </c>
      <c r="O1057" s="16"/>
      <c r="P1057" s="17"/>
      <c r="Q1057" s="12"/>
      <c r="R1057" s="13"/>
    </row>
    <row r="1058" spans="1:18" ht="15.75" customHeight="1">
      <c r="A1058" s="1"/>
      <c r="B1058" s="6" t="s">
        <v>14</v>
      </c>
      <c r="C1058" s="6">
        <v>1185732</v>
      </c>
      <c r="D1058" s="7">
        <v>44419</v>
      </c>
      <c r="E1058" s="6" t="s">
        <v>33</v>
      </c>
      <c r="F1058" s="6" t="s">
        <v>55</v>
      </c>
      <c r="G1058" s="6" t="s">
        <v>56</v>
      </c>
      <c r="H1058" s="6" t="s">
        <v>19</v>
      </c>
      <c r="I1058" s="8">
        <v>0.4</v>
      </c>
      <c r="J1058" s="9">
        <v>2000</v>
      </c>
      <c r="K1058" s="10">
        <f t="shared" si="0"/>
        <v>800</v>
      </c>
      <c r="L1058" s="10">
        <f t="shared" si="1"/>
        <v>280</v>
      </c>
      <c r="M1058" s="11">
        <v>0.35</v>
      </c>
      <c r="O1058" s="16"/>
      <c r="P1058" s="17"/>
      <c r="Q1058" s="12"/>
      <c r="R1058" s="13"/>
    </row>
    <row r="1059" spans="1:18" ht="15.75" customHeight="1">
      <c r="A1059" s="1"/>
      <c r="B1059" s="6" t="s">
        <v>14</v>
      </c>
      <c r="C1059" s="6">
        <v>1185732</v>
      </c>
      <c r="D1059" s="7">
        <v>44419</v>
      </c>
      <c r="E1059" s="6" t="s">
        <v>33</v>
      </c>
      <c r="F1059" s="6" t="s">
        <v>55</v>
      </c>
      <c r="G1059" s="6" t="s">
        <v>56</v>
      </c>
      <c r="H1059" s="6" t="s">
        <v>20</v>
      </c>
      <c r="I1059" s="8">
        <v>0.30000000000000004</v>
      </c>
      <c r="J1059" s="9">
        <v>1250</v>
      </c>
      <c r="K1059" s="10">
        <f t="shared" si="0"/>
        <v>375.00000000000006</v>
      </c>
      <c r="L1059" s="10">
        <f t="shared" si="1"/>
        <v>150.00000000000003</v>
      </c>
      <c r="M1059" s="11">
        <v>0.4</v>
      </c>
      <c r="O1059" s="16"/>
      <c r="P1059" s="17"/>
      <c r="Q1059" s="12"/>
      <c r="R1059" s="13"/>
    </row>
    <row r="1060" spans="1:18" ht="15.75" customHeight="1">
      <c r="A1060" s="1"/>
      <c r="B1060" s="6" t="s">
        <v>14</v>
      </c>
      <c r="C1060" s="6">
        <v>1185732</v>
      </c>
      <c r="D1060" s="7">
        <v>44419</v>
      </c>
      <c r="E1060" s="6" t="s">
        <v>33</v>
      </c>
      <c r="F1060" s="6" t="s">
        <v>55</v>
      </c>
      <c r="G1060" s="6" t="s">
        <v>56</v>
      </c>
      <c r="H1060" s="6" t="s">
        <v>21</v>
      </c>
      <c r="I1060" s="8">
        <v>0.4</v>
      </c>
      <c r="J1060" s="9">
        <v>1000</v>
      </c>
      <c r="K1060" s="10">
        <f t="shared" si="0"/>
        <v>400</v>
      </c>
      <c r="L1060" s="10">
        <f t="shared" si="1"/>
        <v>140</v>
      </c>
      <c r="M1060" s="11">
        <v>0.35</v>
      </c>
      <c r="O1060" s="16"/>
      <c r="P1060" s="17"/>
      <c r="Q1060" s="12"/>
      <c r="R1060" s="13"/>
    </row>
    <row r="1061" spans="1:18" ht="15.75" customHeight="1">
      <c r="A1061" s="1"/>
      <c r="B1061" s="6" t="s">
        <v>14</v>
      </c>
      <c r="C1061" s="6">
        <v>1185732</v>
      </c>
      <c r="D1061" s="7">
        <v>44419</v>
      </c>
      <c r="E1061" s="6" t="s">
        <v>33</v>
      </c>
      <c r="F1061" s="6" t="s">
        <v>55</v>
      </c>
      <c r="G1061" s="6" t="s">
        <v>56</v>
      </c>
      <c r="H1061" s="6" t="s">
        <v>22</v>
      </c>
      <c r="I1061" s="8">
        <v>0.45</v>
      </c>
      <c r="J1061" s="9">
        <v>2750</v>
      </c>
      <c r="K1061" s="10">
        <f t="shared" si="0"/>
        <v>1237.5</v>
      </c>
      <c r="L1061" s="10">
        <f t="shared" si="1"/>
        <v>618.75</v>
      </c>
      <c r="M1061" s="11">
        <v>0.5</v>
      </c>
      <c r="O1061" s="16"/>
      <c r="P1061" s="17"/>
      <c r="Q1061" s="12"/>
      <c r="R1061" s="13"/>
    </row>
    <row r="1062" spans="1:18" ht="15.75" customHeight="1">
      <c r="A1062" s="1"/>
      <c r="B1062" s="6" t="s">
        <v>14</v>
      </c>
      <c r="C1062" s="6">
        <v>1185732</v>
      </c>
      <c r="D1062" s="7">
        <v>44451</v>
      </c>
      <c r="E1062" s="6" t="s">
        <v>33</v>
      </c>
      <c r="F1062" s="6" t="s">
        <v>55</v>
      </c>
      <c r="G1062" s="6" t="s">
        <v>56</v>
      </c>
      <c r="H1062" s="6" t="s">
        <v>17</v>
      </c>
      <c r="I1062" s="8">
        <v>0.4</v>
      </c>
      <c r="J1062" s="9">
        <v>4000</v>
      </c>
      <c r="K1062" s="10">
        <f t="shared" si="0"/>
        <v>1600</v>
      </c>
      <c r="L1062" s="10">
        <f t="shared" si="1"/>
        <v>640</v>
      </c>
      <c r="M1062" s="11">
        <v>0.4</v>
      </c>
      <c r="O1062" s="16"/>
      <c r="P1062" s="17"/>
      <c r="Q1062" s="12"/>
      <c r="R1062" s="13"/>
    </row>
    <row r="1063" spans="1:18" ht="15.75" customHeight="1">
      <c r="A1063" s="1"/>
      <c r="B1063" s="6" t="s">
        <v>14</v>
      </c>
      <c r="C1063" s="6">
        <v>1185732</v>
      </c>
      <c r="D1063" s="7">
        <v>44451</v>
      </c>
      <c r="E1063" s="6" t="s">
        <v>33</v>
      </c>
      <c r="F1063" s="6" t="s">
        <v>55</v>
      </c>
      <c r="G1063" s="6" t="s">
        <v>56</v>
      </c>
      <c r="H1063" s="6" t="s">
        <v>18</v>
      </c>
      <c r="I1063" s="8">
        <v>0.35000000000000009</v>
      </c>
      <c r="J1063" s="9">
        <v>2000</v>
      </c>
      <c r="K1063" s="10">
        <f t="shared" si="0"/>
        <v>700.00000000000023</v>
      </c>
      <c r="L1063" s="10">
        <f t="shared" si="1"/>
        <v>245.00000000000006</v>
      </c>
      <c r="M1063" s="11">
        <v>0.35</v>
      </c>
      <c r="O1063" s="16"/>
      <c r="P1063" s="17"/>
      <c r="Q1063" s="12"/>
      <c r="R1063" s="13"/>
    </row>
    <row r="1064" spans="1:18" ht="15.75" customHeight="1">
      <c r="A1064" s="1"/>
      <c r="B1064" s="6" t="s">
        <v>14</v>
      </c>
      <c r="C1064" s="6">
        <v>1185732</v>
      </c>
      <c r="D1064" s="7">
        <v>44451</v>
      </c>
      <c r="E1064" s="6" t="s">
        <v>33</v>
      </c>
      <c r="F1064" s="6" t="s">
        <v>55</v>
      </c>
      <c r="G1064" s="6" t="s">
        <v>56</v>
      </c>
      <c r="H1064" s="6" t="s">
        <v>19</v>
      </c>
      <c r="I1064" s="8">
        <v>0.2</v>
      </c>
      <c r="J1064" s="9">
        <v>1000</v>
      </c>
      <c r="K1064" s="10">
        <f t="shared" si="0"/>
        <v>200</v>
      </c>
      <c r="L1064" s="10">
        <f t="shared" si="1"/>
        <v>70</v>
      </c>
      <c r="M1064" s="11">
        <v>0.35</v>
      </c>
      <c r="O1064" s="16"/>
      <c r="P1064" s="17"/>
      <c r="Q1064" s="12"/>
      <c r="R1064" s="13"/>
    </row>
    <row r="1065" spans="1:18" ht="15.75" customHeight="1">
      <c r="A1065" s="1"/>
      <c r="B1065" s="6" t="s">
        <v>14</v>
      </c>
      <c r="C1065" s="6">
        <v>1185732</v>
      </c>
      <c r="D1065" s="7">
        <v>44451</v>
      </c>
      <c r="E1065" s="6" t="s">
        <v>33</v>
      </c>
      <c r="F1065" s="6" t="s">
        <v>55</v>
      </c>
      <c r="G1065" s="6" t="s">
        <v>56</v>
      </c>
      <c r="H1065" s="6" t="s">
        <v>20</v>
      </c>
      <c r="I1065" s="8">
        <v>0.2</v>
      </c>
      <c r="J1065" s="9">
        <v>750</v>
      </c>
      <c r="K1065" s="10">
        <f t="shared" si="0"/>
        <v>150</v>
      </c>
      <c r="L1065" s="10">
        <f t="shared" si="1"/>
        <v>60</v>
      </c>
      <c r="M1065" s="11">
        <v>0.4</v>
      </c>
      <c r="O1065" s="16"/>
      <c r="P1065" s="17"/>
      <c r="Q1065" s="12"/>
      <c r="R1065" s="13"/>
    </row>
    <row r="1066" spans="1:18" ht="15.75" customHeight="1">
      <c r="A1066" s="1"/>
      <c r="B1066" s="6" t="s">
        <v>14</v>
      </c>
      <c r="C1066" s="6">
        <v>1185732</v>
      </c>
      <c r="D1066" s="7">
        <v>44451</v>
      </c>
      <c r="E1066" s="6" t="s">
        <v>33</v>
      </c>
      <c r="F1066" s="6" t="s">
        <v>55</v>
      </c>
      <c r="G1066" s="6" t="s">
        <v>56</v>
      </c>
      <c r="H1066" s="6" t="s">
        <v>21</v>
      </c>
      <c r="I1066" s="8">
        <v>0.3</v>
      </c>
      <c r="J1066" s="9">
        <v>750</v>
      </c>
      <c r="K1066" s="10">
        <f t="shared" si="0"/>
        <v>225</v>
      </c>
      <c r="L1066" s="10">
        <f t="shared" si="1"/>
        <v>78.75</v>
      </c>
      <c r="M1066" s="11">
        <v>0.35</v>
      </c>
      <c r="O1066" s="16"/>
      <c r="P1066" s="17"/>
      <c r="Q1066" s="12"/>
      <c r="R1066" s="13"/>
    </row>
    <row r="1067" spans="1:18" ht="15.75" customHeight="1">
      <c r="A1067" s="1"/>
      <c r="B1067" s="6" t="s">
        <v>14</v>
      </c>
      <c r="C1067" s="6">
        <v>1185732</v>
      </c>
      <c r="D1067" s="7">
        <v>44451</v>
      </c>
      <c r="E1067" s="6" t="s">
        <v>33</v>
      </c>
      <c r="F1067" s="6" t="s">
        <v>55</v>
      </c>
      <c r="G1067" s="6" t="s">
        <v>56</v>
      </c>
      <c r="H1067" s="6" t="s">
        <v>22</v>
      </c>
      <c r="I1067" s="8">
        <v>0.35000000000000003</v>
      </c>
      <c r="J1067" s="9">
        <v>1500</v>
      </c>
      <c r="K1067" s="10">
        <f t="shared" si="0"/>
        <v>525</v>
      </c>
      <c r="L1067" s="10">
        <f t="shared" si="1"/>
        <v>262.5</v>
      </c>
      <c r="M1067" s="11">
        <v>0.5</v>
      </c>
      <c r="O1067" s="16"/>
      <c r="P1067" s="17"/>
      <c r="Q1067" s="12"/>
      <c r="R1067" s="13"/>
    </row>
    <row r="1068" spans="1:18" ht="15.75" customHeight="1">
      <c r="A1068" s="1"/>
      <c r="B1068" s="6" t="s">
        <v>14</v>
      </c>
      <c r="C1068" s="6">
        <v>1185732</v>
      </c>
      <c r="D1068" s="7">
        <v>44480</v>
      </c>
      <c r="E1068" s="6" t="s">
        <v>33</v>
      </c>
      <c r="F1068" s="6" t="s">
        <v>55</v>
      </c>
      <c r="G1068" s="6" t="s">
        <v>56</v>
      </c>
      <c r="H1068" s="6" t="s">
        <v>17</v>
      </c>
      <c r="I1068" s="8">
        <v>0.39999999999999997</v>
      </c>
      <c r="J1068" s="9">
        <v>3250</v>
      </c>
      <c r="K1068" s="10">
        <f t="shared" si="0"/>
        <v>1300</v>
      </c>
      <c r="L1068" s="10">
        <f t="shared" si="1"/>
        <v>520</v>
      </c>
      <c r="M1068" s="11">
        <v>0.4</v>
      </c>
      <c r="O1068" s="16"/>
      <c r="P1068" s="17"/>
      <c r="Q1068" s="12"/>
      <c r="R1068" s="13"/>
    </row>
    <row r="1069" spans="1:18" ht="15.75" customHeight="1">
      <c r="A1069" s="1"/>
      <c r="B1069" s="6" t="s">
        <v>14</v>
      </c>
      <c r="C1069" s="6">
        <v>1185732</v>
      </c>
      <c r="D1069" s="7">
        <v>44480</v>
      </c>
      <c r="E1069" s="6" t="s">
        <v>33</v>
      </c>
      <c r="F1069" s="6" t="s">
        <v>55</v>
      </c>
      <c r="G1069" s="6" t="s">
        <v>56</v>
      </c>
      <c r="H1069" s="6" t="s">
        <v>18</v>
      </c>
      <c r="I1069" s="8">
        <v>0.3</v>
      </c>
      <c r="J1069" s="9">
        <v>1500</v>
      </c>
      <c r="K1069" s="10">
        <f t="shared" si="0"/>
        <v>450</v>
      </c>
      <c r="L1069" s="10">
        <f t="shared" si="1"/>
        <v>157.5</v>
      </c>
      <c r="M1069" s="11">
        <v>0.35</v>
      </c>
      <c r="O1069" s="16"/>
      <c r="P1069" s="17"/>
      <c r="Q1069" s="12"/>
      <c r="R1069" s="13"/>
    </row>
    <row r="1070" spans="1:18" ht="15.75" customHeight="1">
      <c r="A1070" s="1"/>
      <c r="B1070" s="6" t="s">
        <v>14</v>
      </c>
      <c r="C1070" s="6">
        <v>1185732</v>
      </c>
      <c r="D1070" s="7">
        <v>44480</v>
      </c>
      <c r="E1070" s="6" t="s">
        <v>33</v>
      </c>
      <c r="F1070" s="6" t="s">
        <v>55</v>
      </c>
      <c r="G1070" s="6" t="s">
        <v>56</v>
      </c>
      <c r="H1070" s="6" t="s">
        <v>19</v>
      </c>
      <c r="I1070" s="8">
        <v>0.3</v>
      </c>
      <c r="J1070" s="9">
        <v>500</v>
      </c>
      <c r="K1070" s="10">
        <f t="shared" si="0"/>
        <v>150</v>
      </c>
      <c r="L1070" s="10">
        <f t="shared" si="1"/>
        <v>52.5</v>
      </c>
      <c r="M1070" s="11">
        <v>0.35</v>
      </c>
      <c r="O1070" s="16"/>
      <c r="P1070" s="17"/>
      <c r="Q1070" s="12"/>
      <c r="R1070" s="13"/>
    </row>
    <row r="1071" spans="1:18" ht="15.75" customHeight="1">
      <c r="A1071" s="1"/>
      <c r="B1071" s="6" t="s">
        <v>14</v>
      </c>
      <c r="C1071" s="6">
        <v>1185732</v>
      </c>
      <c r="D1071" s="7">
        <v>44480</v>
      </c>
      <c r="E1071" s="6" t="s">
        <v>33</v>
      </c>
      <c r="F1071" s="6" t="s">
        <v>55</v>
      </c>
      <c r="G1071" s="6" t="s">
        <v>56</v>
      </c>
      <c r="H1071" s="6" t="s">
        <v>20</v>
      </c>
      <c r="I1071" s="8">
        <v>0.3</v>
      </c>
      <c r="J1071" s="9">
        <v>250</v>
      </c>
      <c r="K1071" s="10">
        <f t="shared" si="0"/>
        <v>75</v>
      </c>
      <c r="L1071" s="10">
        <f t="shared" si="1"/>
        <v>30</v>
      </c>
      <c r="M1071" s="11">
        <v>0.4</v>
      </c>
      <c r="O1071" s="16"/>
      <c r="P1071" s="17"/>
      <c r="Q1071" s="12"/>
      <c r="R1071" s="13"/>
    </row>
    <row r="1072" spans="1:18" ht="15.75" customHeight="1">
      <c r="A1072" s="1"/>
      <c r="B1072" s="6" t="s">
        <v>14</v>
      </c>
      <c r="C1072" s="6">
        <v>1185732</v>
      </c>
      <c r="D1072" s="7">
        <v>44480</v>
      </c>
      <c r="E1072" s="6" t="s">
        <v>33</v>
      </c>
      <c r="F1072" s="6" t="s">
        <v>55</v>
      </c>
      <c r="G1072" s="6" t="s">
        <v>56</v>
      </c>
      <c r="H1072" s="6" t="s">
        <v>21</v>
      </c>
      <c r="I1072" s="8">
        <v>0.39999999999999997</v>
      </c>
      <c r="J1072" s="9">
        <v>250</v>
      </c>
      <c r="K1072" s="10">
        <f t="shared" si="0"/>
        <v>99.999999999999986</v>
      </c>
      <c r="L1072" s="10">
        <f t="shared" si="1"/>
        <v>34.999999999999993</v>
      </c>
      <c r="M1072" s="11">
        <v>0.35</v>
      </c>
      <c r="O1072" s="16"/>
      <c r="P1072" s="17"/>
      <c r="Q1072" s="12"/>
      <c r="R1072" s="13"/>
    </row>
    <row r="1073" spans="1:18" ht="15.75" customHeight="1">
      <c r="A1073" s="1"/>
      <c r="B1073" s="6" t="s">
        <v>14</v>
      </c>
      <c r="C1073" s="6">
        <v>1185732</v>
      </c>
      <c r="D1073" s="7">
        <v>44480</v>
      </c>
      <c r="E1073" s="6" t="s">
        <v>33</v>
      </c>
      <c r="F1073" s="6" t="s">
        <v>55</v>
      </c>
      <c r="G1073" s="6" t="s">
        <v>56</v>
      </c>
      <c r="H1073" s="6" t="s">
        <v>22</v>
      </c>
      <c r="I1073" s="8">
        <v>0.4499999999999999</v>
      </c>
      <c r="J1073" s="9">
        <v>1500</v>
      </c>
      <c r="K1073" s="10">
        <f t="shared" si="0"/>
        <v>674.99999999999989</v>
      </c>
      <c r="L1073" s="10">
        <f t="shared" si="1"/>
        <v>337.49999999999994</v>
      </c>
      <c r="M1073" s="11">
        <v>0.5</v>
      </c>
      <c r="O1073" s="16"/>
      <c r="P1073" s="17"/>
      <c r="Q1073" s="12"/>
      <c r="R1073" s="13"/>
    </row>
    <row r="1074" spans="1:18" ht="15.75" customHeight="1">
      <c r="A1074" s="1"/>
      <c r="B1074" s="6" t="s">
        <v>14</v>
      </c>
      <c r="C1074" s="6">
        <v>1185732</v>
      </c>
      <c r="D1074" s="7">
        <v>44511</v>
      </c>
      <c r="E1074" s="6" t="s">
        <v>33</v>
      </c>
      <c r="F1074" s="6" t="s">
        <v>55</v>
      </c>
      <c r="G1074" s="6" t="s">
        <v>56</v>
      </c>
      <c r="H1074" s="6" t="s">
        <v>17</v>
      </c>
      <c r="I1074" s="8">
        <v>0.4</v>
      </c>
      <c r="J1074" s="9">
        <v>3000</v>
      </c>
      <c r="K1074" s="10">
        <f t="shared" si="0"/>
        <v>1200</v>
      </c>
      <c r="L1074" s="10">
        <f t="shared" si="1"/>
        <v>480</v>
      </c>
      <c r="M1074" s="11">
        <v>0.4</v>
      </c>
      <c r="O1074" s="16"/>
      <c r="P1074" s="17"/>
      <c r="Q1074" s="12"/>
      <c r="R1074" s="13"/>
    </row>
    <row r="1075" spans="1:18" ht="15.75" customHeight="1">
      <c r="A1075" s="1"/>
      <c r="B1075" s="6" t="s">
        <v>14</v>
      </c>
      <c r="C1075" s="6">
        <v>1185732</v>
      </c>
      <c r="D1075" s="7">
        <v>44511</v>
      </c>
      <c r="E1075" s="6" t="s">
        <v>33</v>
      </c>
      <c r="F1075" s="6" t="s">
        <v>55</v>
      </c>
      <c r="G1075" s="6" t="s">
        <v>56</v>
      </c>
      <c r="H1075" s="6" t="s">
        <v>18</v>
      </c>
      <c r="I1075" s="8">
        <v>0.30000000000000004</v>
      </c>
      <c r="J1075" s="9">
        <v>1500</v>
      </c>
      <c r="K1075" s="10">
        <f t="shared" si="0"/>
        <v>450.00000000000006</v>
      </c>
      <c r="L1075" s="10">
        <f t="shared" si="1"/>
        <v>157.5</v>
      </c>
      <c r="M1075" s="11">
        <v>0.35</v>
      </c>
      <c r="O1075" s="16"/>
      <c r="P1075" s="17"/>
      <c r="Q1075" s="12"/>
      <c r="R1075" s="13"/>
    </row>
    <row r="1076" spans="1:18" ht="15.75" customHeight="1">
      <c r="A1076" s="1"/>
      <c r="B1076" s="6" t="s">
        <v>14</v>
      </c>
      <c r="C1076" s="6">
        <v>1185732</v>
      </c>
      <c r="D1076" s="7">
        <v>44511</v>
      </c>
      <c r="E1076" s="6" t="s">
        <v>33</v>
      </c>
      <c r="F1076" s="6" t="s">
        <v>55</v>
      </c>
      <c r="G1076" s="6" t="s">
        <v>56</v>
      </c>
      <c r="H1076" s="6" t="s">
        <v>19</v>
      </c>
      <c r="I1076" s="8">
        <v>0.30000000000000004</v>
      </c>
      <c r="J1076" s="9">
        <v>950</v>
      </c>
      <c r="K1076" s="10">
        <f t="shared" si="0"/>
        <v>285.00000000000006</v>
      </c>
      <c r="L1076" s="10">
        <f t="shared" si="1"/>
        <v>99.750000000000014</v>
      </c>
      <c r="M1076" s="11">
        <v>0.35</v>
      </c>
      <c r="O1076" s="16"/>
      <c r="P1076" s="17"/>
      <c r="Q1076" s="12"/>
      <c r="R1076" s="13"/>
    </row>
    <row r="1077" spans="1:18" ht="15.75" customHeight="1">
      <c r="A1077" s="1"/>
      <c r="B1077" s="6" t="s">
        <v>14</v>
      </c>
      <c r="C1077" s="6">
        <v>1185732</v>
      </c>
      <c r="D1077" s="7">
        <v>44511</v>
      </c>
      <c r="E1077" s="6" t="s">
        <v>33</v>
      </c>
      <c r="F1077" s="6" t="s">
        <v>55</v>
      </c>
      <c r="G1077" s="6" t="s">
        <v>56</v>
      </c>
      <c r="H1077" s="6" t="s">
        <v>20</v>
      </c>
      <c r="I1077" s="8">
        <v>0.30000000000000004</v>
      </c>
      <c r="J1077" s="9">
        <v>1250</v>
      </c>
      <c r="K1077" s="10">
        <f t="shared" si="0"/>
        <v>375.00000000000006</v>
      </c>
      <c r="L1077" s="10">
        <f t="shared" si="1"/>
        <v>150.00000000000003</v>
      </c>
      <c r="M1077" s="11">
        <v>0.4</v>
      </c>
      <c r="O1077" s="16"/>
      <c r="P1077" s="17"/>
      <c r="Q1077" s="12"/>
      <c r="R1077" s="13"/>
    </row>
    <row r="1078" spans="1:18" ht="15.75" customHeight="1">
      <c r="A1078" s="1"/>
      <c r="B1078" s="6" t="s">
        <v>14</v>
      </c>
      <c r="C1078" s="6">
        <v>1185732</v>
      </c>
      <c r="D1078" s="7">
        <v>44511</v>
      </c>
      <c r="E1078" s="6" t="s">
        <v>33</v>
      </c>
      <c r="F1078" s="6" t="s">
        <v>55</v>
      </c>
      <c r="G1078" s="6" t="s">
        <v>56</v>
      </c>
      <c r="H1078" s="6" t="s">
        <v>21</v>
      </c>
      <c r="I1078" s="8">
        <v>0.49999999999999994</v>
      </c>
      <c r="J1078" s="9">
        <v>1000</v>
      </c>
      <c r="K1078" s="10">
        <f t="shared" si="0"/>
        <v>499.99999999999994</v>
      </c>
      <c r="L1078" s="10">
        <f t="shared" si="1"/>
        <v>174.99999999999997</v>
      </c>
      <c r="M1078" s="11">
        <v>0.35</v>
      </c>
      <c r="O1078" s="16"/>
      <c r="P1078" s="17"/>
      <c r="Q1078" s="12"/>
      <c r="R1078" s="13"/>
    </row>
    <row r="1079" spans="1:18" ht="15.75" customHeight="1">
      <c r="A1079" s="1"/>
      <c r="B1079" s="6" t="s">
        <v>14</v>
      </c>
      <c r="C1079" s="6">
        <v>1185732</v>
      </c>
      <c r="D1079" s="7">
        <v>44511</v>
      </c>
      <c r="E1079" s="6" t="s">
        <v>33</v>
      </c>
      <c r="F1079" s="6" t="s">
        <v>55</v>
      </c>
      <c r="G1079" s="6" t="s">
        <v>56</v>
      </c>
      <c r="H1079" s="6" t="s">
        <v>22</v>
      </c>
      <c r="I1079" s="8">
        <v>0.54999999999999982</v>
      </c>
      <c r="J1079" s="9">
        <v>2000</v>
      </c>
      <c r="K1079" s="10">
        <f t="shared" si="0"/>
        <v>1099.9999999999995</v>
      </c>
      <c r="L1079" s="10">
        <f t="shared" si="1"/>
        <v>549.99999999999977</v>
      </c>
      <c r="M1079" s="11">
        <v>0.5</v>
      </c>
      <c r="O1079" s="16"/>
      <c r="P1079" s="17"/>
      <c r="Q1079" s="12"/>
      <c r="R1079" s="13"/>
    </row>
    <row r="1080" spans="1:18" ht="15.75" customHeight="1">
      <c r="A1080" s="1"/>
      <c r="B1080" s="6" t="s">
        <v>14</v>
      </c>
      <c r="C1080" s="6">
        <v>1185732</v>
      </c>
      <c r="D1080" s="7">
        <v>44540</v>
      </c>
      <c r="E1080" s="6" t="s">
        <v>33</v>
      </c>
      <c r="F1080" s="6" t="s">
        <v>55</v>
      </c>
      <c r="G1080" s="6" t="s">
        <v>56</v>
      </c>
      <c r="H1080" s="6" t="s">
        <v>17</v>
      </c>
      <c r="I1080" s="8">
        <v>0.49999999999999994</v>
      </c>
      <c r="J1080" s="9">
        <v>4500</v>
      </c>
      <c r="K1080" s="10">
        <f t="shared" si="0"/>
        <v>2249.9999999999995</v>
      </c>
      <c r="L1080" s="10">
        <f t="shared" si="1"/>
        <v>899.99999999999989</v>
      </c>
      <c r="M1080" s="11">
        <v>0.4</v>
      </c>
      <c r="O1080" s="16"/>
      <c r="P1080" s="17"/>
      <c r="Q1080" s="12"/>
      <c r="R1080" s="13"/>
    </row>
    <row r="1081" spans="1:18" ht="15.75" customHeight="1">
      <c r="A1081" s="1"/>
      <c r="B1081" s="6" t="s">
        <v>14</v>
      </c>
      <c r="C1081" s="6">
        <v>1185732</v>
      </c>
      <c r="D1081" s="7">
        <v>44540</v>
      </c>
      <c r="E1081" s="6" t="s">
        <v>33</v>
      </c>
      <c r="F1081" s="6" t="s">
        <v>55</v>
      </c>
      <c r="G1081" s="6" t="s">
        <v>56</v>
      </c>
      <c r="H1081" s="6" t="s">
        <v>18</v>
      </c>
      <c r="I1081" s="8">
        <v>0.4</v>
      </c>
      <c r="J1081" s="9">
        <v>2500</v>
      </c>
      <c r="K1081" s="10">
        <f t="shared" si="0"/>
        <v>1000</v>
      </c>
      <c r="L1081" s="10">
        <f t="shared" si="1"/>
        <v>350</v>
      </c>
      <c r="M1081" s="11">
        <v>0.35</v>
      </c>
      <c r="O1081" s="16"/>
      <c r="P1081" s="17"/>
      <c r="Q1081" s="12"/>
      <c r="R1081" s="13"/>
    </row>
    <row r="1082" spans="1:18" ht="15.75" customHeight="1">
      <c r="A1082" s="1"/>
      <c r="B1082" s="6" t="s">
        <v>14</v>
      </c>
      <c r="C1082" s="6">
        <v>1185732</v>
      </c>
      <c r="D1082" s="7">
        <v>44540</v>
      </c>
      <c r="E1082" s="6" t="s">
        <v>33</v>
      </c>
      <c r="F1082" s="6" t="s">
        <v>55</v>
      </c>
      <c r="G1082" s="6" t="s">
        <v>56</v>
      </c>
      <c r="H1082" s="6" t="s">
        <v>19</v>
      </c>
      <c r="I1082" s="8">
        <v>0.4</v>
      </c>
      <c r="J1082" s="9">
        <v>2000</v>
      </c>
      <c r="K1082" s="10">
        <f t="shared" si="0"/>
        <v>800</v>
      </c>
      <c r="L1082" s="10">
        <f t="shared" si="1"/>
        <v>280</v>
      </c>
      <c r="M1082" s="11">
        <v>0.35</v>
      </c>
      <c r="O1082" s="16"/>
      <c r="P1082" s="17"/>
      <c r="Q1082" s="12"/>
      <c r="R1082" s="13"/>
    </row>
    <row r="1083" spans="1:18" ht="15.75" customHeight="1">
      <c r="A1083" s="1"/>
      <c r="B1083" s="6" t="s">
        <v>14</v>
      </c>
      <c r="C1083" s="6">
        <v>1185732</v>
      </c>
      <c r="D1083" s="7">
        <v>44540</v>
      </c>
      <c r="E1083" s="6" t="s">
        <v>33</v>
      </c>
      <c r="F1083" s="6" t="s">
        <v>55</v>
      </c>
      <c r="G1083" s="6" t="s">
        <v>56</v>
      </c>
      <c r="H1083" s="6" t="s">
        <v>20</v>
      </c>
      <c r="I1083" s="8">
        <v>0.4</v>
      </c>
      <c r="J1083" s="9">
        <v>1500</v>
      </c>
      <c r="K1083" s="10">
        <f t="shared" si="0"/>
        <v>600</v>
      </c>
      <c r="L1083" s="10">
        <f t="shared" si="1"/>
        <v>240</v>
      </c>
      <c r="M1083" s="11">
        <v>0.4</v>
      </c>
      <c r="O1083" s="16"/>
      <c r="P1083" s="17"/>
      <c r="Q1083" s="12"/>
      <c r="R1083" s="13"/>
    </row>
    <row r="1084" spans="1:18" ht="15.75" customHeight="1">
      <c r="A1084" s="1"/>
      <c r="B1084" s="6" t="s">
        <v>14</v>
      </c>
      <c r="C1084" s="6">
        <v>1185732</v>
      </c>
      <c r="D1084" s="7">
        <v>44540</v>
      </c>
      <c r="E1084" s="6" t="s">
        <v>33</v>
      </c>
      <c r="F1084" s="6" t="s">
        <v>55</v>
      </c>
      <c r="G1084" s="6" t="s">
        <v>56</v>
      </c>
      <c r="H1084" s="6" t="s">
        <v>21</v>
      </c>
      <c r="I1084" s="8">
        <v>0.49999999999999994</v>
      </c>
      <c r="J1084" s="9">
        <v>1500</v>
      </c>
      <c r="K1084" s="10">
        <f t="shared" si="0"/>
        <v>749.99999999999989</v>
      </c>
      <c r="L1084" s="10">
        <f t="shared" si="1"/>
        <v>262.49999999999994</v>
      </c>
      <c r="M1084" s="11">
        <v>0.35</v>
      </c>
      <c r="O1084" s="16"/>
      <c r="P1084" s="17"/>
      <c r="Q1084" s="12"/>
      <c r="R1084" s="13"/>
    </row>
    <row r="1085" spans="1:18" ht="15.75" customHeight="1">
      <c r="A1085" s="1"/>
      <c r="B1085" s="6" t="s">
        <v>14</v>
      </c>
      <c r="C1085" s="6">
        <v>1185732</v>
      </c>
      <c r="D1085" s="7">
        <v>44540</v>
      </c>
      <c r="E1085" s="6" t="s">
        <v>33</v>
      </c>
      <c r="F1085" s="6" t="s">
        <v>55</v>
      </c>
      <c r="G1085" s="6" t="s">
        <v>56</v>
      </c>
      <c r="H1085" s="6" t="s">
        <v>22</v>
      </c>
      <c r="I1085" s="8">
        <v>0.54999999999999982</v>
      </c>
      <c r="J1085" s="9">
        <v>2500</v>
      </c>
      <c r="K1085" s="10">
        <f t="shared" si="0"/>
        <v>1374.9999999999995</v>
      </c>
      <c r="L1085" s="10">
        <f t="shared" si="1"/>
        <v>687.49999999999977</v>
      </c>
      <c r="M1085" s="11">
        <v>0.5</v>
      </c>
      <c r="O1085" s="16"/>
      <c r="P1085" s="17"/>
      <c r="Q1085" s="12"/>
      <c r="R1085" s="13"/>
    </row>
    <row r="1086" spans="1:18" ht="15.75" customHeight="1">
      <c r="A1086" s="1" t="s">
        <v>39</v>
      </c>
      <c r="B1086" s="6" t="s">
        <v>23</v>
      </c>
      <c r="C1086" s="6">
        <v>1197831</v>
      </c>
      <c r="D1086" s="7">
        <v>44198</v>
      </c>
      <c r="E1086" s="6" t="s">
        <v>24</v>
      </c>
      <c r="F1086" s="6" t="s">
        <v>57</v>
      </c>
      <c r="G1086" s="6" t="s">
        <v>58</v>
      </c>
      <c r="H1086" s="6" t="s">
        <v>17</v>
      </c>
      <c r="I1086" s="8">
        <v>0.2</v>
      </c>
      <c r="J1086" s="9">
        <v>6750</v>
      </c>
      <c r="K1086" s="10">
        <f t="shared" si="0"/>
        <v>1350</v>
      </c>
      <c r="L1086" s="10">
        <f t="shared" si="1"/>
        <v>540</v>
      </c>
      <c r="M1086" s="11">
        <v>0.39999999999999997</v>
      </c>
      <c r="O1086" s="16"/>
      <c r="P1086" s="17"/>
      <c r="Q1086" s="12"/>
      <c r="R1086" s="13"/>
    </row>
    <row r="1087" spans="1:18" ht="15.75" customHeight="1">
      <c r="A1087" s="1"/>
      <c r="B1087" s="6" t="s">
        <v>23</v>
      </c>
      <c r="C1087" s="6">
        <v>1197831</v>
      </c>
      <c r="D1087" s="7">
        <v>44198</v>
      </c>
      <c r="E1087" s="6" t="s">
        <v>24</v>
      </c>
      <c r="F1087" s="6" t="s">
        <v>57</v>
      </c>
      <c r="G1087" s="6" t="s">
        <v>58</v>
      </c>
      <c r="H1087" s="6" t="s">
        <v>18</v>
      </c>
      <c r="I1087" s="8">
        <v>0.3</v>
      </c>
      <c r="J1087" s="9">
        <v>6750</v>
      </c>
      <c r="K1087" s="10">
        <f t="shared" si="0"/>
        <v>2025</v>
      </c>
      <c r="L1087" s="10">
        <f t="shared" si="1"/>
        <v>809.99999999999989</v>
      </c>
      <c r="M1087" s="11">
        <v>0.39999999999999997</v>
      </c>
      <c r="O1087" s="16"/>
      <c r="P1087" s="17"/>
      <c r="Q1087" s="12"/>
      <c r="R1087" s="13"/>
    </row>
    <row r="1088" spans="1:18" ht="15.75" customHeight="1">
      <c r="A1088" s="1"/>
      <c r="B1088" s="6" t="s">
        <v>23</v>
      </c>
      <c r="C1088" s="6">
        <v>1197831</v>
      </c>
      <c r="D1088" s="7">
        <v>44198</v>
      </c>
      <c r="E1088" s="6" t="s">
        <v>24</v>
      </c>
      <c r="F1088" s="6" t="s">
        <v>57</v>
      </c>
      <c r="G1088" s="6" t="s">
        <v>58</v>
      </c>
      <c r="H1088" s="6" t="s">
        <v>19</v>
      </c>
      <c r="I1088" s="8">
        <v>0.3</v>
      </c>
      <c r="J1088" s="9">
        <v>4750</v>
      </c>
      <c r="K1088" s="10">
        <f t="shared" si="0"/>
        <v>1425</v>
      </c>
      <c r="L1088" s="10">
        <f t="shared" si="1"/>
        <v>570</v>
      </c>
      <c r="M1088" s="11">
        <v>0.39999999999999997</v>
      </c>
      <c r="O1088" s="16"/>
      <c r="P1088" s="17"/>
      <c r="Q1088" s="12"/>
      <c r="R1088" s="13"/>
    </row>
    <row r="1089" spans="1:18" ht="15.75" customHeight="1">
      <c r="A1089" s="1"/>
      <c r="B1089" s="6" t="s">
        <v>23</v>
      </c>
      <c r="C1089" s="6">
        <v>1197831</v>
      </c>
      <c r="D1089" s="7">
        <v>44198</v>
      </c>
      <c r="E1089" s="6" t="s">
        <v>24</v>
      </c>
      <c r="F1089" s="6" t="s">
        <v>57</v>
      </c>
      <c r="G1089" s="6" t="s">
        <v>58</v>
      </c>
      <c r="H1089" s="6" t="s">
        <v>20</v>
      </c>
      <c r="I1089" s="8">
        <v>0.35</v>
      </c>
      <c r="J1089" s="9">
        <v>4750</v>
      </c>
      <c r="K1089" s="10">
        <f t="shared" si="0"/>
        <v>1662.5</v>
      </c>
      <c r="L1089" s="10">
        <f t="shared" si="1"/>
        <v>831.25</v>
      </c>
      <c r="M1089" s="11">
        <v>0.5</v>
      </c>
      <c r="O1089" s="16"/>
      <c r="P1089" s="17"/>
      <c r="Q1089" s="12"/>
      <c r="R1089" s="13"/>
    </row>
    <row r="1090" spans="1:18" ht="15.75" customHeight="1">
      <c r="A1090" s="1"/>
      <c r="B1090" s="6" t="s">
        <v>23</v>
      </c>
      <c r="C1090" s="6">
        <v>1197831</v>
      </c>
      <c r="D1090" s="7">
        <v>44198</v>
      </c>
      <c r="E1090" s="6" t="s">
        <v>24</v>
      </c>
      <c r="F1090" s="6" t="s">
        <v>57</v>
      </c>
      <c r="G1090" s="6" t="s">
        <v>58</v>
      </c>
      <c r="H1090" s="6" t="s">
        <v>21</v>
      </c>
      <c r="I1090" s="8">
        <v>0.4</v>
      </c>
      <c r="J1090" s="9">
        <v>3250</v>
      </c>
      <c r="K1090" s="10">
        <f t="shared" si="0"/>
        <v>1300</v>
      </c>
      <c r="L1090" s="10">
        <f t="shared" si="1"/>
        <v>454.99999999999994</v>
      </c>
      <c r="M1090" s="11">
        <v>0.35</v>
      </c>
      <c r="O1090" s="16"/>
      <c r="P1090" s="17"/>
      <c r="Q1090" s="12"/>
      <c r="R1090" s="13"/>
    </row>
    <row r="1091" spans="1:18" ht="15.75" customHeight="1">
      <c r="A1091" s="1"/>
      <c r="B1091" s="6" t="s">
        <v>23</v>
      </c>
      <c r="C1091" s="6">
        <v>1197831</v>
      </c>
      <c r="D1091" s="7">
        <v>44198</v>
      </c>
      <c r="E1091" s="6" t="s">
        <v>24</v>
      </c>
      <c r="F1091" s="6" t="s">
        <v>57</v>
      </c>
      <c r="G1091" s="6" t="s">
        <v>58</v>
      </c>
      <c r="H1091" s="6" t="s">
        <v>22</v>
      </c>
      <c r="I1091" s="8">
        <v>0.35</v>
      </c>
      <c r="J1091" s="9">
        <v>4750</v>
      </c>
      <c r="K1091" s="10">
        <f t="shared" si="0"/>
        <v>1662.5</v>
      </c>
      <c r="L1091" s="10">
        <f t="shared" si="1"/>
        <v>914.37500000000011</v>
      </c>
      <c r="M1091" s="11">
        <v>0.55000000000000004</v>
      </c>
      <c r="O1091" s="16"/>
      <c r="P1091" s="17"/>
      <c r="Q1091" s="12"/>
      <c r="R1091" s="13"/>
    </row>
    <row r="1092" spans="1:18" ht="15.75" customHeight="1">
      <c r="A1092" s="1"/>
      <c r="B1092" s="6" t="s">
        <v>23</v>
      </c>
      <c r="C1092" s="6">
        <v>1197831</v>
      </c>
      <c r="D1092" s="7">
        <v>44228</v>
      </c>
      <c r="E1092" s="6" t="s">
        <v>24</v>
      </c>
      <c r="F1092" s="6" t="s">
        <v>57</v>
      </c>
      <c r="G1092" s="6" t="s">
        <v>58</v>
      </c>
      <c r="H1092" s="6" t="s">
        <v>17</v>
      </c>
      <c r="I1092" s="8">
        <v>0.25</v>
      </c>
      <c r="J1092" s="9">
        <v>6250</v>
      </c>
      <c r="K1092" s="10">
        <f t="shared" si="0"/>
        <v>1562.5</v>
      </c>
      <c r="L1092" s="10">
        <f t="shared" si="1"/>
        <v>625</v>
      </c>
      <c r="M1092" s="11">
        <v>0.39999999999999997</v>
      </c>
      <c r="O1092" s="16"/>
      <c r="P1092" s="17"/>
      <c r="Q1092" s="12"/>
      <c r="R1092" s="13"/>
    </row>
    <row r="1093" spans="1:18" ht="15.75" customHeight="1">
      <c r="A1093" s="1"/>
      <c r="B1093" s="6" t="s">
        <v>23</v>
      </c>
      <c r="C1093" s="6">
        <v>1197831</v>
      </c>
      <c r="D1093" s="7">
        <v>44228</v>
      </c>
      <c r="E1093" s="6" t="s">
        <v>24</v>
      </c>
      <c r="F1093" s="6" t="s">
        <v>57</v>
      </c>
      <c r="G1093" s="6" t="s">
        <v>58</v>
      </c>
      <c r="H1093" s="6" t="s">
        <v>18</v>
      </c>
      <c r="I1093" s="8">
        <v>0.35</v>
      </c>
      <c r="J1093" s="9">
        <v>6000</v>
      </c>
      <c r="K1093" s="10">
        <f t="shared" si="0"/>
        <v>2100</v>
      </c>
      <c r="L1093" s="10">
        <f t="shared" si="1"/>
        <v>839.99999999999989</v>
      </c>
      <c r="M1093" s="11">
        <v>0.39999999999999997</v>
      </c>
      <c r="O1093" s="16"/>
      <c r="P1093" s="17"/>
      <c r="Q1093" s="12"/>
      <c r="R1093" s="13"/>
    </row>
    <row r="1094" spans="1:18" ht="15.75" customHeight="1">
      <c r="A1094" s="1"/>
      <c r="B1094" s="6" t="s">
        <v>23</v>
      </c>
      <c r="C1094" s="6">
        <v>1197831</v>
      </c>
      <c r="D1094" s="7">
        <v>44228</v>
      </c>
      <c r="E1094" s="6" t="s">
        <v>24</v>
      </c>
      <c r="F1094" s="6" t="s">
        <v>57</v>
      </c>
      <c r="G1094" s="6" t="s">
        <v>58</v>
      </c>
      <c r="H1094" s="6" t="s">
        <v>19</v>
      </c>
      <c r="I1094" s="8">
        <v>0.35</v>
      </c>
      <c r="J1094" s="9">
        <v>4250</v>
      </c>
      <c r="K1094" s="10">
        <f t="shared" si="0"/>
        <v>1487.5</v>
      </c>
      <c r="L1094" s="10">
        <f t="shared" si="1"/>
        <v>595</v>
      </c>
      <c r="M1094" s="11">
        <v>0.39999999999999997</v>
      </c>
      <c r="O1094" s="16"/>
      <c r="P1094" s="17"/>
      <c r="Q1094" s="12"/>
      <c r="R1094" s="13"/>
    </row>
    <row r="1095" spans="1:18" ht="15.75" customHeight="1">
      <c r="A1095" s="1"/>
      <c r="B1095" s="6" t="s">
        <v>23</v>
      </c>
      <c r="C1095" s="6">
        <v>1197831</v>
      </c>
      <c r="D1095" s="7">
        <v>44228</v>
      </c>
      <c r="E1095" s="6" t="s">
        <v>24</v>
      </c>
      <c r="F1095" s="6" t="s">
        <v>57</v>
      </c>
      <c r="G1095" s="6" t="s">
        <v>58</v>
      </c>
      <c r="H1095" s="6" t="s">
        <v>20</v>
      </c>
      <c r="I1095" s="8">
        <v>0.35</v>
      </c>
      <c r="J1095" s="9">
        <v>3750</v>
      </c>
      <c r="K1095" s="10">
        <f t="shared" si="0"/>
        <v>1312.5</v>
      </c>
      <c r="L1095" s="10">
        <f t="shared" si="1"/>
        <v>656.25</v>
      </c>
      <c r="M1095" s="11">
        <v>0.5</v>
      </c>
      <c r="O1095" s="16"/>
      <c r="P1095" s="17"/>
      <c r="Q1095" s="12"/>
      <c r="R1095" s="13"/>
    </row>
    <row r="1096" spans="1:18" ht="15.75" customHeight="1">
      <c r="A1096" s="1"/>
      <c r="B1096" s="6" t="s">
        <v>23</v>
      </c>
      <c r="C1096" s="6">
        <v>1197831</v>
      </c>
      <c r="D1096" s="7">
        <v>44228</v>
      </c>
      <c r="E1096" s="6" t="s">
        <v>24</v>
      </c>
      <c r="F1096" s="6" t="s">
        <v>57</v>
      </c>
      <c r="G1096" s="6" t="s">
        <v>58</v>
      </c>
      <c r="H1096" s="6" t="s">
        <v>21</v>
      </c>
      <c r="I1096" s="8">
        <v>0.4</v>
      </c>
      <c r="J1096" s="9">
        <v>2500</v>
      </c>
      <c r="K1096" s="10">
        <f t="shared" si="0"/>
        <v>1000</v>
      </c>
      <c r="L1096" s="10">
        <f t="shared" si="1"/>
        <v>350</v>
      </c>
      <c r="M1096" s="11">
        <v>0.35</v>
      </c>
      <c r="O1096" s="16"/>
      <c r="P1096" s="17"/>
      <c r="Q1096" s="12"/>
      <c r="R1096" s="13"/>
    </row>
    <row r="1097" spans="1:18" ht="15.75" customHeight="1">
      <c r="A1097" s="1"/>
      <c r="B1097" s="6" t="s">
        <v>23</v>
      </c>
      <c r="C1097" s="6">
        <v>1197831</v>
      </c>
      <c r="D1097" s="7">
        <v>44228</v>
      </c>
      <c r="E1097" s="6" t="s">
        <v>24</v>
      </c>
      <c r="F1097" s="6" t="s">
        <v>57</v>
      </c>
      <c r="G1097" s="6" t="s">
        <v>58</v>
      </c>
      <c r="H1097" s="6" t="s">
        <v>22</v>
      </c>
      <c r="I1097" s="8">
        <v>0.35</v>
      </c>
      <c r="J1097" s="9">
        <v>4500</v>
      </c>
      <c r="K1097" s="10">
        <f t="shared" si="0"/>
        <v>1575</v>
      </c>
      <c r="L1097" s="10">
        <f t="shared" si="1"/>
        <v>866.25000000000011</v>
      </c>
      <c r="M1097" s="11">
        <v>0.55000000000000004</v>
      </c>
      <c r="O1097" s="16"/>
      <c r="P1097" s="17"/>
      <c r="Q1097" s="12"/>
      <c r="R1097" s="13"/>
    </row>
    <row r="1098" spans="1:18" ht="15.75" customHeight="1">
      <c r="A1098" s="1"/>
      <c r="B1098" s="6" t="s">
        <v>23</v>
      </c>
      <c r="C1098" s="6">
        <v>1197831</v>
      </c>
      <c r="D1098" s="7">
        <v>44258</v>
      </c>
      <c r="E1098" s="6" t="s">
        <v>24</v>
      </c>
      <c r="F1098" s="6" t="s">
        <v>57</v>
      </c>
      <c r="G1098" s="6" t="s">
        <v>58</v>
      </c>
      <c r="H1098" s="6" t="s">
        <v>17</v>
      </c>
      <c r="I1098" s="8">
        <v>0.3</v>
      </c>
      <c r="J1098" s="9">
        <v>6250</v>
      </c>
      <c r="K1098" s="10">
        <f t="shared" si="0"/>
        <v>1875</v>
      </c>
      <c r="L1098" s="10">
        <f t="shared" si="1"/>
        <v>843.74999999999989</v>
      </c>
      <c r="M1098" s="11">
        <v>0.44999999999999996</v>
      </c>
      <c r="O1098" s="16"/>
      <c r="P1098" s="17"/>
      <c r="Q1098" s="12"/>
      <c r="R1098" s="13"/>
    </row>
    <row r="1099" spans="1:18" ht="15.75" customHeight="1">
      <c r="A1099" s="1"/>
      <c r="B1099" s="6" t="s">
        <v>23</v>
      </c>
      <c r="C1099" s="6">
        <v>1197831</v>
      </c>
      <c r="D1099" s="7">
        <v>44258</v>
      </c>
      <c r="E1099" s="6" t="s">
        <v>24</v>
      </c>
      <c r="F1099" s="6" t="s">
        <v>57</v>
      </c>
      <c r="G1099" s="6" t="s">
        <v>58</v>
      </c>
      <c r="H1099" s="6" t="s">
        <v>18</v>
      </c>
      <c r="I1099" s="8">
        <v>0.4</v>
      </c>
      <c r="J1099" s="9">
        <v>6250</v>
      </c>
      <c r="K1099" s="10">
        <f t="shared" si="0"/>
        <v>2500</v>
      </c>
      <c r="L1099" s="10">
        <f t="shared" si="1"/>
        <v>1125</v>
      </c>
      <c r="M1099" s="11">
        <v>0.44999999999999996</v>
      </c>
      <c r="O1099" s="16"/>
      <c r="P1099" s="17"/>
      <c r="Q1099" s="12"/>
      <c r="R1099" s="13"/>
    </row>
    <row r="1100" spans="1:18" ht="15.75" customHeight="1">
      <c r="A1100" s="1"/>
      <c r="B1100" s="6" t="s">
        <v>23</v>
      </c>
      <c r="C1100" s="6">
        <v>1197831</v>
      </c>
      <c r="D1100" s="7">
        <v>44258</v>
      </c>
      <c r="E1100" s="6" t="s">
        <v>24</v>
      </c>
      <c r="F1100" s="6" t="s">
        <v>57</v>
      </c>
      <c r="G1100" s="6" t="s">
        <v>58</v>
      </c>
      <c r="H1100" s="6" t="s">
        <v>19</v>
      </c>
      <c r="I1100" s="8">
        <v>0.3</v>
      </c>
      <c r="J1100" s="9">
        <v>4500</v>
      </c>
      <c r="K1100" s="10">
        <f t="shared" si="0"/>
        <v>1350</v>
      </c>
      <c r="L1100" s="10">
        <f t="shared" si="1"/>
        <v>607.49999999999989</v>
      </c>
      <c r="M1100" s="11">
        <v>0.44999999999999996</v>
      </c>
      <c r="O1100" s="16"/>
      <c r="P1100" s="17"/>
      <c r="Q1100" s="12"/>
      <c r="R1100" s="13"/>
    </row>
    <row r="1101" spans="1:18" ht="15.75" customHeight="1">
      <c r="A1101" s="1"/>
      <c r="B1101" s="6" t="s">
        <v>23</v>
      </c>
      <c r="C1101" s="6">
        <v>1197831</v>
      </c>
      <c r="D1101" s="7">
        <v>44258</v>
      </c>
      <c r="E1101" s="6" t="s">
        <v>24</v>
      </c>
      <c r="F1101" s="6" t="s">
        <v>57</v>
      </c>
      <c r="G1101" s="6" t="s">
        <v>58</v>
      </c>
      <c r="H1101" s="6" t="s">
        <v>20</v>
      </c>
      <c r="I1101" s="8">
        <v>0.35000000000000003</v>
      </c>
      <c r="J1101" s="9">
        <v>3500</v>
      </c>
      <c r="K1101" s="10">
        <f t="shared" si="0"/>
        <v>1225.0000000000002</v>
      </c>
      <c r="L1101" s="10">
        <f t="shared" si="1"/>
        <v>673.75000000000023</v>
      </c>
      <c r="M1101" s="11">
        <v>0.55000000000000004</v>
      </c>
      <c r="O1101" s="16"/>
      <c r="P1101" s="17"/>
      <c r="Q1101" s="12"/>
      <c r="R1101" s="13"/>
    </row>
    <row r="1102" spans="1:18" ht="15.75" customHeight="1">
      <c r="A1102" s="1"/>
      <c r="B1102" s="6" t="s">
        <v>23</v>
      </c>
      <c r="C1102" s="6">
        <v>1197831</v>
      </c>
      <c r="D1102" s="7">
        <v>44258</v>
      </c>
      <c r="E1102" s="6" t="s">
        <v>24</v>
      </c>
      <c r="F1102" s="6" t="s">
        <v>57</v>
      </c>
      <c r="G1102" s="6" t="s">
        <v>58</v>
      </c>
      <c r="H1102" s="6" t="s">
        <v>21</v>
      </c>
      <c r="I1102" s="8">
        <v>0.4</v>
      </c>
      <c r="J1102" s="9">
        <v>2500</v>
      </c>
      <c r="K1102" s="10">
        <f t="shared" si="0"/>
        <v>1000</v>
      </c>
      <c r="L1102" s="10">
        <f t="shared" si="1"/>
        <v>399.99999999999994</v>
      </c>
      <c r="M1102" s="11">
        <v>0.39999999999999997</v>
      </c>
      <c r="O1102" s="16"/>
      <c r="P1102" s="17"/>
      <c r="Q1102" s="12"/>
      <c r="R1102" s="13"/>
    </row>
    <row r="1103" spans="1:18" ht="15.75" customHeight="1">
      <c r="A1103" s="1"/>
      <c r="B1103" s="6" t="s">
        <v>23</v>
      </c>
      <c r="C1103" s="6">
        <v>1197831</v>
      </c>
      <c r="D1103" s="7">
        <v>44258</v>
      </c>
      <c r="E1103" s="6" t="s">
        <v>24</v>
      </c>
      <c r="F1103" s="6" t="s">
        <v>57</v>
      </c>
      <c r="G1103" s="6" t="s">
        <v>58</v>
      </c>
      <c r="H1103" s="6" t="s">
        <v>22</v>
      </c>
      <c r="I1103" s="8">
        <v>0.35000000000000003</v>
      </c>
      <c r="J1103" s="9">
        <v>4000</v>
      </c>
      <c r="K1103" s="10">
        <f t="shared" si="0"/>
        <v>1400.0000000000002</v>
      </c>
      <c r="L1103" s="10">
        <f t="shared" si="1"/>
        <v>840.00000000000023</v>
      </c>
      <c r="M1103" s="11">
        <v>0.60000000000000009</v>
      </c>
      <c r="O1103" s="16"/>
      <c r="P1103" s="17"/>
      <c r="Q1103" s="12"/>
      <c r="R1103" s="13"/>
    </row>
    <row r="1104" spans="1:18" ht="15.75" customHeight="1">
      <c r="A1104" s="1"/>
      <c r="B1104" s="6" t="s">
        <v>23</v>
      </c>
      <c r="C1104" s="6">
        <v>1197831</v>
      </c>
      <c r="D1104" s="7">
        <v>44288</v>
      </c>
      <c r="E1104" s="6" t="s">
        <v>24</v>
      </c>
      <c r="F1104" s="6" t="s">
        <v>57</v>
      </c>
      <c r="G1104" s="6" t="s">
        <v>58</v>
      </c>
      <c r="H1104" s="6" t="s">
        <v>17</v>
      </c>
      <c r="I1104" s="8">
        <v>0.19999999999999998</v>
      </c>
      <c r="J1104" s="9">
        <v>6500</v>
      </c>
      <c r="K1104" s="10">
        <f t="shared" si="0"/>
        <v>1300</v>
      </c>
      <c r="L1104" s="10">
        <f t="shared" si="1"/>
        <v>584.99999999999989</v>
      </c>
      <c r="M1104" s="11">
        <v>0.44999999999999996</v>
      </c>
      <c r="O1104" s="16"/>
      <c r="P1104" s="17"/>
      <c r="Q1104" s="12"/>
      <c r="R1104" s="13"/>
    </row>
    <row r="1105" spans="1:18" ht="15.75" customHeight="1">
      <c r="A1105" s="1"/>
      <c r="B1105" s="6" t="s">
        <v>23</v>
      </c>
      <c r="C1105" s="6">
        <v>1197831</v>
      </c>
      <c r="D1105" s="7">
        <v>44288</v>
      </c>
      <c r="E1105" s="6" t="s">
        <v>24</v>
      </c>
      <c r="F1105" s="6" t="s">
        <v>57</v>
      </c>
      <c r="G1105" s="6" t="s">
        <v>58</v>
      </c>
      <c r="H1105" s="6" t="s">
        <v>18</v>
      </c>
      <c r="I1105" s="8">
        <v>0.20000000000000007</v>
      </c>
      <c r="J1105" s="9">
        <v>6500</v>
      </c>
      <c r="K1105" s="10">
        <f t="shared" si="0"/>
        <v>1300.0000000000005</v>
      </c>
      <c r="L1105" s="10">
        <f t="shared" si="1"/>
        <v>585.00000000000011</v>
      </c>
      <c r="M1105" s="11">
        <v>0.44999999999999996</v>
      </c>
      <c r="O1105" s="16"/>
      <c r="P1105" s="17"/>
      <c r="Q1105" s="12"/>
      <c r="R1105" s="13"/>
    </row>
    <row r="1106" spans="1:18" ht="15.75" customHeight="1">
      <c r="A1106" s="1"/>
      <c r="B1106" s="6" t="s">
        <v>23</v>
      </c>
      <c r="C1106" s="6">
        <v>1197831</v>
      </c>
      <c r="D1106" s="7">
        <v>44288</v>
      </c>
      <c r="E1106" s="6" t="s">
        <v>24</v>
      </c>
      <c r="F1106" s="6" t="s">
        <v>57</v>
      </c>
      <c r="G1106" s="6" t="s">
        <v>58</v>
      </c>
      <c r="H1106" s="6" t="s">
        <v>19</v>
      </c>
      <c r="I1106" s="8">
        <v>0.14999999999999997</v>
      </c>
      <c r="J1106" s="9">
        <v>4750</v>
      </c>
      <c r="K1106" s="10">
        <f t="shared" si="0"/>
        <v>712.49999999999989</v>
      </c>
      <c r="L1106" s="10">
        <f t="shared" si="1"/>
        <v>320.62499999999994</v>
      </c>
      <c r="M1106" s="11">
        <v>0.44999999999999996</v>
      </c>
      <c r="O1106" s="16"/>
      <c r="P1106" s="17"/>
      <c r="Q1106" s="12"/>
      <c r="R1106" s="13"/>
    </row>
    <row r="1107" spans="1:18" ht="15.75" customHeight="1">
      <c r="A1107" s="1"/>
      <c r="B1107" s="6" t="s">
        <v>23</v>
      </c>
      <c r="C1107" s="6">
        <v>1197831</v>
      </c>
      <c r="D1107" s="7">
        <v>44288</v>
      </c>
      <c r="E1107" s="6" t="s">
        <v>24</v>
      </c>
      <c r="F1107" s="6" t="s">
        <v>57</v>
      </c>
      <c r="G1107" s="6" t="s">
        <v>58</v>
      </c>
      <c r="H1107" s="6" t="s">
        <v>20</v>
      </c>
      <c r="I1107" s="8">
        <v>0.20000000000000007</v>
      </c>
      <c r="J1107" s="9">
        <v>3750</v>
      </c>
      <c r="K1107" s="10">
        <f t="shared" si="0"/>
        <v>750.00000000000023</v>
      </c>
      <c r="L1107" s="10">
        <f t="shared" si="1"/>
        <v>412.50000000000017</v>
      </c>
      <c r="M1107" s="11">
        <v>0.55000000000000004</v>
      </c>
      <c r="O1107" s="16"/>
      <c r="P1107" s="17"/>
      <c r="Q1107" s="12"/>
      <c r="R1107" s="13"/>
    </row>
    <row r="1108" spans="1:18" ht="15.75" customHeight="1">
      <c r="A1108" s="1"/>
      <c r="B1108" s="6" t="s">
        <v>23</v>
      </c>
      <c r="C1108" s="6">
        <v>1197831</v>
      </c>
      <c r="D1108" s="7">
        <v>44288</v>
      </c>
      <c r="E1108" s="6" t="s">
        <v>24</v>
      </c>
      <c r="F1108" s="6" t="s">
        <v>57</v>
      </c>
      <c r="G1108" s="6" t="s">
        <v>58</v>
      </c>
      <c r="H1108" s="6" t="s">
        <v>21</v>
      </c>
      <c r="I1108" s="8">
        <v>0.25</v>
      </c>
      <c r="J1108" s="9">
        <v>2750</v>
      </c>
      <c r="K1108" s="10">
        <f t="shared" si="0"/>
        <v>687.5</v>
      </c>
      <c r="L1108" s="10">
        <f t="shared" si="1"/>
        <v>275</v>
      </c>
      <c r="M1108" s="11">
        <v>0.39999999999999997</v>
      </c>
      <c r="O1108" s="16"/>
      <c r="P1108" s="17"/>
      <c r="Q1108" s="12"/>
      <c r="R1108" s="13"/>
    </row>
    <row r="1109" spans="1:18" ht="15.75" customHeight="1">
      <c r="A1109" s="1"/>
      <c r="B1109" s="6" t="s">
        <v>23</v>
      </c>
      <c r="C1109" s="6">
        <v>1197831</v>
      </c>
      <c r="D1109" s="7">
        <v>44288</v>
      </c>
      <c r="E1109" s="6" t="s">
        <v>24</v>
      </c>
      <c r="F1109" s="6" t="s">
        <v>57</v>
      </c>
      <c r="G1109" s="6" t="s">
        <v>58</v>
      </c>
      <c r="H1109" s="6" t="s">
        <v>22</v>
      </c>
      <c r="I1109" s="8">
        <v>0.20000000000000007</v>
      </c>
      <c r="J1109" s="9">
        <v>5500</v>
      </c>
      <c r="K1109" s="10">
        <f t="shared" si="0"/>
        <v>1100.0000000000005</v>
      </c>
      <c r="L1109" s="10">
        <f t="shared" si="1"/>
        <v>660.00000000000034</v>
      </c>
      <c r="M1109" s="11">
        <v>0.60000000000000009</v>
      </c>
      <c r="O1109" s="16"/>
      <c r="P1109" s="17"/>
      <c r="Q1109" s="12"/>
      <c r="R1109" s="13"/>
    </row>
    <row r="1110" spans="1:18" ht="15.75" customHeight="1">
      <c r="A1110" s="1"/>
      <c r="B1110" s="6" t="s">
        <v>23</v>
      </c>
      <c r="C1110" s="6">
        <v>1197831</v>
      </c>
      <c r="D1110" s="7">
        <v>44318</v>
      </c>
      <c r="E1110" s="6" t="s">
        <v>24</v>
      </c>
      <c r="F1110" s="6" t="s">
        <v>57</v>
      </c>
      <c r="G1110" s="6" t="s">
        <v>58</v>
      </c>
      <c r="H1110" s="6" t="s">
        <v>17</v>
      </c>
      <c r="I1110" s="8">
        <v>9.9999999999999964E-2</v>
      </c>
      <c r="J1110" s="9">
        <v>7000</v>
      </c>
      <c r="K1110" s="10">
        <f t="shared" si="0"/>
        <v>699.99999999999977</v>
      </c>
      <c r="L1110" s="10">
        <f t="shared" si="1"/>
        <v>314.99999999999989</v>
      </c>
      <c r="M1110" s="11">
        <v>0.44999999999999996</v>
      </c>
      <c r="O1110" s="16"/>
      <c r="P1110" s="17"/>
      <c r="Q1110" s="12"/>
      <c r="R1110" s="13"/>
    </row>
    <row r="1111" spans="1:18" ht="15.75" customHeight="1">
      <c r="A1111" s="1"/>
      <c r="B1111" s="6" t="s">
        <v>23</v>
      </c>
      <c r="C1111" s="6">
        <v>1197831</v>
      </c>
      <c r="D1111" s="7">
        <v>44318</v>
      </c>
      <c r="E1111" s="6" t="s">
        <v>24</v>
      </c>
      <c r="F1111" s="6" t="s">
        <v>57</v>
      </c>
      <c r="G1111" s="6" t="s">
        <v>58</v>
      </c>
      <c r="H1111" s="6" t="s">
        <v>18</v>
      </c>
      <c r="I1111" s="8">
        <v>0.20000000000000007</v>
      </c>
      <c r="J1111" s="9">
        <v>7250</v>
      </c>
      <c r="K1111" s="10">
        <f t="shared" si="0"/>
        <v>1450.0000000000005</v>
      </c>
      <c r="L1111" s="10">
        <f t="shared" si="1"/>
        <v>652.50000000000011</v>
      </c>
      <c r="M1111" s="11">
        <v>0.44999999999999996</v>
      </c>
      <c r="O1111" s="16"/>
      <c r="P1111" s="17"/>
      <c r="Q1111" s="12"/>
      <c r="R1111" s="13"/>
    </row>
    <row r="1112" spans="1:18" ht="15.75" customHeight="1">
      <c r="A1112" s="1"/>
      <c r="B1112" s="6" t="s">
        <v>23</v>
      </c>
      <c r="C1112" s="6">
        <v>1197831</v>
      </c>
      <c r="D1112" s="7">
        <v>44318</v>
      </c>
      <c r="E1112" s="6" t="s">
        <v>24</v>
      </c>
      <c r="F1112" s="6" t="s">
        <v>57</v>
      </c>
      <c r="G1112" s="6" t="s">
        <v>58</v>
      </c>
      <c r="H1112" s="6" t="s">
        <v>19</v>
      </c>
      <c r="I1112" s="8">
        <v>0.14999999999999997</v>
      </c>
      <c r="J1112" s="9">
        <v>5750</v>
      </c>
      <c r="K1112" s="10">
        <f t="shared" si="0"/>
        <v>862.49999999999977</v>
      </c>
      <c r="L1112" s="10">
        <f t="shared" si="1"/>
        <v>388.12499999999989</v>
      </c>
      <c r="M1112" s="11">
        <v>0.44999999999999996</v>
      </c>
      <c r="O1112" s="16"/>
      <c r="P1112" s="17"/>
      <c r="Q1112" s="12"/>
      <c r="R1112" s="13"/>
    </row>
    <row r="1113" spans="1:18" ht="15.75" customHeight="1">
      <c r="A1113" s="1"/>
      <c r="B1113" s="6" t="s">
        <v>23</v>
      </c>
      <c r="C1113" s="6">
        <v>1197831</v>
      </c>
      <c r="D1113" s="7">
        <v>44318</v>
      </c>
      <c r="E1113" s="6" t="s">
        <v>24</v>
      </c>
      <c r="F1113" s="6" t="s">
        <v>57</v>
      </c>
      <c r="G1113" s="6" t="s">
        <v>58</v>
      </c>
      <c r="H1113" s="6" t="s">
        <v>20</v>
      </c>
      <c r="I1113" s="8">
        <v>0.35000000000000003</v>
      </c>
      <c r="J1113" s="9">
        <v>5000</v>
      </c>
      <c r="K1113" s="10">
        <f t="shared" si="0"/>
        <v>1750.0000000000002</v>
      </c>
      <c r="L1113" s="10">
        <f t="shared" si="1"/>
        <v>962.50000000000023</v>
      </c>
      <c r="M1113" s="11">
        <v>0.55000000000000004</v>
      </c>
      <c r="O1113" s="16"/>
      <c r="P1113" s="17"/>
      <c r="Q1113" s="12"/>
      <c r="R1113" s="13"/>
    </row>
    <row r="1114" spans="1:18" ht="15.75" customHeight="1">
      <c r="A1114" s="1"/>
      <c r="B1114" s="6" t="s">
        <v>23</v>
      </c>
      <c r="C1114" s="6">
        <v>1197831</v>
      </c>
      <c r="D1114" s="7">
        <v>44318</v>
      </c>
      <c r="E1114" s="6" t="s">
        <v>24</v>
      </c>
      <c r="F1114" s="6" t="s">
        <v>57</v>
      </c>
      <c r="G1114" s="6" t="s">
        <v>58</v>
      </c>
      <c r="H1114" s="6" t="s">
        <v>21</v>
      </c>
      <c r="I1114" s="8">
        <v>0.5</v>
      </c>
      <c r="J1114" s="9">
        <v>4000</v>
      </c>
      <c r="K1114" s="10">
        <f t="shared" si="0"/>
        <v>2000</v>
      </c>
      <c r="L1114" s="10">
        <f t="shared" si="1"/>
        <v>799.99999999999989</v>
      </c>
      <c r="M1114" s="11">
        <v>0.39999999999999997</v>
      </c>
      <c r="O1114" s="16"/>
      <c r="P1114" s="17"/>
      <c r="Q1114" s="12"/>
      <c r="R1114" s="13"/>
    </row>
    <row r="1115" spans="1:18" ht="15.75" customHeight="1">
      <c r="A1115" s="1"/>
      <c r="B1115" s="6" t="s">
        <v>23</v>
      </c>
      <c r="C1115" s="6">
        <v>1197831</v>
      </c>
      <c r="D1115" s="7">
        <v>44318</v>
      </c>
      <c r="E1115" s="6" t="s">
        <v>24</v>
      </c>
      <c r="F1115" s="6" t="s">
        <v>57</v>
      </c>
      <c r="G1115" s="6" t="s">
        <v>58</v>
      </c>
      <c r="H1115" s="6" t="s">
        <v>22</v>
      </c>
      <c r="I1115" s="8">
        <v>0.45</v>
      </c>
      <c r="J1115" s="9">
        <v>7500</v>
      </c>
      <c r="K1115" s="10">
        <f t="shared" si="0"/>
        <v>3375</v>
      </c>
      <c r="L1115" s="10">
        <f t="shared" si="1"/>
        <v>2025.0000000000002</v>
      </c>
      <c r="M1115" s="11">
        <v>0.60000000000000009</v>
      </c>
      <c r="O1115" s="16"/>
      <c r="P1115" s="17"/>
      <c r="Q1115" s="12"/>
      <c r="R1115" s="13"/>
    </row>
    <row r="1116" spans="1:18" ht="15.75" customHeight="1">
      <c r="A1116" s="1"/>
      <c r="B1116" s="6" t="s">
        <v>23</v>
      </c>
      <c r="C1116" s="6">
        <v>1197831</v>
      </c>
      <c r="D1116" s="7">
        <v>44348</v>
      </c>
      <c r="E1116" s="6" t="s">
        <v>24</v>
      </c>
      <c r="F1116" s="6" t="s">
        <v>57</v>
      </c>
      <c r="G1116" s="6" t="s">
        <v>58</v>
      </c>
      <c r="H1116" s="6" t="s">
        <v>17</v>
      </c>
      <c r="I1116" s="8">
        <v>0.45</v>
      </c>
      <c r="J1116" s="9">
        <v>7500</v>
      </c>
      <c r="K1116" s="10">
        <f t="shared" si="0"/>
        <v>3375</v>
      </c>
      <c r="L1116" s="10">
        <f t="shared" si="1"/>
        <v>1518.7499999999998</v>
      </c>
      <c r="M1116" s="11">
        <v>0.44999999999999996</v>
      </c>
      <c r="O1116" s="16"/>
      <c r="P1116" s="17"/>
      <c r="Q1116" s="12"/>
      <c r="R1116" s="13"/>
    </row>
    <row r="1117" spans="1:18" ht="15.75" customHeight="1">
      <c r="A1117" s="1"/>
      <c r="B1117" s="6" t="s">
        <v>23</v>
      </c>
      <c r="C1117" s="6">
        <v>1197831</v>
      </c>
      <c r="D1117" s="7">
        <v>44348</v>
      </c>
      <c r="E1117" s="6" t="s">
        <v>24</v>
      </c>
      <c r="F1117" s="6" t="s">
        <v>57</v>
      </c>
      <c r="G1117" s="6" t="s">
        <v>58</v>
      </c>
      <c r="H1117" s="6" t="s">
        <v>18</v>
      </c>
      <c r="I1117" s="8">
        <v>0.5</v>
      </c>
      <c r="J1117" s="9">
        <v>7500</v>
      </c>
      <c r="K1117" s="10">
        <f t="shared" si="0"/>
        <v>3750</v>
      </c>
      <c r="L1117" s="10">
        <f t="shared" si="1"/>
        <v>1687.4999999999998</v>
      </c>
      <c r="M1117" s="11">
        <v>0.44999999999999996</v>
      </c>
      <c r="O1117" s="16"/>
      <c r="P1117" s="17"/>
      <c r="Q1117" s="12"/>
      <c r="R1117" s="13"/>
    </row>
    <row r="1118" spans="1:18" ht="15.75" customHeight="1">
      <c r="A1118" s="1"/>
      <c r="B1118" s="6" t="s">
        <v>23</v>
      </c>
      <c r="C1118" s="6">
        <v>1197831</v>
      </c>
      <c r="D1118" s="7">
        <v>44348</v>
      </c>
      <c r="E1118" s="6" t="s">
        <v>24</v>
      </c>
      <c r="F1118" s="6" t="s">
        <v>57</v>
      </c>
      <c r="G1118" s="6" t="s">
        <v>58</v>
      </c>
      <c r="H1118" s="6" t="s">
        <v>19</v>
      </c>
      <c r="I1118" s="8">
        <v>0.45</v>
      </c>
      <c r="J1118" s="9">
        <v>6500</v>
      </c>
      <c r="K1118" s="10">
        <f t="shared" si="0"/>
        <v>2925</v>
      </c>
      <c r="L1118" s="10">
        <f t="shared" si="1"/>
        <v>1316.2499999999998</v>
      </c>
      <c r="M1118" s="11">
        <v>0.44999999999999996</v>
      </c>
      <c r="O1118" s="16"/>
      <c r="P1118" s="17"/>
      <c r="Q1118" s="12"/>
      <c r="R1118" s="13"/>
    </row>
    <row r="1119" spans="1:18" ht="15.75" customHeight="1">
      <c r="A1119" s="1"/>
      <c r="B1119" s="6" t="s">
        <v>23</v>
      </c>
      <c r="C1119" s="6">
        <v>1197831</v>
      </c>
      <c r="D1119" s="7">
        <v>44348</v>
      </c>
      <c r="E1119" s="6" t="s">
        <v>24</v>
      </c>
      <c r="F1119" s="6" t="s">
        <v>57</v>
      </c>
      <c r="G1119" s="6" t="s">
        <v>58</v>
      </c>
      <c r="H1119" s="6" t="s">
        <v>20</v>
      </c>
      <c r="I1119" s="8">
        <v>0.45</v>
      </c>
      <c r="J1119" s="9">
        <v>6000</v>
      </c>
      <c r="K1119" s="10">
        <f t="shared" si="0"/>
        <v>2700</v>
      </c>
      <c r="L1119" s="10">
        <f t="shared" si="1"/>
        <v>1485.0000000000002</v>
      </c>
      <c r="M1119" s="11">
        <v>0.55000000000000004</v>
      </c>
      <c r="O1119" s="16"/>
      <c r="P1119" s="17"/>
      <c r="Q1119" s="12"/>
      <c r="R1119" s="13"/>
    </row>
    <row r="1120" spans="1:18" ht="15.75" customHeight="1">
      <c r="A1120" s="1"/>
      <c r="B1120" s="6" t="s">
        <v>23</v>
      </c>
      <c r="C1120" s="6">
        <v>1197831</v>
      </c>
      <c r="D1120" s="7">
        <v>44348</v>
      </c>
      <c r="E1120" s="6" t="s">
        <v>24</v>
      </c>
      <c r="F1120" s="6" t="s">
        <v>57</v>
      </c>
      <c r="G1120" s="6" t="s">
        <v>58</v>
      </c>
      <c r="H1120" s="6" t="s">
        <v>21</v>
      </c>
      <c r="I1120" s="8">
        <v>0.5</v>
      </c>
      <c r="J1120" s="9">
        <v>5000</v>
      </c>
      <c r="K1120" s="10">
        <f t="shared" si="0"/>
        <v>2500</v>
      </c>
      <c r="L1120" s="10">
        <f t="shared" si="1"/>
        <v>999.99999999999989</v>
      </c>
      <c r="M1120" s="11">
        <v>0.39999999999999997</v>
      </c>
      <c r="O1120" s="16"/>
      <c r="P1120" s="17"/>
      <c r="Q1120" s="12"/>
      <c r="R1120" s="13"/>
    </row>
    <row r="1121" spans="1:18" ht="15.75" customHeight="1">
      <c r="A1121" s="1"/>
      <c r="B1121" s="6" t="s">
        <v>23</v>
      </c>
      <c r="C1121" s="6">
        <v>1197831</v>
      </c>
      <c r="D1121" s="7">
        <v>44348</v>
      </c>
      <c r="E1121" s="6" t="s">
        <v>24</v>
      </c>
      <c r="F1121" s="6" t="s">
        <v>57</v>
      </c>
      <c r="G1121" s="6" t="s">
        <v>58</v>
      </c>
      <c r="H1121" s="6" t="s">
        <v>22</v>
      </c>
      <c r="I1121" s="8">
        <v>0.55000000000000004</v>
      </c>
      <c r="J1121" s="9">
        <v>8750</v>
      </c>
      <c r="K1121" s="10">
        <f t="shared" si="0"/>
        <v>4812.5</v>
      </c>
      <c r="L1121" s="10">
        <f t="shared" si="1"/>
        <v>2887.5000000000005</v>
      </c>
      <c r="M1121" s="11">
        <v>0.60000000000000009</v>
      </c>
      <c r="O1121" s="16"/>
      <c r="P1121" s="17"/>
      <c r="Q1121" s="12"/>
      <c r="R1121" s="13"/>
    </row>
    <row r="1122" spans="1:18" ht="15.75" customHeight="1">
      <c r="A1122" s="1"/>
      <c r="B1122" s="6" t="s">
        <v>23</v>
      </c>
      <c r="C1122" s="6">
        <v>1197831</v>
      </c>
      <c r="D1122" s="7">
        <v>44380</v>
      </c>
      <c r="E1122" s="6" t="s">
        <v>24</v>
      </c>
      <c r="F1122" s="6" t="s">
        <v>57</v>
      </c>
      <c r="G1122" s="6" t="s">
        <v>58</v>
      </c>
      <c r="H1122" s="6" t="s">
        <v>17</v>
      </c>
      <c r="I1122" s="8">
        <v>0.45</v>
      </c>
      <c r="J1122" s="9">
        <v>8250</v>
      </c>
      <c r="K1122" s="10">
        <f t="shared" si="0"/>
        <v>3712.5</v>
      </c>
      <c r="L1122" s="10">
        <f t="shared" si="1"/>
        <v>1856.2499999999998</v>
      </c>
      <c r="M1122" s="11">
        <v>0.49999999999999994</v>
      </c>
      <c r="O1122" s="16"/>
      <c r="P1122" s="17"/>
      <c r="Q1122" s="12"/>
      <c r="R1122" s="13"/>
    </row>
    <row r="1123" spans="1:18" ht="15.75" customHeight="1">
      <c r="A1123" s="1"/>
      <c r="B1123" s="6" t="s">
        <v>23</v>
      </c>
      <c r="C1123" s="6">
        <v>1197831</v>
      </c>
      <c r="D1123" s="7">
        <v>44380</v>
      </c>
      <c r="E1123" s="6" t="s">
        <v>24</v>
      </c>
      <c r="F1123" s="6" t="s">
        <v>57</v>
      </c>
      <c r="G1123" s="6" t="s">
        <v>58</v>
      </c>
      <c r="H1123" s="6" t="s">
        <v>18</v>
      </c>
      <c r="I1123" s="8">
        <v>0.5</v>
      </c>
      <c r="J1123" s="9">
        <v>8250</v>
      </c>
      <c r="K1123" s="10">
        <f t="shared" si="0"/>
        <v>4125</v>
      </c>
      <c r="L1123" s="10">
        <f t="shared" si="1"/>
        <v>2062.4999999999995</v>
      </c>
      <c r="M1123" s="11">
        <v>0.49999999999999994</v>
      </c>
      <c r="O1123" s="16"/>
      <c r="P1123" s="17"/>
      <c r="Q1123" s="12"/>
      <c r="R1123" s="13"/>
    </row>
    <row r="1124" spans="1:18" ht="15.75" customHeight="1">
      <c r="A1124" s="1"/>
      <c r="B1124" s="6" t="s">
        <v>23</v>
      </c>
      <c r="C1124" s="6">
        <v>1197831</v>
      </c>
      <c r="D1124" s="7">
        <v>44380</v>
      </c>
      <c r="E1124" s="6" t="s">
        <v>24</v>
      </c>
      <c r="F1124" s="6" t="s">
        <v>57</v>
      </c>
      <c r="G1124" s="6" t="s">
        <v>58</v>
      </c>
      <c r="H1124" s="6" t="s">
        <v>19</v>
      </c>
      <c r="I1124" s="8">
        <v>0.45</v>
      </c>
      <c r="J1124" s="9">
        <v>9750</v>
      </c>
      <c r="K1124" s="10">
        <f t="shared" si="0"/>
        <v>4387.5</v>
      </c>
      <c r="L1124" s="10">
        <f t="shared" si="1"/>
        <v>2193.7499999999995</v>
      </c>
      <c r="M1124" s="11">
        <v>0.49999999999999994</v>
      </c>
      <c r="O1124" s="16"/>
      <c r="P1124" s="17"/>
      <c r="Q1124" s="12"/>
      <c r="R1124" s="13"/>
    </row>
    <row r="1125" spans="1:18" ht="15.75" customHeight="1">
      <c r="A1125" s="1"/>
      <c r="B1125" s="6" t="s">
        <v>23</v>
      </c>
      <c r="C1125" s="6">
        <v>1197831</v>
      </c>
      <c r="D1125" s="7">
        <v>44380</v>
      </c>
      <c r="E1125" s="6" t="s">
        <v>24</v>
      </c>
      <c r="F1125" s="6" t="s">
        <v>57</v>
      </c>
      <c r="G1125" s="6" t="s">
        <v>58</v>
      </c>
      <c r="H1125" s="6" t="s">
        <v>20</v>
      </c>
      <c r="I1125" s="8">
        <v>0.45</v>
      </c>
      <c r="J1125" s="9">
        <v>5750</v>
      </c>
      <c r="K1125" s="10">
        <f t="shared" si="0"/>
        <v>2587.5</v>
      </c>
      <c r="L1125" s="10">
        <f t="shared" si="1"/>
        <v>1552.5000000000002</v>
      </c>
      <c r="M1125" s="11">
        <v>0.60000000000000009</v>
      </c>
      <c r="O1125" s="16"/>
      <c r="P1125" s="17"/>
      <c r="Q1125" s="12"/>
      <c r="R1125" s="13"/>
    </row>
    <row r="1126" spans="1:18" ht="15.75" customHeight="1">
      <c r="A1126" s="1"/>
      <c r="B1126" s="6" t="s">
        <v>23</v>
      </c>
      <c r="C1126" s="6">
        <v>1197831</v>
      </c>
      <c r="D1126" s="7">
        <v>44380</v>
      </c>
      <c r="E1126" s="6" t="s">
        <v>24</v>
      </c>
      <c r="F1126" s="6" t="s">
        <v>57</v>
      </c>
      <c r="G1126" s="6" t="s">
        <v>58</v>
      </c>
      <c r="H1126" s="6" t="s">
        <v>21</v>
      </c>
      <c r="I1126" s="8">
        <v>0.5</v>
      </c>
      <c r="J1126" s="9">
        <v>5250</v>
      </c>
      <c r="K1126" s="10">
        <f t="shared" si="0"/>
        <v>2625</v>
      </c>
      <c r="L1126" s="10">
        <f t="shared" si="1"/>
        <v>1181.2499999999998</v>
      </c>
      <c r="M1126" s="11">
        <v>0.44999999999999996</v>
      </c>
      <c r="O1126" s="16"/>
      <c r="P1126" s="17"/>
      <c r="Q1126" s="12"/>
      <c r="R1126" s="13"/>
    </row>
    <row r="1127" spans="1:18" ht="15.75" customHeight="1">
      <c r="A1127" s="1"/>
      <c r="B1127" s="6" t="s">
        <v>23</v>
      </c>
      <c r="C1127" s="6">
        <v>1197831</v>
      </c>
      <c r="D1127" s="7">
        <v>44380</v>
      </c>
      <c r="E1127" s="6" t="s">
        <v>24</v>
      </c>
      <c r="F1127" s="6" t="s">
        <v>57</v>
      </c>
      <c r="G1127" s="6" t="s">
        <v>58</v>
      </c>
      <c r="H1127" s="6" t="s">
        <v>22</v>
      </c>
      <c r="I1127" s="8">
        <v>0.6</v>
      </c>
      <c r="J1127" s="9">
        <v>8000</v>
      </c>
      <c r="K1127" s="10">
        <f t="shared" si="0"/>
        <v>4800</v>
      </c>
      <c r="L1127" s="10">
        <f t="shared" si="1"/>
        <v>3120.0000000000005</v>
      </c>
      <c r="M1127" s="11">
        <v>0.65000000000000013</v>
      </c>
      <c r="O1127" s="16"/>
      <c r="P1127" s="17"/>
      <c r="Q1127" s="12"/>
      <c r="R1127" s="13"/>
    </row>
    <row r="1128" spans="1:18" ht="15.75" customHeight="1">
      <c r="A1128" s="1"/>
      <c r="B1128" s="6" t="s">
        <v>23</v>
      </c>
      <c r="C1128" s="6">
        <v>1197831</v>
      </c>
      <c r="D1128" s="7">
        <v>44413</v>
      </c>
      <c r="E1128" s="6" t="s">
        <v>24</v>
      </c>
      <c r="F1128" s="6" t="s">
        <v>57</v>
      </c>
      <c r="G1128" s="6" t="s">
        <v>58</v>
      </c>
      <c r="H1128" s="6" t="s">
        <v>17</v>
      </c>
      <c r="I1128" s="8">
        <v>0.4</v>
      </c>
      <c r="J1128" s="9">
        <v>7500</v>
      </c>
      <c r="K1128" s="10">
        <f t="shared" si="0"/>
        <v>3000</v>
      </c>
      <c r="L1128" s="10">
        <f t="shared" si="1"/>
        <v>1499.9999999999998</v>
      </c>
      <c r="M1128" s="11">
        <v>0.49999999999999994</v>
      </c>
      <c r="O1128" s="16"/>
      <c r="P1128" s="17"/>
      <c r="Q1128" s="12"/>
      <c r="R1128" s="13"/>
    </row>
    <row r="1129" spans="1:18" ht="15.75" customHeight="1">
      <c r="A1129" s="1"/>
      <c r="B1129" s="6" t="s">
        <v>23</v>
      </c>
      <c r="C1129" s="6">
        <v>1197831</v>
      </c>
      <c r="D1129" s="7">
        <v>44413</v>
      </c>
      <c r="E1129" s="6" t="s">
        <v>24</v>
      </c>
      <c r="F1129" s="6" t="s">
        <v>57</v>
      </c>
      <c r="G1129" s="6" t="s">
        <v>58</v>
      </c>
      <c r="H1129" s="6" t="s">
        <v>18</v>
      </c>
      <c r="I1129" s="8">
        <v>0.55000000000000004</v>
      </c>
      <c r="J1129" s="9">
        <v>7500</v>
      </c>
      <c r="K1129" s="10">
        <f t="shared" si="0"/>
        <v>4125</v>
      </c>
      <c r="L1129" s="10">
        <f t="shared" si="1"/>
        <v>2062.4999999999995</v>
      </c>
      <c r="M1129" s="11">
        <v>0.49999999999999994</v>
      </c>
      <c r="O1129" s="16"/>
      <c r="P1129" s="17"/>
      <c r="Q1129" s="12"/>
      <c r="R1129" s="13"/>
    </row>
    <row r="1130" spans="1:18" ht="15.75" customHeight="1">
      <c r="A1130" s="1"/>
      <c r="B1130" s="6" t="s">
        <v>23</v>
      </c>
      <c r="C1130" s="6">
        <v>1197831</v>
      </c>
      <c r="D1130" s="7">
        <v>44413</v>
      </c>
      <c r="E1130" s="6" t="s">
        <v>24</v>
      </c>
      <c r="F1130" s="6" t="s">
        <v>57</v>
      </c>
      <c r="G1130" s="6" t="s">
        <v>58</v>
      </c>
      <c r="H1130" s="6" t="s">
        <v>19</v>
      </c>
      <c r="I1130" s="8">
        <v>0.55000000000000004</v>
      </c>
      <c r="J1130" s="9">
        <v>9250</v>
      </c>
      <c r="K1130" s="10">
        <f t="shared" si="0"/>
        <v>5087.5</v>
      </c>
      <c r="L1130" s="10">
        <f t="shared" si="1"/>
        <v>2543.7499999999995</v>
      </c>
      <c r="M1130" s="11">
        <v>0.49999999999999994</v>
      </c>
      <c r="O1130" s="16"/>
      <c r="P1130" s="17"/>
      <c r="Q1130" s="12"/>
      <c r="R1130" s="13"/>
    </row>
    <row r="1131" spans="1:18" ht="15.75" customHeight="1">
      <c r="A1131" s="1"/>
      <c r="B1131" s="6" t="s">
        <v>23</v>
      </c>
      <c r="C1131" s="6">
        <v>1197831</v>
      </c>
      <c r="D1131" s="7">
        <v>44413</v>
      </c>
      <c r="E1131" s="6" t="s">
        <v>24</v>
      </c>
      <c r="F1131" s="6" t="s">
        <v>57</v>
      </c>
      <c r="G1131" s="6" t="s">
        <v>58</v>
      </c>
      <c r="H1131" s="6" t="s">
        <v>20</v>
      </c>
      <c r="I1131" s="8">
        <v>0.5</v>
      </c>
      <c r="J1131" s="9">
        <v>4250</v>
      </c>
      <c r="K1131" s="10">
        <f t="shared" si="0"/>
        <v>2125</v>
      </c>
      <c r="L1131" s="10">
        <f t="shared" si="1"/>
        <v>1275.0000000000002</v>
      </c>
      <c r="M1131" s="11">
        <v>0.60000000000000009</v>
      </c>
      <c r="O1131" s="16"/>
      <c r="P1131" s="17"/>
      <c r="Q1131" s="12"/>
      <c r="R1131" s="13"/>
    </row>
    <row r="1132" spans="1:18" ht="15.75" customHeight="1">
      <c r="A1132" s="1"/>
      <c r="B1132" s="6" t="s">
        <v>23</v>
      </c>
      <c r="C1132" s="6">
        <v>1197831</v>
      </c>
      <c r="D1132" s="7">
        <v>44413</v>
      </c>
      <c r="E1132" s="6" t="s">
        <v>24</v>
      </c>
      <c r="F1132" s="6" t="s">
        <v>57</v>
      </c>
      <c r="G1132" s="6" t="s">
        <v>58</v>
      </c>
      <c r="H1132" s="6" t="s">
        <v>21</v>
      </c>
      <c r="I1132" s="8">
        <v>0.55000000000000004</v>
      </c>
      <c r="J1132" s="9">
        <v>4250</v>
      </c>
      <c r="K1132" s="10">
        <f t="shared" si="0"/>
        <v>2337.5</v>
      </c>
      <c r="L1132" s="10">
        <f t="shared" si="1"/>
        <v>1051.875</v>
      </c>
      <c r="M1132" s="11">
        <v>0.44999999999999996</v>
      </c>
      <c r="O1132" s="16"/>
      <c r="P1132" s="17"/>
      <c r="Q1132" s="12"/>
      <c r="R1132" s="13"/>
    </row>
    <row r="1133" spans="1:18" ht="15.75" customHeight="1">
      <c r="A1133" s="1"/>
      <c r="B1133" s="6" t="s">
        <v>23</v>
      </c>
      <c r="C1133" s="6">
        <v>1197831</v>
      </c>
      <c r="D1133" s="7">
        <v>44413</v>
      </c>
      <c r="E1133" s="6" t="s">
        <v>24</v>
      </c>
      <c r="F1133" s="6" t="s">
        <v>57</v>
      </c>
      <c r="G1133" s="6" t="s">
        <v>58</v>
      </c>
      <c r="H1133" s="6" t="s">
        <v>22</v>
      </c>
      <c r="I1133" s="8">
        <v>0.6</v>
      </c>
      <c r="J1133" s="9">
        <v>6750</v>
      </c>
      <c r="K1133" s="10">
        <f t="shared" si="0"/>
        <v>4050</v>
      </c>
      <c r="L1133" s="10">
        <f t="shared" si="1"/>
        <v>2632.5000000000005</v>
      </c>
      <c r="M1133" s="11">
        <v>0.65000000000000013</v>
      </c>
      <c r="O1133" s="16"/>
      <c r="P1133" s="17"/>
      <c r="Q1133" s="12"/>
      <c r="R1133" s="13"/>
    </row>
    <row r="1134" spans="1:18" ht="15.75" customHeight="1">
      <c r="A1134" s="1"/>
      <c r="B1134" s="6" t="s">
        <v>23</v>
      </c>
      <c r="C1134" s="6">
        <v>1197831</v>
      </c>
      <c r="D1134" s="7">
        <v>44441</v>
      </c>
      <c r="E1134" s="6" t="s">
        <v>24</v>
      </c>
      <c r="F1134" s="6" t="s">
        <v>57</v>
      </c>
      <c r="G1134" s="6" t="s">
        <v>58</v>
      </c>
      <c r="H1134" s="6" t="s">
        <v>17</v>
      </c>
      <c r="I1134" s="8">
        <v>0.55000000000000004</v>
      </c>
      <c r="J1134" s="9">
        <v>6250</v>
      </c>
      <c r="K1134" s="10">
        <f t="shared" si="0"/>
        <v>3437.5000000000005</v>
      </c>
      <c r="L1134" s="10">
        <f t="shared" si="1"/>
        <v>1718.75</v>
      </c>
      <c r="M1134" s="11">
        <v>0.49999999999999994</v>
      </c>
      <c r="O1134" s="16"/>
      <c r="P1134" s="17"/>
      <c r="Q1134" s="12"/>
      <c r="R1134" s="13"/>
    </row>
    <row r="1135" spans="1:18" ht="15.75" customHeight="1">
      <c r="A1135" s="1"/>
      <c r="B1135" s="6" t="s">
        <v>23</v>
      </c>
      <c r="C1135" s="6">
        <v>1197831</v>
      </c>
      <c r="D1135" s="7">
        <v>44441</v>
      </c>
      <c r="E1135" s="6" t="s">
        <v>24</v>
      </c>
      <c r="F1135" s="6" t="s">
        <v>57</v>
      </c>
      <c r="G1135" s="6" t="s">
        <v>58</v>
      </c>
      <c r="H1135" s="6" t="s">
        <v>18</v>
      </c>
      <c r="I1135" s="8">
        <v>0.55000000000000004</v>
      </c>
      <c r="J1135" s="9">
        <v>5750</v>
      </c>
      <c r="K1135" s="10">
        <f t="shared" si="0"/>
        <v>3162.5000000000005</v>
      </c>
      <c r="L1135" s="10">
        <f t="shared" si="1"/>
        <v>1581.25</v>
      </c>
      <c r="M1135" s="11">
        <v>0.49999999999999994</v>
      </c>
      <c r="O1135" s="16"/>
      <c r="P1135" s="17"/>
      <c r="Q1135" s="12"/>
      <c r="R1135" s="13"/>
    </row>
    <row r="1136" spans="1:18" ht="15.75" customHeight="1">
      <c r="A1136" s="1"/>
      <c r="B1136" s="6" t="s">
        <v>23</v>
      </c>
      <c r="C1136" s="6">
        <v>1197831</v>
      </c>
      <c r="D1136" s="7">
        <v>44441</v>
      </c>
      <c r="E1136" s="6" t="s">
        <v>24</v>
      </c>
      <c r="F1136" s="6" t="s">
        <v>57</v>
      </c>
      <c r="G1136" s="6" t="s">
        <v>58</v>
      </c>
      <c r="H1136" s="6" t="s">
        <v>19</v>
      </c>
      <c r="I1136" s="8">
        <v>0.6</v>
      </c>
      <c r="J1136" s="9">
        <v>6250</v>
      </c>
      <c r="K1136" s="10">
        <f t="shared" si="0"/>
        <v>3750</v>
      </c>
      <c r="L1136" s="10">
        <f t="shared" si="1"/>
        <v>1874.9999999999998</v>
      </c>
      <c r="M1136" s="11">
        <v>0.49999999999999994</v>
      </c>
      <c r="O1136" s="16"/>
      <c r="P1136" s="17"/>
      <c r="Q1136" s="12"/>
      <c r="R1136" s="13"/>
    </row>
    <row r="1137" spans="1:18" ht="15.75" customHeight="1">
      <c r="A1137" s="1"/>
      <c r="B1137" s="6" t="s">
        <v>23</v>
      </c>
      <c r="C1137" s="6">
        <v>1197831</v>
      </c>
      <c r="D1137" s="7">
        <v>44441</v>
      </c>
      <c r="E1137" s="6" t="s">
        <v>24</v>
      </c>
      <c r="F1137" s="6" t="s">
        <v>57</v>
      </c>
      <c r="G1137" s="6" t="s">
        <v>58</v>
      </c>
      <c r="H1137" s="6" t="s">
        <v>20</v>
      </c>
      <c r="I1137" s="8">
        <v>0.6</v>
      </c>
      <c r="J1137" s="9">
        <v>3500</v>
      </c>
      <c r="K1137" s="10">
        <f t="shared" si="0"/>
        <v>2100</v>
      </c>
      <c r="L1137" s="10">
        <f t="shared" si="1"/>
        <v>1260.0000000000002</v>
      </c>
      <c r="M1137" s="11">
        <v>0.60000000000000009</v>
      </c>
      <c r="O1137" s="16"/>
      <c r="P1137" s="17"/>
      <c r="Q1137" s="12"/>
      <c r="R1137" s="13"/>
    </row>
    <row r="1138" spans="1:18" ht="15.75" customHeight="1">
      <c r="A1138" s="1"/>
      <c r="B1138" s="6" t="s">
        <v>23</v>
      </c>
      <c r="C1138" s="6">
        <v>1197831</v>
      </c>
      <c r="D1138" s="7">
        <v>44441</v>
      </c>
      <c r="E1138" s="6" t="s">
        <v>24</v>
      </c>
      <c r="F1138" s="6" t="s">
        <v>57</v>
      </c>
      <c r="G1138" s="6" t="s">
        <v>58</v>
      </c>
      <c r="H1138" s="6" t="s">
        <v>21</v>
      </c>
      <c r="I1138" s="8">
        <v>0.45</v>
      </c>
      <c r="J1138" s="9">
        <v>3500</v>
      </c>
      <c r="K1138" s="10">
        <f t="shared" si="0"/>
        <v>1575</v>
      </c>
      <c r="L1138" s="10">
        <f t="shared" si="1"/>
        <v>708.74999999999989</v>
      </c>
      <c r="M1138" s="11">
        <v>0.44999999999999996</v>
      </c>
      <c r="O1138" s="16"/>
      <c r="P1138" s="17"/>
      <c r="Q1138" s="12"/>
      <c r="R1138" s="13"/>
    </row>
    <row r="1139" spans="1:18" ht="15.75" customHeight="1">
      <c r="A1139" s="1"/>
      <c r="B1139" s="6" t="s">
        <v>23</v>
      </c>
      <c r="C1139" s="6">
        <v>1197831</v>
      </c>
      <c r="D1139" s="7">
        <v>44441</v>
      </c>
      <c r="E1139" s="6" t="s">
        <v>24</v>
      </c>
      <c r="F1139" s="6" t="s">
        <v>57</v>
      </c>
      <c r="G1139" s="6" t="s">
        <v>58</v>
      </c>
      <c r="H1139" s="6" t="s">
        <v>22</v>
      </c>
      <c r="I1139" s="8">
        <v>0.4</v>
      </c>
      <c r="J1139" s="9">
        <v>5750</v>
      </c>
      <c r="K1139" s="10">
        <f t="shared" si="0"/>
        <v>2300</v>
      </c>
      <c r="L1139" s="10">
        <f t="shared" si="1"/>
        <v>1495.0000000000002</v>
      </c>
      <c r="M1139" s="11">
        <v>0.65000000000000013</v>
      </c>
      <c r="O1139" s="16"/>
      <c r="P1139" s="17"/>
      <c r="Q1139" s="12"/>
      <c r="R1139" s="13"/>
    </row>
    <row r="1140" spans="1:18" ht="15.75" customHeight="1">
      <c r="A1140" s="1"/>
      <c r="B1140" s="6" t="s">
        <v>23</v>
      </c>
      <c r="C1140" s="6">
        <v>1197831</v>
      </c>
      <c r="D1140" s="7">
        <v>44470</v>
      </c>
      <c r="E1140" s="6" t="s">
        <v>24</v>
      </c>
      <c r="F1140" s="6" t="s">
        <v>57</v>
      </c>
      <c r="G1140" s="6" t="s">
        <v>58</v>
      </c>
      <c r="H1140" s="6" t="s">
        <v>17</v>
      </c>
      <c r="I1140" s="8">
        <v>0.30000000000000004</v>
      </c>
      <c r="J1140" s="9">
        <v>5250</v>
      </c>
      <c r="K1140" s="10">
        <f t="shared" si="0"/>
        <v>1575.0000000000002</v>
      </c>
      <c r="L1140" s="10">
        <f t="shared" si="1"/>
        <v>787.5</v>
      </c>
      <c r="M1140" s="11">
        <v>0.49999999999999994</v>
      </c>
      <c r="O1140" s="16"/>
      <c r="P1140" s="17"/>
      <c r="Q1140" s="12"/>
      <c r="R1140" s="13"/>
    </row>
    <row r="1141" spans="1:18" ht="15.75" customHeight="1">
      <c r="A1141" s="1"/>
      <c r="B1141" s="6" t="s">
        <v>23</v>
      </c>
      <c r="C1141" s="6">
        <v>1197831</v>
      </c>
      <c r="D1141" s="7">
        <v>44470</v>
      </c>
      <c r="E1141" s="6" t="s">
        <v>24</v>
      </c>
      <c r="F1141" s="6" t="s">
        <v>57</v>
      </c>
      <c r="G1141" s="6" t="s">
        <v>58</v>
      </c>
      <c r="H1141" s="6" t="s">
        <v>18</v>
      </c>
      <c r="I1141" s="8">
        <v>0.30000000000000004</v>
      </c>
      <c r="J1141" s="9">
        <v>5250</v>
      </c>
      <c r="K1141" s="10">
        <f t="shared" si="0"/>
        <v>1575.0000000000002</v>
      </c>
      <c r="L1141" s="10">
        <f t="shared" si="1"/>
        <v>787.5</v>
      </c>
      <c r="M1141" s="11">
        <v>0.49999999999999994</v>
      </c>
      <c r="O1141" s="16"/>
      <c r="P1141" s="17"/>
      <c r="Q1141" s="12"/>
      <c r="R1141" s="13"/>
    </row>
    <row r="1142" spans="1:18" ht="15.75" customHeight="1">
      <c r="A1142" s="1"/>
      <c r="B1142" s="6" t="s">
        <v>23</v>
      </c>
      <c r="C1142" s="6">
        <v>1197831</v>
      </c>
      <c r="D1142" s="7">
        <v>44470</v>
      </c>
      <c r="E1142" s="6" t="s">
        <v>24</v>
      </c>
      <c r="F1142" s="6" t="s">
        <v>57</v>
      </c>
      <c r="G1142" s="6" t="s">
        <v>58</v>
      </c>
      <c r="H1142" s="6" t="s">
        <v>19</v>
      </c>
      <c r="I1142" s="8">
        <v>0.35000000000000003</v>
      </c>
      <c r="J1142" s="9">
        <v>4750</v>
      </c>
      <c r="K1142" s="10">
        <f t="shared" si="0"/>
        <v>1662.5000000000002</v>
      </c>
      <c r="L1142" s="10">
        <f t="shared" si="1"/>
        <v>831.25</v>
      </c>
      <c r="M1142" s="11">
        <v>0.49999999999999994</v>
      </c>
      <c r="O1142" s="16"/>
      <c r="P1142" s="17"/>
      <c r="Q1142" s="12"/>
      <c r="R1142" s="13"/>
    </row>
    <row r="1143" spans="1:18" ht="15.75" customHeight="1">
      <c r="A1143" s="1"/>
      <c r="B1143" s="6" t="s">
        <v>23</v>
      </c>
      <c r="C1143" s="6">
        <v>1197831</v>
      </c>
      <c r="D1143" s="7">
        <v>44470</v>
      </c>
      <c r="E1143" s="6" t="s">
        <v>24</v>
      </c>
      <c r="F1143" s="6" t="s">
        <v>57</v>
      </c>
      <c r="G1143" s="6" t="s">
        <v>58</v>
      </c>
      <c r="H1143" s="6" t="s">
        <v>20</v>
      </c>
      <c r="I1143" s="8">
        <v>0.35000000000000003</v>
      </c>
      <c r="J1143" s="9">
        <v>3250</v>
      </c>
      <c r="K1143" s="10">
        <f t="shared" si="0"/>
        <v>1137.5</v>
      </c>
      <c r="L1143" s="10">
        <f t="shared" si="1"/>
        <v>682.50000000000011</v>
      </c>
      <c r="M1143" s="11">
        <v>0.60000000000000009</v>
      </c>
      <c r="O1143" s="16"/>
      <c r="P1143" s="17"/>
      <c r="Q1143" s="12"/>
      <c r="R1143" s="13"/>
    </row>
    <row r="1144" spans="1:18" ht="15.75" customHeight="1">
      <c r="A1144" s="1"/>
      <c r="B1144" s="6" t="s">
        <v>23</v>
      </c>
      <c r="C1144" s="6">
        <v>1197831</v>
      </c>
      <c r="D1144" s="7">
        <v>44470</v>
      </c>
      <c r="E1144" s="6" t="s">
        <v>24</v>
      </c>
      <c r="F1144" s="6" t="s">
        <v>57</v>
      </c>
      <c r="G1144" s="6" t="s">
        <v>58</v>
      </c>
      <c r="H1144" s="6" t="s">
        <v>21</v>
      </c>
      <c r="I1144" s="8">
        <v>0.30000000000000004</v>
      </c>
      <c r="J1144" s="9">
        <v>3000</v>
      </c>
      <c r="K1144" s="10">
        <f t="shared" si="0"/>
        <v>900.00000000000011</v>
      </c>
      <c r="L1144" s="10">
        <f t="shared" si="1"/>
        <v>405</v>
      </c>
      <c r="M1144" s="11">
        <v>0.44999999999999996</v>
      </c>
      <c r="O1144" s="16"/>
      <c r="P1144" s="17"/>
      <c r="Q1144" s="12"/>
      <c r="R1144" s="13"/>
    </row>
    <row r="1145" spans="1:18" ht="15.75" customHeight="1">
      <c r="A1145" s="1"/>
      <c r="B1145" s="6" t="s">
        <v>23</v>
      </c>
      <c r="C1145" s="6">
        <v>1197831</v>
      </c>
      <c r="D1145" s="7">
        <v>44470</v>
      </c>
      <c r="E1145" s="6" t="s">
        <v>24</v>
      </c>
      <c r="F1145" s="6" t="s">
        <v>57</v>
      </c>
      <c r="G1145" s="6" t="s">
        <v>58</v>
      </c>
      <c r="H1145" s="6" t="s">
        <v>22</v>
      </c>
      <c r="I1145" s="8">
        <v>0.4</v>
      </c>
      <c r="J1145" s="9">
        <v>4750</v>
      </c>
      <c r="K1145" s="10">
        <f t="shared" si="0"/>
        <v>1900</v>
      </c>
      <c r="L1145" s="10">
        <f t="shared" si="1"/>
        <v>1235.0000000000002</v>
      </c>
      <c r="M1145" s="11">
        <v>0.65000000000000013</v>
      </c>
      <c r="O1145" s="16"/>
      <c r="P1145" s="17"/>
      <c r="Q1145" s="12"/>
      <c r="R1145" s="13"/>
    </row>
    <row r="1146" spans="1:18" ht="15.75" customHeight="1">
      <c r="A1146" s="1"/>
      <c r="B1146" s="6" t="s">
        <v>23</v>
      </c>
      <c r="C1146" s="6">
        <v>1197831</v>
      </c>
      <c r="D1146" s="7">
        <v>44502</v>
      </c>
      <c r="E1146" s="6" t="s">
        <v>24</v>
      </c>
      <c r="F1146" s="6" t="s">
        <v>57</v>
      </c>
      <c r="G1146" s="6" t="s">
        <v>58</v>
      </c>
      <c r="H1146" s="6" t="s">
        <v>17</v>
      </c>
      <c r="I1146" s="8">
        <v>0.20000000000000004</v>
      </c>
      <c r="J1146" s="9">
        <v>6250</v>
      </c>
      <c r="K1146" s="10">
        <f t="shared" si="0"/>
        <v>1250.0000000000002</v>
      </c>
      <c r="L1146" s="10">
        <f t="shared" si="1"/>
        <v>625</v>
      </c>
      <c r="M1146" s="11">
        <v>0.49999999999999994</v>
      </c>
      <c r="O1146" s="16"/>
      <c r="P1146" s="17"/>
      <c r="Q1146" s="12"/>
      <c r="R1146" s="13"/>
    </row>
    <row r="1147" spans="1:18" ht="15.75" customHeight="1">
      <c r="A1147" s="1"/>
      <c r="B1147" s="6" t="s">
        <v>23</v>
      </c>
      <c r="C1147" s="6">
        <v>1197831</v>
      </c>
      <c r="D1147" s="7">
        <v>44502</v>
      </c>
      <c r="E1147" s="6" t="s">
        <v>24</v>
      </c>
      <c r="F1147" s="6" t="s">
        <v>57</v>
      </c>
      <c r="G1147" s="6" t="s">
        <v>58</v>
      </c>
      <c r="H1147" s="6" t="s">
        <v>18</v>
      </c>
      <c r="I1147" s="8">
        <v>0.20000000000000004</v>
      </c>
      <c r="J1147" s="9">
        <v>6250</v>
      </c>
      <c r="K1147" s="10">
        <f t="shared" si="0"/>
        <v>1250.0000000000002</v>
      </c>
      <c r="L1147" s="10">
        <f t="shared" si="1"/>
        <v>625</v>
      </c>
      <c r="M1147" s="11">
        <v>0.49999999999999994</v>
      </c>
      <c r="O1147" s="16"/>
      <c r="P1147" s="17"/>
      <c r="Q1147" s="12"/>
      <c r="R1147" s="13"/>
    </row>
    <row r="1148" spans="1:18" ht="15.75" customHeight="1">
      <c r="A1148" s="1"/>
      <c r="B1148" s="6" t="s">
        <v>23</v>
      </c>
      <c r="C1148" s="6">
        <v>1197831</v>
      </c>
      <c r="D1148" s="7">
        <v>44502</v>
      </c>
      <c r="E1148" s="6" t="s">
        <v>24</v>
      </c>
      <c r="F1148" s="6" t="s">
        <v>57</v>
      </c>
      <c r="G1148" s="6" t="s">
        <v>58</v>
      </c>
      <c r="H1148" s="6" t="s">
        <v>19</v>
      </c>
      <c r="I1148" s="8">
        <v>0.45000000000000007</v>
      </c>
      <c r="J1148" s="9">
        <v>5750</v>
      </c>
      <c r="K1148" s="10">
        <f t="shared" si="0"/>
        <v>2587.5000000000005</v>
      </c>
      <c r="L1148" s="10">
        <f t="shared" si="1"/>
        <v>1293.75</v>
      </c>
      <c r="M1148" s="11">
        <v>0.49999999999999994</v>
      </c>
      <c r="O1148" s="16"/>
      <c r="P1148" s="17"/>
      <c r="Q1148" s="12"/>
      <c r="R1148" s="13"/>
    </row>
    <row r="1149" spans="1:18" ht="15.75" customHeight="1">
      <c r="A1149" s="1"/>
      <c r="B1149" s="6" t="s">
        <v>23</v>
      </c>
      <c r="C1149" s="6">
        <v>1197831</v>
      </c>
      <c r="D1149" s="7">
        <v>44502</v>
      </c>
      <c r="E1149" s="6" t="s">
        <v>24</v>
      </c>
      <c r="F1149" s="6" t="s">
        <v>57</v>
      </c>
      <c r="G1149" s="6" t="s">
        <v>58</v>
      </c>
      <c r="H1149" s="6" t="s">
        <v>20</v>
      </c>
      <c r="I1149" s="8">
        <v>0.45000000000000007</v>
      </c>
      <c r="J1149" s="9">
        <v>4500</v>
      </c>
      <c r="K1149" s="10">
        <f t="shared" si="0"/>
        <v>2025.0000000000002</v>
      </c>
      <c r="L1149" s="10">
        <f t="shared" si="1"/>
        <v>1215.0000000000002</v>
      </c>
      <c r="M1149" s="11">
        <v>0.60000000000000009</v>
      </c>
      <c r="O1149" s="16"/>
      <c r="P1149" s="17"/>
      <c r="Q1149" s="12"/>
      <c r="R1149" s="13"/>
    </row>
    <row r="1150" spans="1:18" ht="15.75" customHeight="1">
      <c r="A1150" s="1"/>
      <c r="B1150" s="6" t="s">
        <v>23</v>
      </c>
      <c r="C1150" s="6">
        <v>1197831</v>
      </c>
      <c r="D1150" s="7">
        <v>44502</v>
      </c>
      <c r="E1150" s="6" t="s">
        <v>24</v>
      </c>
      <c r="F1150" s="6" t="s">
        <v>57</v>
      </c>
      <c r="G1150" s="6" t="s">
        <v>58</v>
      </c>
      <c r="H1150" s="6" t="s">
        <v>21</v>
      </c>
      <c r="I1150" s="8">
        <v>0.49999999999999994</v>
      </c>
      <c r="J1150" s="9">
        <v>4250</v>
      </c>
      <c r="K1150" s="10">
        <f t="shared" si="0"/>
        <v>2124.9999999999995</v>
      </c>
      <c r="L1150" s="10">
        <f t="shared" si="1"/>
        <v>956.24999999999966</v>
      </c>
      <c r="M1150" s="11">
        <v>0.44999999999999996</v>
      </c>
      <c r="O1150" s="16"/>
      <c r="P1150" s="17"/>
      <c r="Q1150" s="12"/>
      <c r="R1150" s="13"/>
    </row>
    <row r="1151" spans="1:18" ht="15.75" customHeight="1">
      <c r="A1151" s="1"/>
      <c r="B1151" s="6" t="s">
        <v>23</v>
      </c>
      <c r="C1151" s="6">
        <v>1197831</v>
      </c>
      <c r="D1151" s="7">
        <v>44502</v>
      </c>
      <c r="E1151" s="6" t="s">
        <v>24</v>
      </c>
      <c r="F1151" s="6" t="s">
        <v>57</v>
      </c>
      <c r="G1151" s="6" t="s">
        <v>58</v>
      </c>
      <c r="H1151" s="6" t="s">
        <v>22</v>
      </c>
      <c r="I1151" s="8">
        <v>0.6</v>
      </c>
      <c r="J1151" s="9">
        <v>6250</v>
      </c>
      <c r="K1151" s="10">
        <f t="shared" si="0"/>
        <v>3750</v>
      </c>
      <c r="L1151" s="10">
        <f t="shared" si="1"/>
        <v>2437.5000000000005</v>
      </c>
      <c r="M1151" s="11">
        <v>0.65000000000000013</v>
      </c>
      <c r="O1151" s="16"/>
      <c r="P1151" s="17"/>
      <c r="Q1151" s="12"/>
      <c r="R1151" s="13"/>
    </row>
    <row r="1152" spans="1:18" ht="15.75" customHeight="1">
      <c r="A1152" s="1"/>
      <c r="B1152" s="6" t="s">
        <v>23</v>
      </c>
      <c r="C1152" s="6">
        <v>1197831</v>
      </c>
      <c r="D1152" s="7">
        <v>44531</v>
      </c>
      <c r="E1152" s="6" t="s">
        <v>24</v>
      </c>
      <c r="F1152" s="6" t="s">
        <v>57</v>
      </c>
      <c r="G1152" s="6" t="s">
        <v>58</v>
      </c>
      <c r="H1152" s="6" t="s">
        <v>17</v>
      </c>
      <c r="I1152" s="8">
        <v>0.6</v>
      </c>
      <c r="J1152" s="9">
        <v>7750</v>
      </c>
      <c r="K1152" s="10">
        <f t="shared" si="0"/>
        <v>4650</v>
      </c>
      <c r="L1152" s="10">
        <f t="shared" si="1"/>
        <v>2324.9999999999995</v>
      </c>
      <c r="M1152" s="11">
        <v>0.49999999999999994</v>
      </c>
      <c r="O1152" s="16"/>
      <c r="P1152" s="17"/>
      <c r="Q1152" s="12"/>
      <c r="R1152" s="13"/>
    </row>
    <row r="1153" spans="1:18" ht="15.75" customHeight="1">
      <c r="A1153" s="1"/>
      <c r="B1153" s="6" t="s">
        <v>23</v>
      </c>
      <c r="C1153" s="6">
        <v>1197831</v>
      </c>
      <c r="D1153" s="7">
        <v>44531</v>
      </c>
      <c r="E1153" s="6" t="s">
        <v>24</v>
      </c>
      <c r="F1153" s="6" t="s">
        <v>57</v>
      </c>
      <c r="G1153" s="6" t="s">
        <v>58</v>
      </c>
      <c r="H1153" s="6" t="s">
        <v>18</v>
      </c>
      <c r="I1153" s="8">
        <v>0.6</v>
      </c>
      <c r="J1153" s="9">
        <v>7750</v>
      </c>
      <c r="K1153" s="10">
        <f t="shared" si="0"/>
        <v>4650</v>
      </c>
      <c r="L1153" s="10">
        <f t="shared" si="1"/>
        <v>2324.9999999999995</v>
      </c>
      <c r="M1153" s="11">
        <v>0.49999999999999994</v>
      </c>
      <c r="O1153" s="16"/>
      <c r="P1153" s="17"/>
      <c r="Q1153" s="12"/>
      <c r="R1153" s="13"/>
    </row>
    <row r="1154" spans="1:18" ht="15.75" customHeight="1">
      <c r="A1154" s="1"/>
      <c r="B1154" s="6" t="s">
        <v>23</v>
      </c>
      <c r="C1154" s="6">
        <v>1197831</v>
      </c>
      <c r="D1154" s="7">
        <v>44531</v>
      </c>
      <c r="E1154" s="6" t="s">
        <v>24</v>
      </c>
      <c r="F1154" s="6" t="s">
        <v>57</v>
      </c>
      <c r="G1154" s="6" t="s">
        <v>58</v>
      </c>
      <c r="H1154" s="6" t="s">
        <v>19</v>
      </c>
      <c r="I1154" s="8">
        <v>0.65</v>
      </c>
      <c r="J1154" s="9">
        <v>7000</v>
      </c>
      <c r="K1154" s="10">
        <f t="shared" si="0"/>
        <v>4550</v>
      </c>
      <c r="L1154" s="10">
        <f t="shared" si="1"/>
        <v>2274.9999999999995</v>
      </c>
      <c r="M1154" s="11">
        <v>0.49999999999999994</v>
      </c>
      <c r="O1154" s="16"/>
      <c r="P1154" s="17"/>
      <c r="Q1154" s="12"/>
      <c r="R1154" s="13"/>
    </row>
    <row r="1155" spans="1:18" ht="15.75" customHeight="1">
      <c r="A1155" s="1"/>
      <c r="B1155" s="6" t="s">
        <v>23</v>
      </c>
      <c r="C1155" s="6">
        <v>1197831</v>
      </c>
      <c r="D1155" s="7">
        <v>44531</v>
      </c>
      <c r="E1155" s="6" t="s">
        <v>24</v>
      </c>
      <c r="F1155" s="6" t="s">
        <v>57</v>
      </c>
      <c r="G1155" s="6" t="s">
        <v>58</v>
      </c>
      <c r="H1155" s="6" t="s">
        <v>20</v>
      </c>
      <c r="I1155" s="8">
        <v>0.65</v>
      </c>
      <c r="J1155" s="9">
        <v>5500</v>
      </c>
      <c r="K1155" s="10">
        <f t="shared" si="0"/>
        <v>3575</v>
      </c>
      <c r="L1155" s="10">
        <f t="shared" si="1"/>
        <v>2145.0000000000005</v>
      </c>
      <c r="M1155" s="11">
        <v>0.60000000000000009</v>
      </c>
      <c r="O1155" s="16"/>
      <c r="P1155" s="17"/>
      <c r="Q1155" s="12"/>
      <c r="R1155" s="13"/>
    </row>
    <row r="1156" spans="1:18" ht="15.75" customHeight="1">
      <c r="A1156" s="1"/>
      <c r="B1156" s="6" t="s">
        <v>23</v>
      </c>
      <c r="C1156" s="6">
        <v>1197831</v>
      </c>
      <c r="D1156" s="7">
        <v>44531</v>
      </c>
      <c r="E1156" s="6" t="s">
        <v>24</v>
      </c>
      <c r="F1156" s="6" t="s">
        <v>57</v>
      </c>
      <c r="G1156" s="6" t="s">
        <v>58</v>
      </c>
      <c r="H1156" s="6" t="s">
        <v>21</v>
      </c>
      <c r="I1156" s="8">
        <v>0.6</v>
      </c>
      <c r="J1156" s="9">
        <v>5000</v>
      </c>
      <c r="K1156" s="10">
        <f t="shared" si="0"/>
        <v>3000</v>
      </c>
      <c r="L1156" s="10">
        <f t="shared" si="1"/>
        <v>1349.9999999999998</v>
      </c>
      <c r="M1156" s="11">
        <v>0.44999999999999996</v>
      </c>
      <c r="O1156" s="16"/>
      <c r="P1156" s="17"/>
      <c r="Q1156" s="12"/>
      <c r="R1156" s="13"/>
    </row>
    <row r="1157" spans="1:18" ht="15.75" customHeight="1">
      <c r="A1157" s="1"/>
      <c r="B1157" s="6" t="s">
        <v>23</v>
      </c>
      <c r="C1157" s="6">
        <v>1197831</v>
      </c>
      <c r="D1157" s="7">
        <v>44531</v>
      </c>
      <c r="E1157" s="6" t="s">
        <v>24</v>
      </c>
      <c r="F1157" s="6" t="s">
        <v>57</v>
      </c>
      <c r="G1157" s="6" t="s">
        <v>58</v>
      </c>
      <c r="H1157" s="6" t="s">
        <v>22</v>
      </c>
      <c r="I1157" s="8">
        <v>0.70000000000000007</v>
      </c>
      <c r="J1157" s="9">
        <v>7500</v>
      </c>
      <c r="K1157" s="10">
        <f t="shared" si="0"/>
        <v>5250.0000000000009</v>
      </c>
      <c r="L1157" s="10">
        <f t="shared" si="1"/>
        <v>3412.5000000000014</v>
      </c>
      <c r="M1157" s="11">
        <v>0.65000000000000013</v>
      </c>
      <c r="O1157" s="16"/>
      <c r="P1157" s="17"/>
      <c r="Q1157" s="12"/>
      <c r="R1157" s="13"/>
    </row>
    <row r="1158" spans="1:18" ht="15.75" customHeight="1">
      <c r="A1158" s="1" t="s">
        <v>39</v>
      </c>
      <c r="B1158" s="6" t="s">
        <v>14</v>
      </c>
      <c r="C1158" s="6">
        <v>1185732</v>
      </c>
      <c r="D1158" s="7">
        <v>44217</v>
      </c>
      <c r="E1158" s="6" t="s">
        <v>15</v>
      </c>
      <c r="F1158" s="6" t="s">
        <v>59</v>
      </c>
      <c r="G1158" s="6" t="s">
        <v>60</v>
      </c>
      <c r="H1158" s="6" t="s">
        <v>17</v>
      </c>
      <c r="I1158" s="8">
        <v>0.4</v>
      </c>
      <c r="J1158" s="9">
        <v>4500</v>
      </c>
      <c r="K1158" s="10">
        <f t="shared" si="0"/>
        <v>1800</v>
      </c>
      <c r="L1158" s="10">
        <f t="shared" si="1"/>
        <v>630</v>
      </c>
      <c r="M1158" s="11">
        <v>0.35</v>
      </c>
      <c r="O1158" s="16"/>
      <c r="P1158" s="17"/>
      <c r="Q1158" s="12"/>
      <c r="R1158" s="13"/>
    </row>
    <row r="1159" spans="1:18" ht="15.75" customHeight="1">
      <c r="A1159" s="1"/>
      <c r="B1159" s="6" t="s">
        <v>14</v>
      </c>
      <c r="C1159" s="6">
        <v>1185732</v>
      </c>
      <c r="D1159" s="7">
        <v>44217</v>
      </c>
      <c r="E1159" s="6" t="s">
        <v>15</v>
      </c>
      <c r="F1159" s="6" t="s">
        <v>59</v>
      </c>
      <c r="G1159" s="6" t="s">
        <v>60</v>
      </c>
      <c r="H1159" s="6" t="s">
        <v>18</v>
      </c>
      <c r="I1159" s="8">
        <v>0.4</v>
      </c>
      <c r="J1159" s="9">
        <v>2500</v>
      </c>
      <c r="K1159" s="10">
        <f t="shared" si="0"/>
        <v>1000</v>
      </c>
      <c r="L1159" s="10">
        <f t="shared" si="1"/>
        <v>350</v>
      </c>
      <c r="M1159" s="11">
        <v>0.35</v>
      </c>
      <c r="O1159" s="16"/>
      <c r="P1159" s="17"/>
      <c r="Q1159" s="12"/>
      <c r="R1159" s="13"/>
    </row>
    <row r="1160" spans="1:18" ht="15.75" customHeight="1">
      <c r="A1160" s="1"/>
      <c r="B1160" s="6" t="s">
        <v>14</v>
      </c>
      <c r="C1160" s="6">
        <v>1185732</v>
      </c>
      <c r="D1160" s="7">
        <v>44217</v>
      </c>
      <c r="E1160" s="6" t="s">
        <v>15</v>
      </c>
      <c r="F1160" s="6" t="s">
        <v>59</v>
      </c>
      <c r="G1160" s="6" t="s">
        <v>60</v>
      </c>
      <c r="H1160" s="6" t="s">
        <v>19</v>
      </c>
      <c r="I1160" s="8">
        <v>0.30000000000000004</v>
      </c>
      <c r="J1160" s="9">
        <v>2500</v>
      </c>
      <c r="K1160" s="10">
        <f t="shared" si="0"/>
        <v>750.00000000000011</v>
      </c>
      <c r="L1160" s="10">
        <f t="shared" si="1"/>
        <v>300</v>
      </c>
      <c r="M1160" s="11">
        <v>0.39999999999999997</v>
      </c>
      <c r="O1160" s="16"/>
      <c r="P1160" s="17"/>
      <c r="Q1160" s="12"/>
      <c r="R1160" s="13"/>
    </row>
    <row r="1161" spans="1:18" ht="15.75" customHeight="1">
      <c r="A1161" s="1"/>
      <c r="B1161" s="6" t="s">
        <v>14</v>
      </c>
      <c r="C1161" s="6">
        <v>1185732</v>
      </c>
      <c r="D1161" s="7">
        <v>44217</v>
      </c>
      <c r="E1161" s="6" t="s">
        <v>15</v>
      </c>
      <c r="F1161" s="6" t="s">
        <v>59</v>
      </c>
      <c r="G1161" s="6" t="s">
        <v>60</v>
      </c>
      <c r="H1161" s="6" t="s">
        <v>20</v>
      </c>
      <c r="I1161" s="8">
        <v>0.35</v>
      </c>
      <c r="J1161" s="9">
        <v>1000</v>
      </c>
      <c r="K1161" s="10">
        <f t="shared" si="0"/>
        <v>350</v>
      </c>
      <c r="L1161" s="10">
        <f t="shared" si="1"/>
        <v>105</v>
      </c>
      <c r="M1161" s="11">
        <v>0.3</v>
      </c>
      <c r="O1161" s="16"/>
      <c r="P1161" s="17"/>
      <c r="Q1161" s="12"/>
      <c r="R1161" s="13"/>
    </row>
    <row r="1162" spans="1:18" ht="15.75" customHeight="1">
      <c r="A1162" s="1"/>
      <c r="B1162" s="6" t="s">
        <v>14</v>
      </c>
      <c r="C1162" s="6">
        <v>1185732</v>
      </c>
      <c r="D1162" s="7">
        <v>44217</v>
      </c>
      <c r="E1162" s="6" t="s">
        <v>15</v>
      </c>
      <c r="F1162" s="6" t="s">
        <v>59</v>
      </c>
      <c r="G1162" s="6" t="s">
        <v>60</v>
      </c>
      <c r="H1162" s="6" t="s">
        <v>21</v>
      </c>
      <c r="I1162" s="8">
        <v>0.5</v>
      </c>
      <c r="J1162" s="9">
        <v>1500</v>
      </c>
      <c r="K1162" s="10">
        <f t="shared" si="0"/>
        <v>750</v>
      </c>
      <c r="L1162" s="10">
        <f t="shared" si="1"/>
        <v>187.5</v>
      </c>
      <c r="M1162" s="11">
        <v>0.25</v>
      </c>
      <c r="O1162" s="16"/>
      <c r="P1162" s="17"/>
      <c r="Q1162" s="12"/>
      <c r="R1162" s="13"/>
    </row>
    <row r="1163" spans="1:18" ht="15.75" customHeight="1">
      <c r="A1163" s="1"/>
      <c r="B1163" s="6" t="s">
        <v>14</v>
      </c>
      <c r="C1163" s="6">
        <v>1185732</v>
      </c>
      <c r="D1163" s="7">
        <v>44217</v>
      </c>
      <c r="E1163" s="6" t="s">
        <v>15</v>
      </c>
      <c r="F1163" s="6" t="s">
        <v>59</v>
      </c>
      <c r="G1163" s="6" t="s">
        <v>60</v>
      </c>
      <c r="H1163" s="6" t="s">
        <v>22</v>
      </c>
      <c r="I1163" s="8">
        <v>0.4</v>
      </c>
      <c r="J1163" s="9">
        <v>2500</v>
      </c>
      <c r="K1163" s="10">
        <f t="shared" si="0"/>
        <v>1000</v>
      </c>
      <c r="L1163" s="10">
        <f t="shared" si="1"/>
        <v>400</v>
      </c>
      <c r="M1163" s="11">
        <v>0.4</v>
      </c>
      <c r="O1163" s="16"/>
      <c r="P1163" s="17"/>
      <c r="Q1163" s="12"/>
      <c r="R1163" s="13"/>
    </row>
    <row r="1164" spans="1:18" ht="15.75" customHeight="1">
      <c r="A1164" s="1"/>
      <c r="B1164" s="6" t="s">
        <v>14</v>
      </c>
      <c r="C1164" s="6">
        <v>1185732</v>
      </c>
      <c r="D1164" s="7">
        <v>44246</v>
      </c>
      <c r="E1164" s="6" t="s">
        <v>15</v>
      </c>
      <c r="F1164" s="6" t="s">
        <v>59</v>
      </c>
      <c r="G1164" s="6" t="s">
        <v>60</v>
      </c>
      <c r="H1164" s="6" t="s">
        <v>17</v>
      </c>
      <c r="I1164" s="8">
        <v>0.4</v>
      </c>
      <c r="J1164" s="9">
        <v>5000</v>
      </c>
      <c r="K1164" s="10">
        <f t="shared" si="0"/>
        <v>2000</v>
      </c>
      <c r="L1164" s="10">
        <f t="shared" si="1"/>
        <v>700</v>
      </c>
      <c r="M1164" s="11">
        <v>0.35</v>
      </c>
      <c r="O1164" s="16"/>
      <c r="P1164" s="17"/>
      <c r="Q1164" s="12"/>
      <c r="R1164" s="13"/>
    </row>
    <row r="1165" spans="1:18" ht="15.75" customHeight="1">
      <c r="A1165" s="1"/>
      <c r="B1165" s="6" t="s">
        <v>14</v>
      </c>
      <c r="C1165" s="6">
        <v>1185732</v>
      </c>
      <c r="D1165" s="7">
        <v>44246</v>
      </c>
      <c r="E1165" s="6" t="s">
        <v>15</v>
      </c>
      <c r="F1165" s="6" t="s">
        <v>59</v>
      </c>
      <c r="G1165" s="6" t="s">
        <v>60</v>
      </c>
      <c r="H1165" s="6" t="s">
        <v>18</v>
      </c>
      <c r="I1165" s="8">
        <v>0.4</v>
      </c>
      <c r="J1165" s="9">
        <v>1500</v>
      </c>
      <c r="K1165" s="10">
        <f t="shared" si="0"/>
        <v>600</v>
      </c>
      <c r="L1165" s="10">
        <f t="shared" si="1"/>
        <v>210</v>
      </c>
      <c r="M1165" s="11">
        <v>0.35</v>
      </c>
      <c r="O1165" s="16"/>
      <c r="P1165" s="17"/>
      <c r="Q1165" s="12"/>
      <c r="R1165" s="13"/>
    </row>
    <row r="1166" spans="1:18" ht="15.75" customHeight="1">
      <c r="A1166" s="1"/>
      <c r="B1166" s="6" t="s">
        <v>14</v>
      </c>
      <c r="C1166" s="6">
        <v>1185732</v>
      </c>
      <c r="D1166" s="7">
        <v>44246</v>
      </c>
      <c r="E1166" s="6" t="s">
        <v>15</v>
      </c>
      <c r="F1166" s="6" t="s">
        <v>59</v>
      </c>
      <c r="G1166" s="6" t="s">
        <v>60</v>
      </c>
      <c r="H1166" s="6" t="s">
        <v>19</v>
      </c>
      <c r="I1166" s="8">
        <v>0.30000000000000004</v>
      </c>
      <c r="J1166" s="9">
        <v>2000</v>
      </c>
      <c r="K1166" s="10">
        <f t="shared" si="0"/>
        <v>600.00000000000011</v>
      </c>
      <c r="L1166" s="10">
        <f t="shared" si="1"/>
        <v>240.00000000000003</v>
      </c>
      <c r="M1166" s="11">
        <v>0.39999999999999997</v>
      </c>
      <c r="O1166" s="16"/>
      <c r="P1166" s="17"/>
      <c r="Q1166" s="12"/>
      <c r="R1166" s="13"/>
    </row>
    <row r="1167" spans="1:18" ht="15.75" customHeight="1">
      <c r="A1167" s="1"/>
      <c r="B1167" s="6" t="s">
        <v>14</v>
      </c>
      <c r="C1167" s="6">
        <v>1185732</v>
      </c>
      <c r="D1167" s="7">
        <v>44246</v>
      </c>
      <c r="E1167" s="6" t="s">
        <v>15</v>
      </c>
      <c r="F1167" s="6" t="s">
        <v>59</v>
      </c>
      <c r="G1167" s="6" t="s">
        <v>60</v>
      </c>
      <c r="H1167" s="6" t="s">
        <v>20</v>
      </c>
      <c r="I1167" s="8">
        <v>0.35</v>
      </c>
      <c r="J1167" s="9">
        <v>750</v>
      </c>
      <c r="K1167" s="10">
        <f t="shared" si="0"/>
        <v>262.5</v>
      </c>
      <c r="L1167" s="10">
        <f t="shared" si="1"/>
        <v>78.75</v>
      </c>
      <c r="M1167" s="11">
        <v>0.3</v>
      </c>
      <c r="O1167" s="16"/>
      <c r="P1167" s="17"/>
      <c r="Q1167" s="12"/>
      <c r="R1167" s="13"/>
    </row>
    <row r="1168" spans="1:18" ht="15.75" customHeight="1">
      <c r="A1168" s="1"/>
      <c r="B1168" s="6" t="s">
        <v>14</v>
      </c>
      <c r="C1168" s="6">
        <v>1185732</v>
      </c>
      <c r="D1168" s="7">
        <v>44246</v>
      </c>
      <c r="E1168" s="6" t="s">
        <v>15</v>
      </c>
      <c r="F1168" s="6" t="s">
        <v>59</v>
      </c>
      <c r="G1168" s="6" t="s">
        <v>60</v>
      </c>
      <c r="H1168" s="6" t="s">
        <v>21</v>
      </c>
      <c r="I1168" s="8">
        <v>0.5</v>
      </c>
      <c r="J1168" s="9">
        <v>1500</v>
      </c>
      <c r="K1168" s="10">
        <f t="shared" si="0"/>
        <v>750</v>
      </c>
      <c r="L1168" s="10">
        <f t="shared" si="1"/>
        <v>187.5</v>
      </c>
      <c r="M1168" s="11">
        <v>0.25</v>
      </c>
      <c r="O1168" s="16"/>
      <c r="P1168" s="17"/>
      <c r="Q1168" s="12"/>
      <c r="R1168" s="13"/>
    </row>
    <row r="1169" spans="1:18" ht="15.75" customHeight="1">
      <c r="A1169" s="1"/>
      <c r="B1169" s="6" t="s">
        <v>14</v>
      </c>
      <c r="C1169" s="6">
        <v>1185732</v>
      </c>
      <c r="D1169" s="7">
        <v>44246</v>
      </c>
      <c r="E1169" s="6" t="s">
        <v>15</v>
      </c>
      <c r="F1169" s="6" t="s">
        <v>59</v>
      </c>
      <c r="G1169" s="6" t="s">
        <v>60</v>
      </c>
      <c r="H1169" s="6" t="s">
        <v>22</v>
      </c>
      <c r="I1169" s="8">
        <v>0.4</v>
      </c>
      <c r="J1169" s="9">
        <v>2500</v>
      </c>
      <c r="K1169" s="10">
        <f t="shared" si="0"/>
        <v>1000</v>
      </c>
      <c r="L1169" s="10">
        <f t="shared" si="1"/>
        <v>400</v>
      </c>
      <c r="M1169" s="11">
        <v>0.4</v>
      </c>
      <c r="O1169" s="16"/>
      <c r="P1169" s="17"/>
      <c r="Q1169" s="12"/>
      <c r="R1169" s="13"/>
    </row>
    <row r="1170" spans="1:18" ht="15.75" customHeight="1">
      <c r="A1170" s="1"/>
      <c r="B1170" s="6" t="s">
        <v>14</v>
      </c>
      <c r="C1170" s="6">
        <v>1185732</v>
      </c>
      <c r="D1170" s="7">
        <v>44272</v>
      </c>
      <c r="E1170" s="6" t="s">
        <v>15</v>
      </c>
      <c r="F1170" s="6" t="s">
        <v>59</v>
      </c>
      <c r="G1170" s="6" t="s">
        <v>60</v>
      </c>
      <c r="H1170" s="6" t="s">
        <v>17</v>
      </c>
      <c r="I1170" s="8">
        <v>0.4</v>
      </c>
      <c r="J1170" s="9">
        <v>4700</v>
      </c>
      <c r="K1170" s="10">
        <f t="shared" si="0"/>
        <v>1880</v>
      </c>
      <c r="L1170" s="10">
        <f t="shared" si="1"/>
        <v>658</v>
      </c>
      <c r="M1170" s="11">
        <v>0.35</v>
      </c>
      <c r="O1170" s="16"/>
      <c r="P1170" s="17"/>
      <c r="Q1170" s="12"/>
      <c r="R1170" s="13"/>
    </row>
    <row r="1171" spans="1:18" ht="15.75" customHeight="1">
      <c r="A1171" s="1"/>
      <c r="B1171" s="6" t="s">
        <v>14</v>
      </c>
      <c r="C1171" s="6">
        <v>1185732</v>
      </c>
      <c r="D1171" s="7">
        <v>44272</v>
      </c>
      <c r="E1171" s="6" t="s">
        <v>15</v>
      </c>
      <c r="F1171" s="6" t="s">
        <v>59</v>
      </c>
      <c r="G1171" s="6" t="s">
        <v>60</v>
      </c>
      <c r="H1171" s="6" t="s">
        <v>18</v>
      </c>
      <c r="I1171" s="8">
        <v>0.4</v>
      </c>
      <c r="J1171" s="9">
        <v>1750</v>
      </c>
      <c r="K1171" s="10">
        <f t="shared" si="0"/>
        <v>700</v>
      </c>
      <c r="L1171" s="10">
        <f t="shared" si="1"/>
        <v>244.99999999999997</v>
      </c>
      <c r="M1171" s="11">
        <v>0.35</v>
      </c>
      <c r="O1171" s="16"/>
      <c r="P1171" s="17"/>
      <c r="Q1171" s="12"/>
      <c r="R1171" s="13"/>
    </row>
    <row r="1172" spans="1:18" ht="15.75" customHeight="1">
      <c r="A1172" s="1"/>
      <c r="B1172" s="6" t="s">
        <v>14</v>
      </c>
      <c r="C1172" s="6">
        <v>1185732</v>
      </c>
      <c r="D1172" s="7">
        <v>44272</v>
      </c>
      <c r="E1172" s="6" t="s">
        <v>15</v>
      </c>
      <c r="F1172" s="6" t="s">
        <v>59</v>
      </c>
      <c r="G1172" s="6" t="s">
        <v>60</v>
      </c>
      <c r="H1172" s="6" t="s">
        <v>19</v>
      </c>
      <c r="I1172" s="8">
        <v>0.30000000000000004</v>
      </c>
      <c r="J1172" s="9">
        <v>2000</v>
      </c>
      <c r="K1172" s="10">
        <f t="shared" si="0"/>
        <v>600.00000000000011</v>
      </c>
      <c r="L1172" s="10">
        <f t="shared" si="1"/>
        <v>240.00000000000003</v>
      </c>
      <c r="M1172" s="11">
        <v>0.39999999999999997</v>
      </c>
      <c r="O1172" s="16"/>
      <c r="P1172" s="17"/>
      <c r="Q1172" s="12"/>
      <c r="R1172" s="13"/>
    </row>
    <row r="1173" spans="1:18" ht="15.75" customHeight="1">
      <c r="A1173" s="1"/>
      <c r="B1173" s="6" t="s">
        <v>14</v>
      </c>
      <c r="C1173" s="6">
        <v>1185732</v>
      </c>
      <c r="D1173" s="7">
        <v>44272</v>
      </c>
      <c r="E1173" s="6" t="s">
        <v>15</v>
      </c>
      <c r="F1173" s="6" t="s">
        <v>59</v>
      </c>
      <c r="G1173" s="6" t="s">
        <v>60</v>
      </c>
      <c r="H1173" s="6" t="s">
        <v>20</v>
      </c>
      <c r="I1173" s="8">
        <v>0.35</v>
      </c>
      <c r="J1173" s="9">
        <v>500</v>
      </c>
      <c r="K1173" s="10">
        <f t="shared" si="0"/>
        <v>175</v>
      </c>
      <c r="L1173" s="10">
        <f t="shared" si="1"/>
        <v>52.5</v>
      </c>
      <c r="M1173" s="11">
        <v>0.3</v>
      </c>
      <c r="O1173" s="16"/>
      <c r="P1173" s="17"/>
      <c r="Q1173" s="12"/>
      <c r="R1173" s="13"/>
    </row>
    <row r="1174" spans="1:18" ht="15.75" customHeight="1">
      <c r="A1174" s="1"/>
      <c r="B1174" s="6" t="s">
        <v>14</v>
      </c>
      <c r="C1174" s="6">
        <v>1185732</v>
      </c>
      <c r="D1174" s="7">
        <v>44272</v>
      </c>
      <c r="E1174" s="6" t="s">
        <v>15</v>
      </c>
      <c r="F1174" s="6" t="s">
        <v>59</v>
      </c>
      <c r="G1174" s="6" t="s">
        <v>60</v>
      </c>
      <c r="H1174" s="6" t="s">
        <v>21</v>
      </c>
      <c r="I1174" s="8">
        <v>0.5</v>
      </c>
      <c r="J1174" s="9">
        <v>1000</v>
      </c>
      <c r="K1174" s="10">
        <f t="shared" si="0"/>
        <v>500</v>
      </c>
      <c r="L1174" s="10">
        <f t="shared" si="1"/>
        <v>125</v>
      </c>
      <c r="M1174" s="11">
        <v>0.25</v>
      </c>
      <c r="O1174" s="16"/>
      <c r="P1174" s="17"/>
      <c r="Q1174" s="12"/>
      <c r="R1174" s="13"/>
    </row>
    <row r="1175" spans="1:18" ht="15.75" customHeight="1">
      <c r="A1175" s="1"/>
      <c r="B1175" s="6" t="s">
        <v>14</v>
      </c>
      <c r="C1175" s="6">
        <v>1185732</v>
      </c>
      <c r="D1175" s="7">
        <v>44272</v>
      </c>
      <c r="E1175" s="6" t="s">
        <v>15</v>
      </c>
      <c r="F1175" s="6" t="s">
        <v>59</v>
      </c>
      <c r="G1175" s="6" t="s">
        <v>60</v>
      </c>
      <c r="H1175" s="6" t="s">
        <v>22</v>
      </c>
      <c r="I1175" s="8">
        <v>0.4</v>
      </c>
      <c r="J1175" s="9">
        <v>2000</v>
      </c>
      <c r="K1175" s="10">
        <f t="shared" si="0"/>
        <v>800</v>
      </c>
      <c r="L1175" s="10">
        <f t="shared" si="1"/>
        <v>320</v>
      </c>
      <c r="M1175" s="11">
        <v>0.4</v>
      </c>
      <c r="O1175" s="16"/>
      <c r="P1175" s="17"/>
      <c r="Q1175" s="12"/>
      <c r="R1175" s="13"/>
    </row>
    <row r="1176" spans="1:18" ht="15.75" customHeight="1">
      <c r="A1176" s="1"/>
      <c r="B1176" s="6" t="s">
        <v>14</v>
      </c>
      <c r="C1176" s="6">
        <v>1185732</v>
      </c>
      <c r="D1176" s="7">
        <v>44304</v>
      </c>
      <c r="E1176" s="6" t="s">
        <v>15</v>
      </c>
      <c r="F1176" s="6" t="s">
        <v>59</v>
      </c>
      <c r="G1176" s="6" t="s">
        <v>60</v>
      </c>
      <c r="H1176" s="6" t="s">
        <v>17</v>
      </c>
      <c r="I1176" s="8">
        <v>0.4</v>
      </c>
      <c r="J1176" s="9">
        <v>4500</v>
      </c>
      <c r="K1176" s="10">
        <f t="shared" si="0"/>
        <v>1800</v>
      </c>
      <c r="L1176" s="10">
        <f t="shared" si="1"/>
        <v>630</v>
      </c>
      <c r="M1176" s="11">
        <v>0.35</v>
      </c>
      <c r="O1176" s="16"/>
      <c r="P1176" s="17"/>
      <c r="Q1176" s="12"/>
      <c r="R1176" s="13"/>
    </row>
    <row r="1177" spans="1:18" ht="15.75" customHeight="1">
      <c r="A1177" s="1"/>
      <c r="B1177" s="6" t="s">
        <v>14</v>
      </c>
      <c r="C1177" s="6">
        <v>1185732</v>
      </c>
      <c r="D1177" s="7">
        <v>44304</v>
      </c>
      <c r="E1177" s="6" t="s">
        <v>15</v>
      </c>
      <c r="F1177" s="6" t="s">
        <v>59</v>
      </c>
      <c r="G1177" s="6" t="s">
        <v>60</v>
      </c>
      <c r="H1177" s="6" t="s">
        <v>18</v>
      </c>
      <c r="I1177" s="8">
        <v>0.4</v>
      </c>
      <c r="J1177" s="9">
        <v>1500</v>
      </c>
      <c r="K1177" s="10">
        <f t="shared" si="0"/>
        <v>600</v>
      </c>
      <c r="L1177" s="10">
        <f t="shared" si="1"/>
        <v>210</v>
      </c>
      <c r="M1177" s="11">
        <v>0.35</v>
      </c>
      <c r="O1177" s="16"/>
      <c r="P1177" s="17"/>
      <c r="Q1177" s="12"/>
      <c r="R1177" s="13"/>
    </row>
    <row r="1178" spans="1:18" ht="15.75" customHeight="1">
      <c r="A1178" s="1"/>
      <c r="B1178" s="6" t="s">
        <v>14</v>
      </c>
      <c r="C1178" s="6">
        <v>1185732</v>
      </c>
      <c r="D1178" s="7">
        <v>44304</v>
      </c>
      <c r="E1178" s="6" t="s">
        <v>15</v>
      </c>
      <c r="F1178" s="6" t="s">
        <v>59</v>
      </c>
      <c r="G1178" s="6" t="s">
        <v>60</v>
      </c>
      <c r="H1178" s="6" t="s">
        <v>19</v>
      </c>
      <c r="I1178" s="8">
        <v>0.30000000000000004</v>
      </c>
      <c r="J1178" s="9">
        <v>1500</v>
      </c>
      <c r="K1178" s="10">
        <f t="shared" si="0"/>
        <v>450.00000000000006</v>
      </c>
      <c r="L1178" s="10">
        <f t="shared" si="1"/>
        <v>180</v>
      </c>
      <c r="M1178" s="11">
        <v>0.39999999999999997</v>
      </c>
      <c r="O1178" s="16"/>
      <c r="P1178" s="17"/>
      <c r="Q1178" s="12"/>
      <c r="R1178" s="13"/>
    </row>
    <row r="1179" spans="1:18" ht="15.75" customHeight="1">
      <c r="A1179" s="1"/>
      <c r="B1179" s="6" t="s">
        <v>14</v>
      </c>
      <c r="C1179" s="6">
        <v>1185732</v>
      </c>
      <c r="D1179" s="7">
        <v>44304</v>
      </c>
      <c r="E1179" s="6" t="s">
        <v>15</v>
      </c>
      <c r="F1179" s="6" t="s">
        <v>59</v>
      </c>
      <c r="G1179" s="6" t="s">
        <v>60</v>
      </c>
      <c r="H1179" s="6" t="s">
        <v>20</v>
      </c>
      <c r="I1179" s="8">
        <v>0.35</v>
      </c>
      <c r="J1179" s="9">
        <v>750</v>
      </c>
      <c r="K1179" s="10">
        <f t="shared" si="0"/>
        <v>262.5</v>
      </c>
      <c r="L1179" s="10">
        <f t="shared" si="1"/>
        <v>78.75</v>
      </c>
      <c r="M1179" s="11">
        <v>0.3</v>
      </c>
      <c r="O1179" s="16"/>
      <c r="P1179" s="17"/>
      <c r="Q1179" s="12"/>
      <c r="R1179" s="13"/>
    </row>
    <row r="1180" spans="1:18" ht="15.75" customHeight="1">
      <c r="A1180" s="1"/>
      <c r="B1180" s="6" t="s">
        <v>14</v>
      </c>
      <c r="C1180" s="6">
        <v>1185732</v>
      </c>
      <c r="D1180" s="7">
        <v>44304</v>
      </c>
      <c r="E1180" s="6" t="s">
        <v>15</v>
      </c>
      <c r="F1180" s="6" t="s">
        <v>59</v>
      </c>
      <c r="G1180" s="6" t="s">
        <v>60</v>
      </c>
      <c r="H1180" s="6" t="s">
        <v>21</v>
      </c>
      <c r="I1180" s="8">
        <v>0.5</v>
      </c>
      <c r="J1180" s="9">
        <v>750</v>
      </c>
      <c r="K1180" s="10">
        <f t="shared" si="0"/>
        <v>375</v>
      </c>
      <c r="L1180" s="10">
        <f t="shared" si="1"/>
        <v>93.75</v>
      </c>
      <c r="M1180" s="11">
        <v>0.25</v>
      </c>
      <c r="O1180" s="16"/>
      <c r="P1180" s="17"/>
      <c r="Q1180" s="12"/>
      <c r="R1180" s="13"/>
    </row>
    <row r="1181" spans="1:18" ht="15.75" customHeight="1">
      <c r="A1181" s="1"/>
      <c r="B1181" s="6" t="s">
        <v>14</v>
      </c>
      <c r="C1181" s="6">
        <v>1185732</v>
      </c>
      <c r="D1181" s="7">
        <v>44304</v>
      </c>
      <c r="E1181" s="6" t="s">
        <v>15</v>
      </c>
      <c r="F1181" s="6" t="s">
        <v>59</v>
      </c>
      <c r="G1181" s="6" t="s">
        <v>60</v>
      </c>
      <c r="H1181" s="6" t="s">
        <v>22</v>
      </c>
      <c r="I1181" s="8">
        <v>0.4</v>
      </c>
      <c r="J1181" s="9">
        <v>2250</v>
      </c>
      <c r="K1181" s="10">
        <f t="shared" si="0"/>
        <v>900</v>
      </c>
      <c r="L1181" s="10">
        <f t="shared" si="1"/>
        <v>360</v>
      </c>
      <c r="M1181" s="11">
        <v>0.4</v>
      </c>
      <c r="O1181" s="16"/>
      <c r="P1181" s="17"/>
      <c r="Q1181" s="12"/>
      <c r="R1181" s="13"/>
    </row>
    <row r="1182" spans="1:18" ht="15.75" customHeight="1">
      <c r="A1182" s="1"/>
      <c r="B1182" s="6" t="s">
        <v>14</v>
      </c>
      <c r="C1182" s="6">
        <v>1185732</v>
      </c>
      <c r="D1182" s="7">
        <v>44333</v>
      </c>
      <c r="E1182" s="6" t="s">
        <v>15</v>
      </c>
      <c r="F1182" s="6" t="s">
        <v>59</v>
      </c>
      <c r="G1182" s="6" t="s">
        <v>60</v>
      </c>
      <c r="H1182" s="6" t="s">
        <v>17</v>
      </c>
      <c r="I1182" s="8">
        <v>0.54999999999999993</v>
      </c>
      <c r="J1182" s="9">
        <v>4950</v>
      </c>
      <c r="K1182" s="10">
        <f t="shared" si="0"/>
        <v>2722.4999999999995</v>
      </c>
      <c r="L1182" s="10">
        <f t="shared" si="1"/>
        <v>952.87499999999977</v>
      </c>
      <c r="M1182" s="11">
        <v>0.35</v>
      </c>
      <c r="O1182" s="16"/>
      <c r="P1182" s="17"/>
      <c r="Q1182" s="12"/>
      <c r="R1182" s="13"/>
    </row>
    <row r="1183" spans="1:18" ht="15.75" customHeight="1">
      <c r="A1183" s="1"/>
      <c r="B1183" s="6" t="s">
        <v>14</v>
      </c>
      <c r="C1183" s="6">
        <v>1185732</v>
      </c>
      <c r="D1183" s="7">
        <v>44333</v>
      </c>
      <c r="E1183" s="6" t="s">
        <v>15</v>
      </c>
      <c r="F1183" s="6" t="s">
        <v>59</v>
      </c>
      <c r="G1183" s="6" t="s">
        <v>60</v>
      </c>
      <c r="H1183" s="6" t="s">
        <v>18</v>
      </c>
      <c r="I1183" s="8">
        <v>0.5</v>
      </c>
      <c r="J1183" s="9">
        <v>2000</v>
      </c>
      <c r="K1183" s="10">
        <f t="shared" si="0"/>
        <v>1000</v>
      </c>
      <c r="L1183" s="10">
        <f t="shared" si="1"/>
        <v>350</v>
      </c>
      <c r="M1183" s="11">
        <v>0.35</v>
      </c>
      <c r="O1183" s="16"/>
      <c r="P1183" s="17"/>
      <c r="Q1183" s="12"/>
      <c r="R1183" s="13"/>
    </row>
    <row r="1184" spans="1:18" ht="15.75" customHeight="1">
      <c r="A1184" s="1"/>
      <c r="B1184" s="6" t="s">
        <v>14</v>
      </c>
      <c r="C1184" s="6">
        <v>1185732</v>
      </c>
      <c r="D1184" s="7">
        <v>44333</v>
      </c>
      <c r="E1184" s="6" t="s">
        <v>15</v>
      </c>
      <c r="F1184" s="6" t="s">
        <v>59</v>
      </c>
      <c r="G1184" s="6" t="s">
        <v>60</v>
      </c>
      <c r="H1184" s="6" t="s">
        <v>19</v>
      </c>
      <c r="I1184" s="8">
        <v>0.45</v>
      </c>
      <c r="J1184" s="9">
        <v>1750</v>
      </c>
      <c r="K1184" s="10">
        <f t="shared" si="0"/>
        <v>787.5</v>
      </c>
      <c r="L1184" s="10">
        <f t="shared" si="1"/>
        <v>315</v>
      </c>
      <c r="M1184" s="11">
        <v>0.39999999999999997</v>
      </c>
      <c r="O1184" s="16"/>
      <c r="P1184" s="17"/>
      <c r="Q1184" s="12"/>
      <c r="R1184" s="13"/>
    </row>
    <row r="1185" spans="1:18" ht="15.75" customHeight="1">
      <c r="A1185" s="1"/>
      <c r="B1185" s="6" t="s">
        <v>14</v>
      </c>
      <c r="C1185" s="6">
        <v>1185732</v>
      </c>
      <c r="D1185" s="7">
        <v>44333</v>
      </c>
      <c r="E1185" s="6" t="s">
        <v>15</v>
      </c>
      <c r="F1185" s="6" t="s">
        <v>59</v>
      </c>
      <c r="G1185" s="6" t="s">
        <v>60</v>
      </c>
      <c r="H1185" s="6" t="s">
        <v>20</v>
      </c>
      <c r="I1185" s="8">
        <v>0.45</v>
      </c>
      <c r="J1185" s="9">
        <v>1250</v>
      </c>
      <c r="K1185" s="10">
        <f t="shared" si="0"/>
        <v>562.5</v>
      </c>
      <c r="L1185" s="10">
        <f t="shared" si="1"/>
        <v>168.75</v>
      </c>
      <c r="M1185" s="11">
        <v>0.3</v>
      </c>
      <c r="O1185" s="16"/>
      <c r="P1185" s="17"/>
      <c r="Q1185" s="12"/>
      <c r="R1185" s="13"/>
    </row>
    <row r="1186" spans="1:18" ht="15.75" customHeight="1">
      <c r="A1186" s="1"/>
      <c r="B1186" s="6" t="s">
        <v>14</v>
      </c>
      <c r="C1186" s="6">
        <v>1185732</v>
      </c>
      <c r="D1186" s="7">
        <v>44333</v>
      </c>
      <c r="E1186" s="6" t="s">
        <v>15</v>
      </c>
      <c r="F1186" s="6" t="s">
        <v>59</v>
      </c>
      <c r="G1186" s="6" t="s">
        <v>60</v>
      </c>
      <c r="H1186" s="6" t="s">
        <v>21</v>
      </c>
      <c r="I1186" s="8">
        <v>0.54999999999999993</v>
      </c>
      <c r="J1186" s="9">
        <v>1500</v>
      </c>
      <c r="K1186" s="10">
        <f t="shared" si="0"/>
        <v>824.99999999999989</v>
      </c>
      <c r="L1186" s="10">
        <f t="shared" si="1"/>
        <v>206.24999999999997</v>
      </c>
      <c r="M1186" s="11">
        <v>0.25</v>
      </c>
      <c r="O1186" s="16"/>
      <c r="P1186" s="17"/>
      <c r="Q1186" s="12"/>
      <c r="R1186" s="13"/>
    </row>
    <row r="1187" spans="1:18" ht="15.75" customHeight="1">
      <c r="A1187" s="1"/>
      <c r="B1187" s="6" t="s">
        <v>14</v>
      </c>
      <c r="C1187" s="6">
        <v>1185732</v>
      </c>
      <c r="D1187" s="7">
        <v>44333</v>
      </c>
      <c r="E1187" s="6" t="s">
        <v>15</v>
      </c>
      <c r="F1187" s="6" t="s">
        <v>59</v>
      </c>
      <c r="G1187" s="6" t="s">
        <v>60</v>
      </c>
      <c r="H1187" s="6" t="s">
        <v>22</v>
      </c>
      <c r="I1187" s="8">
        <v>0.6</v>
      </c>
      <c r="J1187" s="9">
        <v>2750</v>
      </c>
      <c r="K1187" s="10">
        <f t="shared" si="0"/>
        <v>1650</v>
      </c>
      <c r="L1187" s="10">
        <f t="shared" si="1"/>
        <v>660</v>
      </c>
      <c r="M1187" s="11">
        <v>0.4</v>
      </c>
      <c r="O1187" s="16"/>
      <c r="P1187" s="17"/>
      <c r="Q1187" s="12"/>
      <c r="R1187" s="13"/>
    </row>
    <row r="1188" spans="1:18" ht="15.75" customHeight="1">
      <c r="A1188" s="1"/>
      <c r="B1188" s="6" t="s">
        <v>14</v>
      </c>
      <c r="C1188" s="6">
        <v>1185732</v>
      </c>
      <c r="D1188" s="7">
        <v>44366</v>
      </c>
      <c r="E1188" s="6" t="s">
        <v>15</v>
      </c>
      <c r="F1188" s="6" t="s">
        <v>59</v>
      </c>
      <c r="G1188" s="6" t="s">
        <v>60</v>
      </c>
      <c r="H1188" s="6" t="s">
        <v>17</v>
      </c>
      <c r="I1188" s="8">
        <v>0.54999999999999993</v>
      </c>
      <c r="J1188" s="9">
        <v>5250</v>
      </c>
      <c r="K1188" s="10">
        <f t="shared" si="0"/>
        <v>2887.4999999999995</v>
      </c>
      <c r="L1188" s="10">
        <f t="shared" si="1"/>
        <v>1010.6249999999998</v>
      </c>
      <c r="M1188" s="11">
        <v>0.35</v>
      </c>
      <c r="O1188" s="16"/>
      <c r="P1188" s="17"/>
      <c r="Q1188" s="12"/>
      <c r="R1188" s="13"/>
    </row>
    <row r="1189" spans="1:18" ht="15.75" customHeight="1">
      <c r="A1189" s="1"/>
      <c r="B1189" s="6" t="s">
        <v>14</v>
      </c>
      <c r="C1189" s="6">
        <v>1185732</v>
      </c>
      <c r="D1189" s="7">
        <v>44366</v>
      </c>
      <c r="E1189" s="6" t="s">
        <v>15</v>
      </c>
      <c r="F1189" s="6" t="s">
        <v>59</v>
      </c>
      <c r="G1189" s="6" t="s">
        <v>60</v>
      </c>
      <c r="H1189" s="6" t="s">
        <v>18</v>
      </c>
      <c r="I1189" s="8">
        <v>0.5</v>
      </c>
      <c r="J1189" s="9">
        <v>2750</v>
      </c>
      <c r="K1189" s="10">
        <f t="shared" si="0"/>
        <v>1375</v>
      </c>
      <c r="L1189" s="10">
        <f t="shared" si="1"/>
        <v>481.24999999999994</v>
      </c>
      <c r="M1189" s="11">
        <v>0.35</v>
      </c>
      <c r="O1189" s="16"/>
      <c r="P1189" s="17"/>
      <c r="Q1189" s="12"/>
      <c r="R1189" s="13"/>
    </row>
    <row r="1190" spans="1:18" ht="15.75" customHeight="1">
      <c r="A1190" s="1"/>
      <c r="B1190" s="6" t="s">
        <v>14</v>
      </c>
      <c r="C1190" s="6">
        <v>1185732</v>
      </c>
      <c r="D1190" s="7">
        <v>44366</v>
      </c>
      <c r="E1190" s="6" t="s">
        <v>15</v>
      </c>
      <c r="F1190" s="6" t="s">
        <v>59</v>
      </c>
      <c r="G1190" s="6" t="s">
        <v>60</v>
      </c>
      <c r="H1190" s="6" t="s">
        <v>19</v>
      </c>
      <c r="I1190" s="8">
        <v>0.45</v>
      </c>
      <c r="J1190" s="9">
        <v>2000</v>
      </c>
      <c r="K1190" s="10">
        <f t="shared" si="0"/>
        <v>900</v>
      </c>
      <c r="L1190" s="10">
        <f t="shared" si="1"/>
        <v>359.99999999999994</v>
      </c>
      <c r="M1190" s="11">
        <v>0.39999999999999997</v>
      </c>
      <c r="O1190" s="16"/>
      <c r="P1190" s="17"/>
      <c r="Q1190" s="12"/>
      <c r="R1190" s="13"/>
    </row>
    <row r="1191" spans="1:18" ht="15.75" customHeight="1">
      <c r="A1191" s="1"/>
      <c r="B1191" s="6" t="s">
        <v>14</v>
      </c>
      <c r="C1191" s="6">
        <v>1185732</v>
      </c>
      <c r="D1191" s="7">
        <v>44366</v>
      </c>
      <c r="E1191" s="6" t="s">
        <v>15</v>
      </c>
      <c r="F1191" s="6" t="s">
        <v>59</v>
      </c>
      <c r="G1191" s="6" t="s">
        <v>60</v>
      </c>
      <c r="H1191" s="6" t="s">
        <v>20</v>
      </c>
      <c r="I1191" s="8">
        <v>0.45</v>
      </c>
      <c r="J1191" s="9">
        <v>1750</v>
      </c>
      <c r="K1191" s="10">
        <f t="shared" si="0"/>
        <v>787.5</v>
      </c>
      <c r="L1191" s="10">
        <f t="shared" si="1"/>
        <v>236.25</v>
      </c>
      <c r="M1191" s="11">
        <v>0.3</v>
      </c>
      <c r="O1191" s="16"/>
      <c r="P1191" s="17"/>
      <c r="Q1191" s="12"/>
      <c r="R1191" s="13"/>
    </row>
    <row r="1192" spans="1:18" ht="15.75" customHeight="1">
      <c r="A1192" s="1"/>
      <c r="B1192" s="6" t="s">
        <v>14</v>
      </c>
      <c r="C1192" s="6">
        <v>1185732</v>
      </c>
      <c r="D1192" s="7">
        <v>44366</v>
      </c>
      <c r="E1192" s="6" t="s">
        <v>15</v>
      </c>
      <c r="F1192" s="6" t="s">
        <v>59</v>
      </c>
      <c r="G1192" s="6" t="s">
        <v>60</v>
      </c>
      <c r="H1192" s="6" t="s">
        <v>21</v>
      </c>
      <c r="I1192" s="8">
        <v>0.54999999999999993</v>
      </c>
      <c r="J1192" s="9">
        <v>1750</v>
      </c>
      <c r="K1192" s="10">
        <f t="shared" si="0"/>
        <v>962.49999999999989</v>
      </c>
      <c r="L1192" s="10">
        <f t="shared" si="1"/>
        <v>240.62499999999997</v>
      </c>
      <c r="M1192" s="11">
        <v>0.25</v>
      </c>
      <c r="O1192" s="16"/>
      <c r="P1192" s="17"/>
      <c r="Q1192" s="12"/>
      <c r="R1192" s="13"/>
    </row>
    <row r="1193" spans="1:18" ht="15.75" customHeight="1">
      <c r="A1193" s="1"/>
      <c r="B1193" s="6" t="s">
        <v>14</v>
      </c>
      <c r="C1193" s="6">
        <v>1185732</v>
      </c>
      <c r="D1193" s="7">
        <v>44366</v>
      </c>
      <c r="E1193" s="6" t="s">
        <v>15</v>
      </c>
      <c r="F1193" s="6" t="s">
        <v>59</v>
      </c>
      <c r="G1193" s="6" t="s">
        <v>60</v>
      </c>
      <c r="H1193" s="6" t="s">
        <v>22</v>
      </c>
      <c r="I1193" s="8">
        <v>0.6</v>
      </c>
      <c r="J1193" s="9">
        <v>3250</v>
      </c>
      <c r="K1193" s="10">
        <f t="shared" si="0"/>
        <v>1950</v>
      </c>
      <c r="L1193" s="10">
        <f t="shared" si="1"/>
        <v>780</v>
      </c>
      <c r="M1193" s="11">
        <v>0.4</v>
      </c>
      <c r="O1193" s="16"/>
      <c r="P1193" s="17"/>
      <c r="Q1193" s="12"/>
      <c r="R1193" s="13"/>
    </row>
    <row r="1194" spans="1:18" ht="15.75" customHeight="1">
      <c r="A1194" s="1"/>
      <c r="B1194" s="6" t="s">
        <v>14</v>
      </c>
      <c r="C1194" s="6">
        <v>1185732</v>
      </c>
      <c r="D1194" s="7">
        <v>44394</v>
      </c>
      <c r="E1194" s="6" t="s">
        <v>15</v>
      </c>
      <c r="F1194" s="6" t="s">
        <v>59</v>
      </c>
      <c r="G1194" s="6" t="s">
        <v>60</v>
      </c>
      <c r="H1194" s="6" t="s">
        <v>17</v>
      </c>
      <c r="I1194" s="8">
        <v>0.54999999999999993</v>
      </c>
      <c r="J1194" s="9">
        <v>5500</v>
      </c>
      <c r="K1194" s="10">
        <f t="shared" si="0"/>
        <v>3024.9999999999995</v>
      </c>
      <c r="L1194" s="10">
        <f t="shared" si="1"/>
        <v>1058.7499999999998</v>
      </c>
      <c r="M1194" s="11">
        <v>0.35</v>
      </c>
      <c r="O1194" s="16"/>
      <c r="P1194" s="17"/>
      <c r="Q1194" s="12"/>
      <c r="R1194" s="13"/>
    </row>
    <row r="1195" spans="1:18" ht="15.75" customHeight="1">
      <c r="A1195" s="1"/>
      <c r="B1195" s="6" t="s">
        <v>14</v>
      </c>
      <c r="C1195" s="6">
        <v>1185732</v>
      </c>
      <c r="D1195" s="7">
        <v>44394</v>
      </c>
      <c r="E1195" s="6" t="s">
        <v>15</v>
      </c>
      <c r="F1195" s="6" t="s">
        <v>59</v>
      </c>
      <c r="G1195" s="6" t="s">
        <v>60</v>
      </c>
      <c r="H1195" s="6" t="s">
        <v>18</v>
      </c>
      <c r="I1195" s="8">
        <v>0.5</v>
      </c>
      <c r="J1195" s="9">
        <v>3000</v>
      </c>
      <c r="K1195" s="10">
        <f t="shared" si="0"/>
        <v>1500</v>
      </c>
      <c r="L1195" s="10">
        <f t="shared" si="1"/>
        <v>525</v>
      </c>
      <c r="M1195" s="11">
        <v>0.35</v>
      </c>
      <c r="O1195" s="16"/>
      <c r="P1195" s="17"/>
      <c r="Q1195" s="12"/>
      <c r="R1195" s="13"/>
    </row>
    <row r="1196" spans="1:18" ht="15.75" customHeight="1">
      <c r="A1196" s="1"/>
      <c r="B1196" s="6" t="s">
        <v>14</v>
      </c>
      <c r="C1196" s="6">
        <v>1185732</v>
      </c>
      <c r="D1196" s="7">
        <v>44394</v>
      </c>
      <c r="E1196" s="6" t="s">
        <v>15</v>
      </c>
      <c r="F1196" s="6" t="s">
        <v>59</v>
      </c>
      <c r="G1196" s="6" t="s">
        <v>60</v>
      </c>
      <c r="H1196" s="6" t="s">
        <v>19</v>
      </c>
      <c r="I1196" s="8">
        <v>0.45</v>
      </c>
      <c r="J1196" s="9">
        <v>2250</v>
      </c>
      <c r="K1196" s="10">
        <f t="shared" si="0"/>
        <v>1012.5</v>
      </c>
      <c r="L1196" s="10">
        <f t="shared" si="1"/>
        <v>404.99999999999994</v>
      </c>
      <c r="M1196" s="11">
        <v>0.39999999999999997</v>
      </c>
      <c r="O1196" s="16"/>
      <c r="P1196" s="17"/>
      <c r="Q1196" s="12"/>
      <c r="R1196" s="13"/>
    </row>
    <row r="1197" spans="1:18" ht="15.75" customHeight="1">
      <c r="A1197" s="1"/>
      <c r="B1197" s="6" t="s">
        <v>14</v>
      </c>
      <c r="C1197" s="6">
        <v>1185732</v>
      </c>
      <c r="D1197" s="7">
        <v>44394</v>
      </c>
      <c r="E1197" s="6" t="s">
        <v>15</v>
      </c>
      <c r="F1197" s="6" t="s">
        <v>59</v>
      </c>
      <c r="G1197" s="6" t="s">
        <v>60</v>
      </c>
      <c r="H1197" s="6" t="s">
        <v>20</v>
      </c>
      <c r="I1197" s="8">
        <v>0.45</v>
      </c>
      <c r="J1197" s="9">
        <v>1750</v>
      </c>
      <c r="K1197" s="10">
        <f t="shared" si="0"/>
        <v>787.5</v>
      </c>
      <c r="L1197" s="10">
        <f t="shared" si="1"/>
        <v>236.25</v>
      </c>
      <c r="M1197" s="11">
        <v>0.3</v>
      </c>
      <c r="O1197" s="16"/>
      <c r="P1197" s="17"/>
      <c r="Q1197" s="12"/>
      <c r="R1197" s="13"/>
    </row>
    <row r="1198" spans="1:18" ht="15.75" customHeight="1">
      <c r="A1198" s="1"/>
      <c r="B1198" s="6" t="s">
        <v>14</v>
      </c>
      <c r="C1198" s="6">
        <v>1185732</v>
      </c>
      <c r="D1198" s="7">
        <v>44394</v>
      </c>
      <c r="E1198" s="6" t="s">
        <v>15</v>
      </c>
      <c r="F1198" s="6" t="s">
        <v>59</v>
      </c>
      <c r="G1198" s="6" t="s">
        <v>60</v>
      </c>
      <c r="H1198" s="6" t="s">
        <v>21</v>
      </c>
      <c r="I1198" s="8">
        <v>0.54999999999999993</v>
      </c>
      <c r="J1198" s="9">
        <v>2000</v>
      </c>
      <c r="K1198" s="10">
        <f t="shared" si="0"/>
        <v>1099.9999999999998</v>
      </c>
      <c r="L1198" s="10">
        <f t="shared" si="1"/>
        <v>274.99999999999994</v>
      </c>
      <c r="M1198" s="11">
        <v>0.25</v>
      </c>
      <c r="O1198" s="16"/>
      <c r="P1198" s="17"/>
      <c r="Q1198" s="12"/>
      <c r="R1198" s="13"/>
    </row>
    <row r="1199" spans="1:18" ht="15.75" customHeight="1">
      <c r="A1199" s="1"/>
      <c r="B1199" s="6" t="s">
        <v>14</v>
      </c>
      <c r="C1199" s="6">
        <v>1185732</v>
      </c>
      <c r="D1199" s="7">
        <v>44394</v>
      </c>
      <c r="E1199" s="6" t="s">
        <v>15</v>
      </c>
      <c r="F1199" s="6" t="s">
        <v>59</v>
      </c>
      <c r="G1199" s="6" t="s">
        <v>60</v>
      </c>
      <c r="H1199" s="6" t="s">
        <v>22</v>
      </c>
      <c r="I1199" s="8">
        <v>0.6</v>
      </c>
      <c r="J1199" s="9">
        <v>3750</v>
      </c>
      <c r="K1199" s="10">
        <f t="shared" si="0"/>
        <v>2250</v>
      </c>
      <c r="L1199" s="10">
        <f t="shared" si="1"/>
        <v>900</v>
      </c>
      <c r="M1199" s="11">
        <v>0.4</v>
      </c>
      <c r="O1199" s="16"/>
      <c r="P1199" s="17"/>
      <c r="Q1199" s="12"/>
      <c r="R1199" s="13"/>
    </row>
    <row r="1200" spans="1:18" ht="15.75" customHeight="1">
      <c r="A1200" s="1"/>
      <c r="B1200" s="6" t="s">
        <v>14</v>
      </c>
      <c r="C1200" s="6">
        <v>1185732</v>
      </c>
      <c r="D1200" s="7">
        <v>44426</v>
      </c>
      <c r="E1200" s="6" t="s">
        <v>15</v>
      </c>
      <c r="F1200" s="6" t="s">
        <v>59</v>
      </c>
      <c r="G1200" s="6" t="s">
        <v>60</v>
      </c>
      <c r="H1200" s="6" t="s">
        <v>17</v>
      </c>
      <c r="I1200" s="8">
        <v>0.54999999999999993</v>
      </c>
      <c r="J1200" s="9">
        <v>5250</v>
      </c>
      <c r="K1200" s="10">
        <f t="shared" si="0"/>
        <v>2887.4999999999995</v>
      </c>
      <c r="L1200" s="10">
        <f t="shared" si="1"/>
        <v>1010.6249999999998</v>
      </c>
      <c r="M1200" s="11">
        <v>0.35</v>
      </c>
      <c r="O1200" s="16"/>
      <c r="P1200" s="17"/>
      <c r="Q1200" s="12"/>
      <c r="R1200" s="13"/>
    </row>
    <row r="1201" spans="1:18" ht="15.75" customHeight="1">
      <c r="A1201" s="1"/>
      <c r="B1201" s="6" t="s">
        <v>14</v>
      </c>
      <c r="C1201" s="6">
        <v>1185732</v>
      </c>
      <c r="D1201" s="7">
        <v>44426</v>
      </c>
      <c r="E1201" s="6" t="s">
        <v>15</v>
      </c>
      <c r="F1201" s="6" t="s">
        <v>59</v>
      </c>
      <c r="G1201" s="6" t="s">
        <v>60</v>
      </c>
      <c r="H1201" s="6" t="s">
        <v>18</v>
      </c>
      <c r="I1201" s="8">
        <v>0.5</v>
      </c>
      <c r="J1201" s="9">
        <v>3000</v>
      </c>
      <c r="K1201" s="10">
        <f t="shared" si="0"/>
        <v>1500</v>
      </c>
      <c r="L1201" s="10">
        <f t="shared" si="1"/>
        <v>525</v>
      </c>
      <c r="M1201" s="11">
        <v>0.35</v>
      </c>
      <c r="O1201" s="16"/>
      <c r="P1201" s="17"/>
      <c r="Q1201" s="12"/>
      <c r="R1201" s="13"/>
    </row>
    <row r="1202" spans="1:18" ht="15.75" customHeight="1">
      <c r="A1202" s="1"/>
      <c r="B1202" s="6" t="s">
        <v>14</v>
      </c>
      <c r="C1202" s="6">
        <v>1185732</v>
      </c>
      <c r="D1202" s="7">
        <v>44426</v>
      </c>
      <c r="E1202" s="6" t="s">
        <v>15</v>
      </c>
      <c r="F1202" s="6" t="s">
        <v>59</v>
      </c>
      <c r="G1202" s="6" t="s">
        <v>60</v>
      </c>
      <c r="H1202" s="6" t="s">
        <v>19</v>
      </c>
      <c r="I1202" s="8">
        <v>0.45</v>
      </c>
      <c r="J1202" s="9">
        <v>2250</v>
      </c>
      <c r="K1202" s="10">
        <f t="shared" si="0"/>
        <v>1012.5</v>
      </c>
      <c r="L1202" s="10">
        <f t="shared" si="1"/>
        <v>404.99999999999994</v>
      </c>
      <c r="M1202" s="11">
        <v>0.39999999999999997</v>
      </c>
      <c r="O1202" s="16"/>
      <c r="P1202" s="17"/>
      <c r="Q1202" s="12"/>
      <c r="R1202" s="13"/>
    </row>
    <row r="1203" spans="1:18" ht="15.75" customHeight="1">
      <c r="A1203" s="1"/>
      <c r="B1203" s="6" t="s">
        <v>14</v>
      </c>
      <c r="C1203" s="6">
        <v>1185732</v>
      </c>
      <c r="D1203" s="7">
        <v>44426</v>
      </c>
      <c r="E1203" s="6" t="s">
        <v>15</v>
      </c>
      <c r="F1203" s="6" t="s">
        <v>59</v>
      </c>
      <c r="G1203" s="6" t="s">
        <v>60</v>
      </c>
      <c r="H1203" s="6" t="s">
        <v>20</v>
      </c>
      <c r="I1203" s="8">
        <v>0.45</v>
      </c>
      <c r="J1203" s="9">
        <v>1750</v>
      </c>
      <c r="K1203" s="10">
        <f t="shared" si="0"/>
        <v>787.5</v>
      </c>
      <c r="L1203" s="10">
        <f t="shared" si="1"/>
        <v>236.25</v>
      </c>
      <c r="M1203" s="11">
        <v>0.3</v>
      </c>
      <c r="O1203" s="16"/>
      <c r="P1203" s="17"/>
      <c r="Q1203" s="12"/>
      <c r="R1203" s="13"/>
    </row>
    <row r="1204" spans="1:18" ht="15.75" customHeight="1">
      <c r="A1204" s="1"/>
      <c r="B1204" s="6" t="s">
        <v>14</v>
      </c>
      <c r="C1204" s="6">
        <v>1185732</v>
      </c>
      <c r="D1204" s="7">
        <v>44426</v>
      </c>
      <c r="E1204" s="6" t="s">
        <v>15</v>
      </c>
      <c r="F1204" s="6" t="s">
        <v>59</v>
      </c>
      <c r="G1204" s="6" t="s">
        <v>60</v>
      </c>
      <c r="H1204" s="6" t="s">
        <v>21</v>
      </c>
      <c r="I1204" s="8">
        <v>0.54999999999999993</v>
      </c>
      <c r="J1204" s="9">
        <v>1500</v>
      </c>
      <c r="K1204" s="10">
        <f t="shared" si="0"/>
        <v>824.99999999999989</v>
      </c>
      <c r="L1204" s="10">
        <f t="shared" si="1"/>
        <v>206.24999999999997</v>
      </c>
      <c r="M1204" s="11">
        <v>0.25</v>
      </c>
      <c r="O1204" s="16"/>
      <c r="P1204" s="17"/>
      <c r="Q1204" s="12"/>
      <c r="R1204" s="13"/>
    </row>
    <row r="1205" spans="1:18" ht="15.75" customHeight="1">
      <c r="A1205" s="1"/>
      <c r="B1205" s="6" t="s">
        <v>14</v>
      </c>
      <c r="C1205" s="6">
        <v>1185732</v>
      </c>
      <c r="D1205" s="7">
        <v>44426</v>
      </c>
      <c r="E1205" s="6" t="s">
        <v>15</v>
      </c>
      <c r="F1205" s="6" t="s">
        <v>59</v>
      </c>
      <c r="G1205" s="6" t="s">
        <v>60</v>
      </c>
      <c r="H1205" s="6" t="s">
        <v>22</v>
      </c>
      <c r="I1205" s="8">
        <v>0.6</v>
      </c>
      <c r="J1205" s="9">
        <v>3250</v>
      </c>
      <c r="K1205" s="10">
        <f t="shared" si="0"/>
        <v>1950</v>
      </c>
      <c r="L1205" s="10">
        <f t="shared" si="1"/>
        <v>780</v>
      </c>
      <c r="M1205" s="11">
        <v>0.4</v>
      </c>
      <c r="O1205" s="16"/>
      <c r="P1205" s="17"/>
      <c r="Q1205" s="12"/>
      <c r="R1205" s="13"/>
    </row>
    <row r="1206" spans="1:18" ht="15.75" customHeight="1">
      <c r="A1206" s="1"/>
      <c r="B1206" s="6" t="s">
        <v>14</v>
      </c>
      <c r="C1206" s="6">
        <v>1185732</v>
      </c>
      <c r="D1206" s="7">
        <v>44456</v>
      </c>
      <c r="E1206" s="6" t="s">
        <v>15</v>
      </c>
      <c r="F1206" s="6" t="s">
        <v>59</v>
      </c>
      <c r="G1206" s="6" t="s">
        <v>60</v>
      </c>
      <c r="H1206" s="6" t="s">
        <v>17</v>
      </c>
      <c r="I1206" s="8">
        <v>0.54999999999999993</v>
      </c>
      <c r="J1206" s="9">
        <v>4500</v>
      </c>
      <c r="K1206" s="10">
        <f t="shared" si="0"/>
        <v>2474.9999999999995</v>
      </c>
      <c r="L1206" s="10">
        <f t="shared" si="1"/>
        <v>866.24999999999977</v>
      </c>
      <c r="M1206" s="11">
        <v>0.35</v>
      </c>
      <c r="O1206" s="16"/>
      <c r="P1206" s="17"/>
      <c r="Q1206" s="12"/>
      <c r="R1206" s="13"/>
    </row>
    <row r="1207" spans="1:18" ht="15.75" customHeight="1">
      <c r="A1207" s="1"/>
      <c r="B1207" s="6" t="s">
        <v>14</v>
      </c>
      <c r="C1207" s="6">
        <v>1185732</v>
      </c>
      <c r="D1207" s="7">
        <v>44456</v>
      </c>
      <c r="E1207" s="6" t="s">
        <v>15</v>
      </c>
      <c r="F1207" s="6" t="s">
        <v>59</v>
      </c>
      <c r="G1207" s="6" t="s">
        <v>60</v>
      </c>
      <c r="H1207" s="6" t="s">
        <v>18</v>
      </c>
      <c r="I1207" s="8">
        <v>0.5</v>
      </c>
      <c r="J1207" s="9">
        <v>2500</v>
      </c>
      <c r="K1207" s="10">
        <f t="shared" si="0"/>
        <v>1250</v>
      </c>
      <c r="L1207" s="10">
        <f t="shared" si="1"/>
        <v>437.5</v>
      </c>
      <c r="M1207" s="11">
        <v>0.35</v>
      </c>
      <c r="O1207" s="16"/>
      <c r="P1207" s="17"/>
      <c r="Q1207" s="12"/>
      <c r="R1207" s="13"/>
    </row>
    <row r="1208" spans="1:18" ht="15.75" customHeight="1">
      <c r="A1208" s="1"/>
      <c r="B1208" s="6" t="s">
        <v>14</v>
      </c>
      <c r="C1208" s="6">
        <v>1185732</v>
      </c>
      <c r="D1208" s="7">
        <v>44456</v>
      </c>
      <c r="E1208" s="6" t="s">
        <v>15</v>
      </c>
      <c r="F1208" s="6" t="s">
        <v>59</v>
      </c>
      <c r="G1208" s="6" t="s">
        <v>60</v>
      </c>
      <c r="H1208" s="6" t="s">
        <v>19</v>
      </c>
      <c r="I1208" s="8">
        <v>0.45</v>
      </c>
      <c r="J1208" s="9">
        <v>1500</v>
      </c>
      <c r="K1208" s="10">
        <f t="shared" si="0"/>
        <v>675</v>
      </c>
      <c r="L1208" s="10">
        <f t="shared" si="1"/>
        <v>270</v>
      </c>
      <c r="M1208" s="11">
        <v>0.39999999999999997</v>
      </c>
      <c r="O1208" s="16"/>
      <c r="P1208" s="17"/>
      <c r="Q1208" s="12"/>
      <c r="R1208" s="13"/>
    </row>
    <row r="1209" spans="1:18" ht="15.75" customHeight="1">
      <c r="A1209" s="1"/>
      <c r="B1209" s="6" t="s">
        <v>14</v>
      </c>
      <c r="C1209" s="6">
        <v>1185732</v>
      </c>
      <c r="D1209" s="7">
        <v>44456</v>
      </c>
      <c r="E1209" s="6" t="s">
        <v>15</v>
      </c>
      <c r="F1209" s="6" t="s">
        <v>59</v>
      </c>
      <c r="G1209" s="6" t="s">
        <v>60</v>
      </c>
      <c r="H1209" s="6" t="s">
        <v>20</v>
      </c>
      <c r="I1209" s="8">
        <v>0.45</v>
      </c>
      <c r="J1209" s="9">
        <v>1250</v>
      </c>
      <c r="K1209" s="10">
        <f t="shared" si="0"/>
        <v>562.5</v>
      </c>
      <c r="L1209" s="10">
        <f t="shared" si="1"/>
        <v>168.75</v>
      </c>
      <c r="M1209" s="11">
        <v>0.3</v>
      </c>
      <c r="O1209" s="16"/>
      <c r="P1209" s="17"/>
      <c r="Q1209" s="12"/>
      <c r="R1209" s="13"/>
    </row>
    <row r="1210" spans="1:18" ht="15.75" customHeight="1">
      <c r="A1210" s="1"/>
      <c r="B1210" s="6" t="s">
        <v>14</v>
      </c>
      <c r="C1210" s="6">
        <v>1185732</v>
      </c>
      <c r="D1210" s="7">
        <v>44456</v>
      </c>
      <c r="E1210" s="6" t="s">
        <v>15</v>
      </c>
      <c r="F1210" s="6" t="s">
        <v>59</v>
      </c>
      <c r="G1210" s="6" t="s">
        <v>60</v>
      </c>
      <c r="H1210" s="6" t="s">
        <v>21</v>
      </c>
      <c r="I1210" s="8">
        <v>0.54999999999999993</v>
      </c>
      <c r="J1210" s="9">
        <v>1250</v>
      </c>
      <c r="K1210" s="10">
        <f t="shared" si="0"/>
        <v>687.49999999999989</v>
      </c>
      <c r="L1210" s="10">
        <f t="shared" si="1"/>
        <v>171.87499999999997</v>
      </c>
      <c r="M1210" s="11">
        <v>0.25</v>
      </c>
      <c r="O1210" s="16"/>
      <c r="P1210" s="17"/>
      <c r="Q1210" s="12"/>
      <c r="R1210" s="13"/>
    </row>
    <row r="1211" spans="1:18" ht="15.75" customHeight="1">
      <c r="A1211" s="1"/>
      <c r="B1211" s="6" t="s">
        <v>14</v>
      </c>
      <c r="C1211" s="6">
        <v>1185732</v>
      </c>
      <c r="D1211" s="7">
        <v>44456</v>
      </c>
      <c r="E1211" s="6" t="s">
        <v>15</v>
      </c>
      <c r="F1211" s="6" t="s">
        <v>59</v>
      </c>
      <c r="G1211" s="6" t="s">
        <v>60</v>
      </c>
      <c r="H1211" s="6" t="s">
        <v>22</v>
      </c>
      <c r="I1211" s="8">
        <v>0.6</v>
      </c>
      <c r="J1211" s="9">
        <v>2250</v>
      </c>
      <c r="K1211" s="10">
        <f t="shared" si="0"/>
        <v>1350</v>
      </c>
      <c r="L1211" s="10">
        <f t="shared" si="1"/>
        <v>540</v>
      </c>
      <c r="M1211" s="11">
        <v>0.4</v>
      </c>
      <c r="O1211" s="16"/>
      <c r="P1211" s="17"/>
      <c r="Q1211" s="12"/>
      <c r="R1211" s="13"/>
    </row>
    <row r="1212" spans="1:18" ht="15.75" customHeight="1">
      <c r="A1212" s="1"/>
      <c r="B1212" s="6" t="s">
        <v>14</v>
      </c>
      <c r="C1212" s="6">
        <v>1185732</v>
      </c>
      <c r="D1212" s="7">
        <v>44488</v>
      </c>
      <c r="E1212" s="6" t="s">
        <v>15</v>
      </c>
      <c r="F1212" s="6" t="s">
        <v>59</v>
      </c>
      <c r="G1212" s="6" t="s">
        <v>60</v>
      </c>
      <c r="H1212" s="6" t="s">
        <v>17</v>
      </c>
      <c r="I1212" s="8">
        <v>0.6</v>
      </c>
      <c r="J1212" s="9">
        <v>4000</v>
      </c>
      <c r="K1212" s="10">
        <f t="shared" si="0"/>
        <v>2400</v>
      </c>
      <c r="L1212" s="10">
        <f t="shared" si="1"/>
        <v>840</v>
      </c>
      <c r="M1212" s="11">
        <v>0.35</v>
      </c>
      <c r="O1212" s="16"/>
      <c r="P1212" s="17"/>
      <c r="Q1212" s="12"/>
      <c r="R1212" s="13"/>
    </row>
    <row r="1213" spans="1:18" ht="15.75" customHeight="1">
      <c r="A1213" s="1"/>
      <c r="B1213" s="6" t="s">
        <v>14</v>
      </c>
      <c r="C1213" s="6">
        <v>1185732</v>
      </c>
      <c r="D1213" s="7">
        <v>44488</v>
      </c>
      <c r="E1213" s="6" t="s">
        <v>15</v>
      </c>
      <c r="F1213" s="6" t="s">
        <v>59</v>
      </c>
      <c r="G1213" s="6" t="s">
        <v>60</v>
      </c>
      <c r="H1213" s="6" t="s">
        <v>18</v>
      </c>
      <c r="I1213" s="8">
        <v>0.55000000000000004</v>
      </c>
      <c r="J1213" s="9">
        <v>2250</v>
      </c>
      <c r="K1213" s="10">
        <f t="shared" si="0"/>
        <v>1237.5</v>
      </c>
      <c r="L1213" s="10">
        <f t="shared" si="1"/>
        <v>433.125</v>
      </c>
      <c r="M1213" s="11">
        <v>0.35</v>
      </c>
      <c r="O1213" s="16"/>
      <c r="P1213" s="17"/>
      <c r="Q1213" s="12"/>
      <c r="R1213" s="13"/>
    </row>
    <row r="1214" spans="1:18" ht="15.75" customHeight="1">
      <c r="A1214" s="1"/>
      <c r="B1214" s="6" t="s">
        <v>14</v>
      </c>
      <c r="C1214" s="6">
        <v>1185732</v>
      </c>
      <c r="D1214" s="7">
        <v>44488</v>
      </c>
      <c r="E1214" s="6" t="s">
        <v>15</v>
      </c>
      <c r="F1214" s="6" t="s">
        <v>59</v>
      </c>
      <c r="G1214" s="6" t="s">
        <v>60</v>
      </c>
      <c r="H1214" s="6" t="s">
        <v>19</v>
      </c>
      <c r="I1214" s="8">
        <v>0.55000000000000004</v>
      </c>
      <c r="J1214" s="9">
        <v>1250</v>
      </c>
      <c r="K1214" s="10">
        <f t="shared" si="0"/>
        <v>687.5</v>
      </c>
      <c r="L1214" s="10">
        <f t="shared" si="1"/>
        <v>275</v>
      </c>
      <c r="M1214" s="11">
        <v>0.39999999999999997</v>
      </c>
      <c r="O1214" s="16"/>
      <c r="P1214" s="17"/>
      <c r="Q1214" s="12"/>
      <c r="R1214" s="13"/>
    </row>
    <row r="1215" spans="1:18" ht="15.75" customHeight="1">
      <c r="A1215" s="1"/>
      <c r="B1215" s="6" t="s">
        <v>14</v>
      </c>
      <c r="C1215" s="6">
        <v>1185732</v>
      </c>
      <c r="D1215" s="7">
        <v>44488</v>
      </c>
      <c r="E1215" s="6" t="s">
        <v>15</v>
      </c>
      <c r="F1215" s="6" t="s">
        <v>59</v>
      </c>
      <c r="G1215" s="6" t="s">
        <v>60</v>
      </c>
      <c r="H1215" s="6" t="s">
        <v>20</v>
      </c>
      <c r="I1215" s="8">
        <v>0.55000000000000004</v>
      </c>
      <c r="J1215" s="9">
        <v>1000</v>
      </c>
      <c r="K1215" s="10">
        <f t="shared" si="0"/>
        <v>550</v>
      </c>
      <c r="L1215" s="10">
        <f t="shared" si="1"/>
        <v>165</v>
      </c>
      <c r="M1215" s="11">
        <v>0.3</v>
      </c>
      <c r="O1215" s="16"/>
      <c r="P1215" s="17"/>
      <c r="Q1215" s="12"/>
      <c r="R1215" s="13"/>
    </row>
    <row r="1216" spans="1:18" ht="15.75" customHeight="1">
      <c r="A1216" s="1"/>
      <c r="B1216" s="6" t="s">
        <v>14</v>
      </c>
      <c r="C1216" s="6">
        <v>1185732</v>
      </c>
      <c r="D1216" s="7">
        <v>44488</v>
      </c>
      <c r="E1216" s="6" t="s">
        <v>15</v>
      </c>
      <c r="F1216" s="6" t="s">
        <v>59</v>
      </c>
      <c r="G1216" s="6" t="s">
        <v>60</v>
      </c>
      <c r="H1216" s="6" t="s">
        <v>21</v>
      </c>
      <c r="I1216" s="8">
        <v>0.65</v>
      </c>
      <c r="J1216" s="9">
        <v>1000</v>
      </c>
      <c r="K1216" s="10">
        <f t="shared" si="0"/>
        <v>650</v>
      </c>
      <c r="L1216" s="10">
        <f t="shared" si="1"/>
        <v>162.5</v>
      </c>
      <c r="M1216" s="11">
        <v>0.25</v>
      </c>
      <c r="O1216" s="16"/>
      <c r="P1216" s="17"/>
      <c r="Q1216" s="12"/>
      <c r="R1216" s="13"/>
    </row>
    <row r="1217" spans="1:18" ht="15.75" customHeight="1">
      <c r="A1217" s="1"/>
      <c r="B1217" s="6" t="s">
        <v>14</v>
      </c>
      <c r="C1217" s="6">
        <v>1185732</v>
      </c>
      <c r="D1217" s="7">
        <v>44488</v>
      </c>
      <c r="E1217" s="6" t="s">
        <v>15</v>
      </c>
      <c r="F1217" s="6" t="s">
        <v>59</v>
      </c>
      <c r="G1217" s="6" t="s">
        <v>60</v>
      </c>
      <c r="H1217" s="6" t="s">
        <v>22</v>
      </c>
      <c r="I1217" s="8">
        <v>0.7</v>
      </c>
      <c r="J1217" s="9">
        <v>2250</v>
      </c>
      <c r="K1217" s="10">
        <f t="shared" si="0"/>
        <v>1575</v>
      </c>
      <c r="L1217" s="10">
        <f t="shared" si="1"/>
        <v>630</v>
      </c>
      <c r="M1217" s="11">
        <v>0.4</v>
      </c>
      <c r="O1217" s="16"/>
      <c r="P1217" s="17"/>
      <c r="Q1217" s="12"/>
      <c r="R1217" s="13"/>
    </row>
    <row r="1218" spans="1:18" ht="15.75" customHeight="1">
      <c r="A1218" s="1"/>
      <c r="B1218" s="6" t="s">
        <v>14</v>
      </c>
      <c r="C1218" s="6">
        <v>1185732</v>
      </c>
      <c r="D1218" s="7">
        <v>44518</v>
      </c>
      <c r="E1218" s="6" t="s">
        <v>15</v>
      </c>
      <c r="F1218" s="6" t="s">
        <v>59</v>
      </c>
      <c r="G1218" s="6" t="s">
        <v>60</v>
      </c>
      <c r="H1218" s="6" t="s">
        <v>17</v>
      </c>
      <c r="I1218" s="8">
        <v>0.65</v>
      </c>
      <c r="J1218" s="9">
        <v>3750</v>
      </c>
      <c r="K1218" s="10">
        <f t="shared" si="0"/>
        <v>2437.5</v>
      </c>
      <c r="L1218" s="10">
        <f t="shared" si="1"/>
        <v>853.125</v>
      </c>
      <c r="M1218" s="11">
        <v>0.35</v>
      </c>
      <c r="O1218" s="16"/>
      <c r="P1218" s="17"/>
      <c r="Q1218" s="12"/>
      <c r="R1218" s="13"/>
    </row>
    <row r="1219" spans="1:18" ht="15.75" customHeight="1">
      <c r="A1219" s="1"/>
      <c r="B1219" s="6" t="s">
        <v>14</v>
      </c>
      <c r="C1219" s="6">
        <v>1185732</v>
      </c>
      <c r="D1219" s="7">
        <v>44518</v>
      </c>
      <c r="E1219" s="6" t="s">
        <v>15</v>
      </c>
      <c r="F1219" s="6" t="s">
        <v>59</v>
      </c>
      <c r="G1219" s="6" t="s">
        <v>60</v>
      </c>
      <c r="H1219" s="6" t="s">
        <v>18</v>
      </c>
      <c r="I1219" s="8">
        <v>0.55000000000000004</v>
      </c>
      <c r="J1219" s="9">
        <v>2000</v>
      </c>
      <c r="K1219" s="10">
        <f t="shared" si="0"/>
        <v>1100</v>
      </c>
      <c r="L1219" s="10">
        <f t="shared" si="1"/>
        <v>385</v>
      </c>
      <c r="M1219" s="11">
        <v>0.35</v>
      </c>
      <c r="O1219" s="16"/>
      <c r="P1219" s="17"/>
      <c r="Q1219" s="12"/>
      <c r="R1219" s="13"/>
    </row>
    <row r="1220" spans="1:18" ht="15.75" customHeight="1">
      <c r="A1220" s="1"/>
      <c r="B1220" s="6" t="s">
        <v>14</v>
      </c>
      <c r="C1220" s="6">
        <v>1185732</v>
      </c>
      <c r="D1220" s="7">
        <v>44518</v>
      </c>
      <c r="E1220" s="6" t="s">
        <v>15</v>
      </c>
      <c r="F1220" s="6" t="s">
        <v>59</v>
      </c>
      <c r="G1220" s="6" t="s">
        <v>60</v>
      </c>
      <c r="H1220" s="6" t="s">
        <v>19</v>
      </c>
      <c r="I1220" s="8">
        <v>0.55000000000000004</v>
      </c>
      <c r="J1220" s="9">
        <v>1950</v>
      </c>
      <c r="K1220" s="10">
        <f t="shared" si="0"/>
        <v>1072.5</v>
      </c>
      <c r="L1220" s="10">
        <f t="shared" si="1"/>
        <v>428.99999999999994</v>
      </c>
      <c r="M1220" s="11">
        <v>0.39999999999999997</v>
      </c>
      <c r="O1220" s="16"/>
      <c r="P1220" s="17"/>
      <c r="Q1220" s="12"/>
      <c r="R1220" s="13"/>
    </row>
    <row r="1221" spans="1:18" ht="15.75" customHeight="1">
      <c r="A1221" s="1"/>
      <c r="B1221" s="6" t="s">
        <v>14</v>
      </c>
      <c r="C1221" s="6">
        <v>1185732</v>
      </c>
      <c r="D1221" s="7">
        <v>44518</v>
      </c>
      <c r="E1221" s="6" t="s">
        <v>15</v>
      </c>
      <c r="F1221" s="6" t="s">
        <v>59</v>
      </c>
      <c r="G1221" s="6" t="s">
        <v>60</v>
      </c>
      <c r="H1221" s="6" t="s">
        <v>20</v>
      </c>
      <c r="I1221" s="8">
        <v>0.55000000000000004</v>
      </c>
      <c r="J1221" s="9">
        <v>1750</v>
      </c>
      <c r="K1221" s="10">
        <f t="shared" si="0"/>
        <v>962.50000000000011</v>
      </c>
      <c r="L1221" s="10">
        <f t="shared" si="1"/>
        <v>288.75</v>
      </c>
      <c r="M1221" s="11">
        <v>0.3</v>
      </c>
      <c r="O1221" s="16"/>
      <c r="P1221" s="17"/>
      <c r="Q1221" s="12"/>
      <c r="R1221" s="13"/>
    </row>
    <row r="1222" spans="1:18" ht="15.75" customHeight="1">
      <c r="A1222" s="1"/>
      <c r="B1222" s="6" t="s">
        <v>14</v>
      </c>
      <c r="C1222" s="6">
        <v>1185732</v>
      </c>
      <c r="D1222" s="7">
        <v>44518</v>
      </c>
      <c r="E1222" s="6" t="s">
        <v>15</v>
      </c>
      <c r="F1222" s="6" t="s">
        <v>59</v>
      </c>
      <c r="G1222" s="6" t="s">
        <v>60</v>
      </c>
      <c r="H1222" s="6" t="s">
        <v>21</v>
      </c>
      <c r="I1222" s="8">
        <v>0.65</v>
      </c>
      <c r="J1222" s="9">
        <v>1500</v>
      </c>
      <c r="K1222" s="10">
        <f t="shared" si="0"/>
        <v>975</v>
      </c>
      <c r="L1222" s="10">
        <f t="shared" si="1"/>
        <v>243.75</v>
      </c>
      <c r="M1222" s="11">
        <v>0.25</v>
      </c>
      <c r="O1222" s="16"/>
      <c r="P1222" s="17"/>
      <c r="Q1222" s="12"/>
      <c r="R1222" s="13"/>
    </row>
    <row r="1223" spans="1:18" ht="15.75" customHeight="1">
      <c r="A1223" s="1"/>
      <c r="B1223" s="6" t="s">
        <v>14</v>
      </c>
      <c r="C1223" s="6">
        <v>1185732</v>
      </c>
      <c r="D1223" s="7">
        <v>44518</v>
      </c>
      <c r="E1223" s="6" t="s">
        <v>15</v>
      </c>
      <c r="F1223" s="6" t="s">
        <v>59</v>
      </c>
      <c r="G1223" s="6" t="s">
        <v>60</v>
      </c>
      <c r="H1223" s="6" t="s">
        <v>22</v>
      </c>
      <c r="I1223" s="8">
        <v>0.7</v>
      </c>
      <c r="J1223" s="9">
        <v>2500</v>
      </c>
      <c r="K1223" s="10">
        <f t="shared" si="0"/>
        <v>1750</v>
      </c>
      <c r="L1223" s="10">
        <f t="shared" si="1"/>
        <v>700</v>
      </c>
      <c r="M1223" s="11">
        <v>0.4</v>
      </c>
      <c r="O1223" s="16"/>
      <c r="P1223" s="17"/>
      <c r="Q1223" s="12"/>
      <c r="R1223" s="13"/>
    </row>
    <row r="1224" spans="1:18" ht="15.75" customHeight="1">
      <c r="A1224" s="1"/>
      <c r="B1224" s="6" t="s">
        <v>14</v>
      </c>
      <c r="C1224" s="6">
        <v>1185732</v>
      </c>
      <c r="D1224" s="7">
        <v>44547</v>
      </c>
      <c r="E1224" s="6" t="s">
        <v>15</v>
      </c>
      <c r="F1224" s="6" t="s">
        <v>59</v>
      </c>
      <c r="G1224" s="6" t="s">
        <v>60</v>
      </c>
      <c r="H1224" s="6" t="s">
        <v>17</v>
      </c>
      <c r="I1224" s="8">
        <v>0.65</v>
      </c>
      <c r="J1224" s="9">
        <v>4750</v>
      </c>
      <c r="K1224" s="10">
        <f t="shared" si="0"/>
        <v>3087.5</v>
      </c>
      <c r="L1224" s="10">
        <f t="shared" si="1"/>
        <v>1080.625</v>
      </c>
      <c r="M1224" s="11">
        <v>0.35</v>
      </c>
      <c r="O1224" s="16"/>
      <c r="P1224" s="17"/>
      <c r="Q1224" s="12"/>
      <c r="R1224" s="13"/>
    </row>
    <row r="1225" spans="1:18" ht="15.75" customHeight="1">
      <c r="A1225" s="1"/>
      <c r="B1225" s="6" t="s">
        <v>14</v>
      </c>
      <c r="C1225" s="6">
        <v>1185732</v>
      </c>
      <c r="D1225" s="7">
        <v>44547</v>
      </c>
      <c r="E1225" s="6" t="s">
        <v>15</v>
      </c>
      <c r="F1225" s="6" t="s">
        <v>59</v>
      </c>
      <c r="G1225" s="6" t="s">
        <v>60</v>
      </c>
      <c r="H1225" s="6" t="s">
        <v>18</v>
      </c>
      <c r="I1225" s="8">
        <v>0.55000000000000004</v>
      </c>
      <c r="J1225" s="9">
        <v>2750</v>
      </c>
      <c r="K1225" s="10">
        <f t="shared" si="0"/>
        <v>1512.5000000000002</v>
      </c>
      <c r="L1225" s="10">
        <f t="shared" si="1"/>
        <v>529.375</v>
      </c>
      <c r="M1225" s="11">
        <v>0.35</v>
      </c>
      <c r="O1225" s="16"/>
      <c r="P1225" s="17"/>
      <c r="Q1225" s="12"/>
      <c r="R1225" s="13"/>
    </row>
    <row r="1226" spans="1:18" ht="15.75" customHeight="1">
      <c r="A1226" s="1"/>
      <c r="B1226" s="6" t="s">
        <v>14</v>
      </c>
      <c r="C1226" s="6">
        <v>1185732</v>
      </c>
      <c r="D1226" s="7">
        <v>44547</v>
      </c>
      <c r="E1226" s="6" t="s">
        <v>15</v>
      </c>
      <c r="F1226" s="6" t="s">
        <v>59</v>
      </c>
      <c r="G1226" s="6" t="s">
        <v>60</v>
      </c>
      <c r="H1226" s="6" t="s">
        <v>19</v>
      </c>
      <c r="I1226" s="8">
        <v>0.55000000000000004</v>
      </c>
      <c r="J1226" s="9">
        <v>2500</v>
      </c>
      <c r="K1226" s="10">
        <f t="shared" si="0"/>
        <v>1375</v>
      </c>
      <c r="L1226" s="10">
        <f t="shared" si="1"/>
        <v>550</v>
      </c>
      <c r="M1226" s="11">
        <v>0.39999999999999997</v>
      </c>
      <c r="O1226" s="16"/>
      <c r="P1226" s="17"/>
      <c r="Q1226" s="12"/>
      <c r="R1226" s="13"/>
    </row>
    <row r="1227" spans="1:18" ht="15.75" customHeight="1">
      <c r="A1227" s="1"/>
      <c r="B1227" s="6" t="s">
        <v>14</v>
      </c>
      <c r="C1227" s="6">
        <v>1185732</v>
      </c>
      <c r="D1227" s="7">
        <v>44547</v>
      </c>
      <c r="E1227" s="6" t="s">
        <v>15</v>
      </c>
      <c r="F1227" s="6" t="s">
        <v>59</v>
      </c>
      <c r="G1227" s="6" t="s">
        <v>60</v>
      </c>
      <c r="H1227" s="6" t="s">
        <v>20</v>
      </c>
      <c r="I1227" s="8">
        <v>0.55000000000000004</v>
      </c>
      <c r="J1227" s="9">
        <v>2000</v>
      </c>
      <c r="K1227" s="10">
        <f t="shared" si="0"/>
        <v>1100</v>
      </c>
      <c r="L1227" s="10">
        <f t="shared" si="1"/>
        <v>330</v>
      </c>
      <c r="M1227" s="11">
        <v>0.3</v>
      </c>
      <c r="O1227" s="16"/>
      <c r="P1227" s="17"/>
      <c r="Q1227" s="12"/>
      <c r="R1227" s="13"/>
    </row>
    <row r="1228" spans="1:18" ht="15.75" customHeight="1">
      <c r="A1228" s="1"/>
      <c r="B1228" s="6" t="s">
        <v>14</v>
      </c>
      <c r="C1228" s="6">
        <v>1185732</v>
      </c>
      <c r="D1228" s="7">
        <v>44547</v>
      </c>
      <c r="E1228" s="6" t="s">
        <v>15</v>
      </c>
      <c r="F1228" s="6" t="s">
        <v>59</v>
      </c>
      <c r="G1228" s="6" t="s">
        <v>60</v>
      </c>
      <c r="H1228" s="6" t="s">
        <v>21</v>
      </c>
      <c r="I1228" s="8">
        <v>0.65</v>
      </c>
      <c r="J1228" s="9">
        <v>2000</v>
      </c>
      <c r="K1228" s="10">
        <f t="shared" si="0"/>
        <v>1300</v>
      </c>
      <c r="L1228" s="10">
        <f t="shared" si="1"/>
        <v>325</v>
      </c>
      <c r="M1228" s="11">
        <v>0.25</v>
      </c>
      <c r="O1228" s="16"/>
      <c r="P1228" s="17"/>
      <c r="Q1228" s="12"/>
      <c r="R1228" s="13"/>
    </row>
    <row r="1229" spans="1:18" ht="15.75" customHeight="1">
      <c r="A1229" s="1"/>
      <c r="B1229" s="6" t="s">
        <v>14</v>
      </c>
      <c r="C1229" s="6">
        <v>1185732</v>
      </c>
      <c r="D1229" s="7">
        <v>44547</v>
      </c>
      <c r="E1229" s="6" t="s">
        <v>15</v>
      </c>
      <c r="F1229" s="6" t="s">
        <v>59</v>
      </c>
      <c r="G1229" s="6" t="s">
        <v>60</v>
      </c>
      <c r="H1229" s="6" t="s">
        <v>22</v>
      </c>
      <c r="I1229" s="8">
        <v>0.7</v>
      </c>
      <c r="J1229" s="9">
        <v>3000</v>
      </c>
      <c r="K1229" s="10">
        <f t="shared" si="0"/>
        <v>2100</v>
      </c>
      <c r="L1229" s="10">
        <f t="shared" si="1"/>
        <v>840</v>
      </c>
      <c r="M1229" s="11">
        <v>0.4</v>
      </c>
      <c r="O1229" s="16"/>
      <c r="P1229" s="17"/>
      <c r="Q1229" s="12"/>
      <c r="R1229" s="13"/>
    </row>
    <row r="1230" spans="1:18" ht="15.75" customHeight="1">
      <c r="A1230" s="1" t="s">
        <v>39</v>
      </c>
      <c r="B1230" s="6" t="s">
        <v>27</v>
      </c>
      <c r="C1230" s="6">
        <v>1128299</v>
      </c>
      <c r="D1230" s="7">
        <v>44206</v>
      </c>
      <c r="E1230" s="6" t="s">
        <v>28</v>
      </c>
      <c r="F1230" s="6" t="s">
        <v>61</v>
      </c>
      <c r="G1230" s="6" t="s">
        <v>62</v>
      </c>
      <c r="H1230" s="6" t="s">
        <v>17</v>
      </c>
      <c r="I1230" s="8">
        <v>0.35000000000000003</v>
      </c>
      <c r="J1230" s="9">
        <v>3750</v>
      </c>
      <c r="K1230" s="10">
        <f t="shared" si="0"/>
        <v>1312.5000000000002</v>
      </c>
      <c r="L1230" s="10">
        <f t="shared" si="1"/>
        <v>328.12500000000006</v>
      </c>
      <c r="M1230" s="11">
        <v>0.25</v>
      </c>
      <c r="O1230" s="16"/>
      <c r="P1230" s="17"/>
      <c r="Q1230" s="12"/>
      <c r="R1230" s="13"/>
    </row>
    <row r="1231" spans="1:18" ht="15.75" customHeight="1">
      <c r="A1231" s="1"/>
      <c r="B1231" s="6" t="s">
        <v>27</v>
      </c>
      <c r="C1231" s="6">
        <v>1128299</v>
      </c>
      <c r="D1231" s="7">
        <v>44206</v>
      </c>
      <c r="E1231" s="6" t="s">
        <v>28</v>
      </c>
      <c r="F1231" s="6" t="s">
        <v>61</v>
      </c>
      <c r="G1231" s="6" t="s">
        <v>62</v>
      </c>
      <c r="H1231" s="6" t="s">
        <v>18</v>
      </c>
      <c r="I1231" s="8">
        <v>0.45</v>
      </c>
      <c r="J1231" s="9">
        <v>3750</v>
      </c>
      <c r="K1231" s="10">
        <f t="shared" si="0"/>
        <v>1687.5</v>
      </c>
      <c r="L1231" s="10">
        <f t="shared" si="1"/>
        <v>337.5</v>
      </c>
      <c r="M1231" s="11">
        <v>0.2</v>
      </c>
      <c r="O1231" s="16"/>
      <c r="P1231" s="17"/>
      <c r="Q1231" s="12"/>
      <c r="R1231" s="13"/>
    </row>
    <row r="1232" spans="1:18" ht="15.75" customHeight="1">
      <c r="A1232" s="1"/>
      <c r="B1232" s="6" t="s">
        <v>27</v>
      </c>
      <c r="C1232" s="6">
        <v>1128299</v>
      </c>
      <c r="D1232" s="7">
        <v>44206</v>
      </c>
      <c r="E1232" s="6" t="s">
        <v>28</v>
      </c>
      <c r="F1232" s="6" t="s">
        <v>61</v>
      </c>
      <c r="G1232" s="6" t="s">
        <v>62</v>
      </c>
      <c r="H1232" s="6" t="s">
        <v>19</v>
      </c>
      <c r="I1232" s="8">
        <v>0.45</v>
      </c>
      <c r="J1232" s="9">
        <v>3750</v>
      </c>
      <c r="K1232" s="10">
        <f t="shared" si="0"/>
        <v>1687.5</v>
      </c>
      <c r="L1232" s="10">
        <f t="shared" si="1"/>
        <v>421.875</v>
      </c>
      <c r="M1232" s="11">
        <v>0.25</v>
      </c>
      <c r="O1232" s="16"/>
      <c r="P1232" s="17"/>
      <c r="Q1232" s="12"/>
      <c r="R1232" s="13"/>
    </row>
    <row r="1233" spans="1:18" ht="15.75" customHeight="1">
      <c r="A1233" s="1"/>
      <c r="B1233" s="6" t="s">
        <v>27</v>
      </c>
      <c r="C1233" s="6">
        <v>1128299</v>
      </c>
      <c r="D1233" s="7">
        <v>44206</v>
      </c>
      <c r="E1233" s="6" t="s">
        <v>28</v>
      </c>
      <c r="F1233" s="6" t="s">
        <v>61</v>
      </c>
      <c r="G1233" s="6" t="s">
        <v>62</v>
      </c>
      <c r="H1233" s="6" t="s">
        <v>20</v>
      </c>
      <c r="I1233" s="8">
        <v>0.45</v>
      </c>
      <c r="J1233" s="9">
        <v>2250</v>
      </c>
      <c r="K1233" s="10">
        <f t="shared" si="0"/>
        <v>1012.5</v>
      </c>
      <c r="L1233" s="10">
        <f t="shared" si="1"/>
        <v>253.125</v>
      </c>
      <c r="M1233" s="11">
        <v>0.25</v>
      </c>
      <c r="O1233" s="16"/>
      <c r="P1233" s="17"/>
      <c r="Q1233" s="12"/>
      <c r="R1233" s="13"/>
    </row>
    <row r="1234" spans="1:18" ht="15.75" customHeight="1">
      <c r="A1234" s="1"/>
      <c r="B1234" s="6" t="s">
        <v>27</v>
      </c>
      <c r="C1234" s="6">
        <v>1128299</v>
      </c>
      <c r="D1234" s="7">
        <v>44206</v>
      </c>
      <c r="E1234" s="6" t="s">
        <v>28</v>
      </c>
      <c r="F1234" s="6" t="s">
        <v>61</v>
      </c>
      <c r="G1234" s="6" t="s">
        <v>62</v>
      </c>
      <c r="H1234" s="6" t="s">
        <v>21</v>
      </c>
      <c r="I1234" s="8">
        <v>0.5</v>
      </c>
      <c r="J1234" s="9">
        <v>1750</v>
      </c>
      <c r="K1234" s="10">
        <f t="shared" si="0"/>
        <v>875</v>
      </c>
      <c r="L1234" s="10">
        <f t="shared" si="1"/>
        <v>131.25</v>
      </c>
      <c r="M1234" s="11">
        <v>0.15</v>
      </c>
      <c r="O1234" s="16"/>
      <c r="P1234" s="17"/>
      <c r="Q1234" s="12"/>
      <c r="R1234" s="13"/>
    </row>
    <row r="1235" spans="1:18" ht="15.75" customHeight="1">
      <c r="A1235" s="1"/>
      <c r="B1235" s="6" t="s">
        <v>27</v>
      </c>
      <c r="C1235" s="6">
        <v>1128299</v>
      </c>
      <c r="D1235" s="7">
        <v>44206</v>
      </c>
      <c r="E1235" s="6" t="s">
        <v>28</v>
      </c>
      <c r="F1235" s="6" t="s">
        <v>61</v>
      </c>
      <c r="G1235" s="6" t="s">
        <v>62</v>
      </c>
      <c r="H1235" s="6" t="s">
        <v>22</v>
      </c>
      <c r="I1235" s="8">
        <v>0.45</v>
      </c>
      <c r="J1235" s="9">
        <v>4250</v>
      </c>
      <c r="K1235" s="10">
        <f t="shared" si="0"/>
        <v>1912.5</v>
      </c>
      <c r="L1235" s="10">
        <f t="shared" si="1"/>
        <v>765</v>
      </c>
      <c r="M1235" s="11">
        <v>0.4</v>
      </c>
      <c r="O1235" s="16"/>
      <c r="P1235" s="17"/>
      <c r="Q1235" s="12"/>
      <c r="R1235" s="13"/>
    </row>
    <row r="1236" spans="1:18" ht="15.75" customHeight="1">
      <c r="A1236" s="1"/>
      <c r="B1236" s="6" t="s">
        <v>27</v>
      </c>
      <c r="C1236" s="6">
        <v>1128299</v>
      </c>
      <c r="D1236" s="7">
        <v>44237</v>
      </c>
      <c r="E1236" s="6" t="s">
        <v>28</v>
      </c>
      <c r="F1236" s="6" t="s">
        <v>61</v>
      </c>
      <c r="G1236" s="6" t="s">
        <v>62</v>
      </c>
      <c r="H1236" s="6" t="s">
        <v>17</v>
      </c>
      <c r="I1236" s="8">
        <v>0.35000000000000003</v>
      </c>
      <c r="J1236" s="9">
        <v>4750</v>
      </c>
      <c r="K1236" s="10">
        <f t="shared" si="0"/>
        <v>1662.5000000000002</v>
      </c>
      <c r="L1236" s="10">
        <f t="shared" si="1"/>
        <v>415.62500000000006</v>
      </c>
      <c r="M1236" s="11">
        <v>0.25</v>
      </c>
      <c r="O1236" s="16"/>
      <c r="P1236" s="17"/>
      <c r="Q1236" s="12"/>
      <c r="R1236" s="13"/>
    </row>
    <row r="1237" spans="1:18" ht="15.75" customHeight="1">
      <c r="A1237" s="1"/>
      <c r="B1237" s="6" t="s">
        <v>27</v>
      </c>
      <c r="C1237" s="6">
        <v>1128299</v>
      </c>
      <c r="D1237" s="7">
        <v>44237</v>
      </c>
      <c r="E1237" s="6" t="s">
        <v>28</v>
      </c>
      <c r="F1237" s="6" t="s">
        <v>61</v>
      </c>
      <c r="G1237" s="6" t="s">
        <v>62</v>
      </c>
      <c r="H1237" s="6" t="s">
        <v>18</v>
      </c>
      <c r="I1237" s="8">
        <v>0.45</v>
      </c>
      <c r="J1237" s="9">
        <v>3750</v>
      </c>
      <c r="K1237" s="10">
        <f t="shared" si="0"/>
        <v>1687.5</v>
      </c>
      <c r="L1237" s="10">
        <f t="shared" si="1"/>
        <v>337.5</v>
      </c>
      <c r="M1237" s="11">
        <v>0.2</v>
      </c>
      <c r="O1237" s="16"/>
      <c r="P1237" s="17"/>
      <c r="Q1237" s="12"/>
      <c r="R1237" s="13"/>
    </row>
    <row r="1238" spans="1:18" ht="15.75" customHeight="1">
      <c r="A1238" s="1"/>
      <c r="B1238" s="6" t="s">
        <v>27</v>
      </c>
      <c r="C1238" s="6">
        <v>1128299</v>
      </c>
      <c r="D1238" s="7">
        <v>44237</v>
      </c>
      <c r="E1238" s="6" t="s">
        <v>28</v>
      </c>
      <c r="F1238" s="6" t="s">
        <v>61</v>
      </c>
      <c r="G1238" s="6" t="s">
        <v>62</v>
      </c>
      <c r="H1238" s="6" t="s">
        <v>19</v>
      </c>
      <c r="I1238" s="8">
        <v>0.45</v>
      </c>
      <c r="J1238" s="9">
        <v>3750</v>
      </c>
      <c r="K1238" s="10">
        <f t="shared" si="0"/>
        <v>1687.5</v>
      </c>
      <c r="L1238" s="10">
        <f t="shared" si="1"/>
        <v>421.875</v>
      </c>
      <c r="M1238" s="11">
        <v>0.25</v>
      </c>
      <c r="O1238" s="16"/>
      <c r="P1238" s="17"/>
      <c r="Q1238" s="12"/>
      <c r="R1238" s="13"/>
    </row>
    <row r="1239" spans="1:18" ht="15.75" customHeight="1">
      <c r="A1239" s="1"/>
      <c r="B1239" s="6" t="s">
        <v>27</v>
      </c>
      <c r="C1239" s="6">
        <v>1128299</v>
      </c>
      <c r="D1239" s="7">
        <v>44237</v>
      </c>
      <c r="E1239" s="6" t="s">
        <v>28</v>
      </c>
      <c r="F1239" s="6" t="s">
        <v>61</v>
      </c>
      <c r="G1239" s="6" t="s">
        <v>62</v>
      </c>
      <c r="H1239" s="6" t="s">
        <v>20</v>
      </c>
      <c r="I1239" s="8">
        <v>0.45</v>
      </c>
      <c r="J1239" s="9">
        <v>2250</v>
      </c>
      <c r="K1239" s="10">
        <f t="shared" si="0"/>
        <v>1012.5</v>
      </c>
      <c r="L1239" s="10">
        <f t="shared" si="1"/>
        <v>253.125</v>
      </c>
      <c r="M1239" s="11">
        <v>0.25</v>
      </c>
      <c r="O1239" s="16"/>
      <c r="P1239" s="17"/>
      <c r="Q1239" s="12"/>
      <c r="R1239" s="13"/>
    </row>
    <row r="1240" spans="1:18" ht="15.75" customHeight="1">
      <c r="A1240" s="1"/>
      <c r="B1240" s="6" t="s">
        <v>27</v>
      </c>
      <c r="C1240" s="6">
        <v>1128299</v>
      </c>
      <c r="D1240" s="7">
        <v>44237</v>
      </c>
      <c r="E1240" s="6" t="s">
        <v>28</v>
      </c>
      <c r="F1240" s="6" t="s">
        <v>61</v>
      </c>
      <c r="G1240" s="6" t="s">
        <v>62</v>
      </c>
      <c r="H1240" s="6" t="s">
        <v>21</v>
      </c>
      <c r="I1240" s="8">
        <v>0.5</v>
      </c>
      <c r="J1240" s="9">
        <v>1500</v>
      </c>
      <c r="K1240" s="10">
        <f t="shared" si="0"/>
        <v>750</v>
      </c>
      <c r="L1240" s="10">
        <f t="shared" si="1"/>
        <v>112.5</v>
      </c>
      <c r="M1240" s="11">
        <v>0.15</v>
      </c>
      <c r="O1240" s="16"/>
      <c r="P1240" s="17"/>
      <c r="Q1240" s="12"/>
      <c r="R1240" s="13"/>
    </row>
    <row r="1241" spans="1:18" ht="15.75" customHeight="1">
      <c r="A1241" s="1"/>
      <c r="B1241" s="6" t="s">
        <v>27</v>
      </c>
      <c r="C1241" s="6">
        <v>1128299</v>
      </c>
      <c r="D1241" s="7">
        <v>44237</v>
      </c>
      <c r="E1241" s="6" t="s">
        <v>28</v>
      </c>
      <c r="F1241" s="6" t="s">
        <v>61</v>
      </c>
      <c r="G1241" s="6" t="s">
        <v>62</v>
      </c>
      <c r="H1241" s="6" t="s">
        <v>22</v>
      </c>
      <c r="I1241" s="8">
        <v>0.45</v>
      </c>
      <c r="J1241" s="9">
        <v>3500</v>
      </c>
      <c r="K1241" s="10">
        <f t="shared" si="0"/>
        <v>1575</v>
      </c>
      <c r="L1241" s="10">
        <f t="shared" si="1"/>
        <v>630</v>
      </c>
      <c r="M1241" s="11">
        <v>0.4</v>
      </c>
      <c r="O1241" s="16"/>
      <c r="P1241" s="17"/>
      <c r="Q1241" s="12"/>
      <c r="R1241" s="13"/>
    </row>
    <row r="1242" spans="1:18" ht="15.75" customHeight="1">
      <c r="A1242" s="1"/>
      <c r="B1242" s="6" t="s">
        <v>27</v>
      </c>
      <c r="C1242" s="6">
        <v>1128299</v>
      </c>
      <c r="D1242" s="7">
        <v>44264</v>
      </c>
      <c r="E1242" s="6" t="s">
        <v>28</v>
      </c>
      <c r="F1242" s="6" t="s">
        <v>61</v>
      </c>
      <c r="G1242" s="6" t="s">
        <v>62</v>
      </c>
      <c r="H1242" s="6" t="s">
        <v>17</v>
      </c>
      <c r="I1242" s="8">
        <v>0.45</v>
      </c>
      <c r="J1242" s="9">
        <v>5000</v>
      </c>
      <c r="K1242" s="10">
        <f t="shared" si="0"/>
        <v>2250</v>
      </c>
      <c r="L1242" s="10">
        <f t="shared" si="1"/>
        <v>562.5</v>
      </c>
      <c r="M1242" s="11">
        <v>0.25</v>
      </c>
      <c r="O1242" s="16"/>
      <c r="P1242" s="17"/>
      <c r="Q1242" s="12"/>
      <c r="R1242" s="13"/>
    </row>
    <row r="1243" spans="1:18" ht="15.75" customHeight="1">
      <c r="A1243" s="1"/>
      <c r="B1243" s="6" t="s">
        <v>27</v>
      </c>
      <c r="C1243" s="6">
        <v>1128299</v>
      </c>
      <c r="D1243" s="7">
        <v>44264</v>
      </c>
      <c r="E1243" s="6" t="s">
        <v>28</v>
      </c>
      <c r="F1243" s="6" t="s">
        <v>61</v>
      </c>
      <c r="G1243" s="6" t="s">
        <v>62</v>
      </c>
      <c r="H1243" s="6" t="s">
        <v>18</v>
      </c>
      <c r="I1243" s="8">
        <v>0.54999999999999993</v>
      </c>
      <c r="J1243" s="9">
        <v>3500</v>
      </c>
      <c r="K1243" s="10">
        <f t="shared" si="0"/>
        <v>1924.9999999999998</v>
      </c>
      <c r="L1243" s="10">
        <f t="shared" si="1"/>
        <v>385</v>
      </c>
      <c r="M1243" s="11">
        <v>0.2</v>
      </c>
      <c r="O1243" s="16"/>
      <c r="P1243" s="17"/>
      <c r="Q1243" s="12"/>
      <c r="R1243" s="13"/>
    </row>
    <row r="1244" spans="1:18" ht="15.75" customHeight="1">
      <c r="A1244" s="1"/>
      <c r="B1244" s="6" t="s">
        <v>27</v>
      </c>
      <c r="C1244" s="6">
        <v>1128299</v>
      </c>
      <c r="D1244" s="7">
        <v>44264</v>
      </c>
      <c r="E1244" s="6" t="s">
        <v>28</v>
      </c>
      <c r="F1244" s="6" t="s">
        <v>61</v>
      </c>
      <c r="G1244" s="6" t="s">
        <v>62</v>
      </c>
      <c r="H1244" s="6" t="s">
        <v>19</v>
      </c>
      <c r="I1244" s="8">
        <v>0.59999999999999987</v>
      </c>
      <c r="J1244" s="9">
        <v>3750</v>
      </c>
      <c r="K1244" s="10">
        <f t="shared" si="0"/>
        <v>2249.9999999999995</v>
      </c>
      <c r="L1244" s="10">
        <f t="shared" si="1"/>
        <v>562.49999999999989</v>
      </c>
      <c r="M1244" s="11">
        <v>0.25</v>
      </c>
      <c r="O1244" s="16"/>
      <c r="P1244" s="17"/>
      <c r="Q1244" s="12"/>
      <c r="R1244" s="13"/>
    </row>
    <row r="1245" spans="1:18" ht="15.75" customHeight="1">
      <c r="A1245" s="1"/>
      <c r="B1245" s="6" t="s">
        <v>27</v>
      </c>
      <c r="C1245" s="6">
        <v>1128299</v>
      </c>
      <c r="D1245" s="7">
        <v>44264</v>
      </c>
      <c r="E1245" s="6" t="s">
        <v>28</v>
      </c>
      <c r="F1245" s="6" t="s">
        <v>61</v>
      </c>
      <c r="G1245" s="6" t="s">
        <v>62</v>
      </c>
      <c r="H1245" s="6" t="s">
        <v>20</v>
      </c>
      <c r="I1245" s="8">
        <v>0.54999999999999993</v>
      </c>
      <c r="J1245" s="9">
        <v>2750</v>
      </c>
      <c r="K1245" s="10">
        <f t="shared" si="0"/>
        <v>1512.4999999999998</v>
      </c>
      <c r="L1245" s="10">
        <f t="shared" si="1"/>
        <v>378.12499999999994</v>
      </c>
      <c r="M1245" s="11">
        <v>0.25</v>
      </c>
      <c r="O1245" s="16"/>
      <c r="P1245" s="17"/>
      <c r="Q1245" s="12"/>
      <c r="R1245" s="13"/>
    </row>
    <row r="1246" spans="1:18" ht="15.75" customHeight="1">
      <c r="A1246" s="1"/>
      <c r="B1246" s="6" t="s">
        <v>27</v>
      </c>
      <c r="C1246" s="6">
        <v>1128299</v>
      </c>
      <c r="D1246" s="7">
        <v>44264</v>
      </c>
      <c r="E1246" s="6" t="s">
        <v>28</v>
      </c>
      <c r="F1246" s="6" t="s">
        <v>61</v>
      </c>
      <c r="G1246" s="6" t="s">
        <v>62</v>
      </c>
      <c r="H1246" s="6" t="s">
        <v>21</v>
      </c>
      <c r="I1246" s="8">
        <v>0.6</v>
      </c>
      <c r="J1246" s="9">
        <v>1250</v>
      </c>
      <c r="K1246" s="10">
        <f t="shared" si="0"/>
        <v>750</v>
      </c>
      <c r="L1246" s="10">
        <f t="shared" si="1"/>
        <v>112.5</v>
      </c>
      <c r="M1246" s="11">
        <v>0.15</v>
      </c>
      <c r="O1246" s="16"/>
      <c r="P1246" s="17"/>
      <c r="Q1246" s="12"/>
      <c r="R1246" s="13"/>
    </row>
    <row r="1247" spans="1:18" ht="15.75" customHeight="1">
      <c r="A1247" s="1"/>
      <c r="B1247" s="6" t="s">
        <v>27</v>
      </c>
      <c r="C1247" s="6">
        <v>1128299</v>
      </c>
      <c r="D1247" s="7">
        <v>44264</v>
      </c>
      <c r="E1247" s="6" t="s">
        <v>28</v>
      </c>
      <c r="F1247" s="6" t="s">
        <v>61</v>
      </c>
      <c r="G1247" s="6" t="s">
        <v>62</v>
      </c>
      <c r="H1247" s="6" t="s">
        <v>22</v>
      </c>
      <c r="I1247" s="8">
        <v>0.54999999999999993</v>
      </c>
      <c r="J1247" s="9">
        <v>3250</v>
      </c>
      <c r="K1247" s="10">
        <f t="shared" si="0"/>
        <v>1787.4999999999998</v>
      </c>
      <c r="L1247" s="10">
        <f t="shared" si="1"/>
        <v>715</v>
      </c>
      <c r="M1247" s="11">
        <v>0.4</v>
      </c>
      <c r="O1247" s="16"/>
      <c r="P1247" s="17"/>
      <c r="Q1247" s="12"/>
      <c r="R1247" s="13"/>
    </row>
    <row r="1248" spans="1:18" ht="15.75" customHeight="1">
      <c r="A1248" s="1"/>
      <c r="B1248" s="6" t="s">
        <v>27</v>
      </c>
      <c r="C1248" s="6">
        <v>1128299</v>
      </c>
      <c r="D1248" s="7">
        <v>44296</v>
      </c>
      <c r="E1248" s="6" t="s">
        <v>28</v>
      </c>
      <c r="F1248" s="6" t="s">
        <v>61</v>
      </c>
      <c r="G1248" s="6" t="s">
        <v>62</v>
      </c>
      <c r="H1248" s="6" t="s">
        <v>17</v>
      </c>
      <c r="I1248" s="8">
        <v>0.6</v>
      </c>
      <c r="J1248" s="9">
        <v>5000</v>
      </c>
      <c r="K1248" s="10">
        <f t="shared" si="0"/>
        <v>3000</v>
      </c>
      <c r="L1248" s="10">
        <f t="shared" si="1"/>
        <v>750</v>
      </c>
      <c r="M1248" s="11">
        <v>0.25</v>
      </c>
      <c r="O1248" s="16"/>
      <c r="P1248" s="17"/>
      <c r="Q1248" s="12"/>
      <c r="R1248" s="13"/>
    </row>
    <row r="1249" spans="1:18" ht="15.75" customHeight="1">
      <c r="A1249" s="1"/>
      <c r="B1249" s="6" t="s">
        <v>27</v>
      </c>
      <c r="C1249" s="6">
        <v>1128299</v>
      </c>
      <c r="D1249" s="7">
        <v>44296</v>
      </c>
      <c r="E1249" s="6" t="s">
        <v>28</v>
      </c>
      <c r="F1249" s="6" t="s">
        <v>61</v>
      </c>
      <c r="G1249" s="6" t="s">
        <v>62</v>
      </c>
      <c r="H1249" s="6" t="s">
        <v>18</v>
      </c>
      <c r="I1249" s="8">
        <v>0.65</v>
      </c>
      <c r="J1249" s="9">
        <v>3000</v>
      </c>
      <c r="K1249" s="10">
        <f t="shared" si="0"/>
        <v>1950</v>
      </c>
      <c r="L1249" s="10">
        <f t="shared" si="1"/>
        <v>390</v>
      </c>
      <c r="M1249" s="11">
        <v>0.2</v>
      </c>
      <c r="O1249" s="16"/>
      <c r="P1249" s="17"/>
      <c r="Q1249" s="12"/>
      <c r="R1249" s="13"/>
    </row>
    <row r="1250" spans="1:18" ht="15.75" customHeight="1">
      <c r="A1250" s="1"/>
      <c r="B1250" s="6" t="s">
        <v>27</v>
      </c>
      <c r="C1250" s="6">
        <v>1128299</v>
      </c>
      <c r="D1250" s="7">
        <v>44296</v>
      </c>
      <c r="E1250" s="6" t="s">
        <v>28</v>
      </c>
      <c r="F1250" s="6" t="s">
        <v>61</v>
      </c>
      <c r="G1250" s="6" t="s">
        <v>62</v>
      </c>
      <c r="H1250" s="6" t="s">
        <v>19</v>
      </c>
      <c r="I1250" s="8">
        <v>0.65</v>
      </c>
      <c r="J1250" s="9">
        <v>3500</v>
      </c>
      <c r="K1250" s="10">
        <f t="shared" si="0"/>
        <v>2275</v>
      </c>
      <c r="L1250" s="10">
        <f t="shared" si="1"/>
        <v>568.75</v>
      </c>
      <c r="M1250" s="11">
        <v>0.25</v>
      </c>
      <c r="O1250" s="16"/>
      <c r="P1250" s="17"/>
      <c r="Q1250" s="12"/>
      <c r="R1250" s="13"/>
    </row>
    <row r="1251" spans="1:18" ht="15.75" customHeight="1">
      <c r="A1251" s="1"/>
      <c r="B1251" s="6" t="s">
        <v>27</v>
      </c>
      <c r="C1251" s="6">
        <v>1128299</v>
      </c>
      <c r="D1251" s="7">
        <v>44296</v>
      </c>
      <c r="E1251" s="6" t="s">
        <v>28</v>
      </c>
      <c r="F1251" s="6" t="s">
        <v>61</v>
      </c>
      <c r="G1251" s="6" t="s">
        <v>62</v>
      </c>
      <c r="H1251" s="6" t="s">
        <v>20</v>
      </c>
      <c r="I1251" s="8">
        <v>0.5</v>
      </c>
      <c r="J1251" s="9">
        <v>2500</v>
      </c>
      <c r="K1251" s="10">
        <f t="shared" si="0"/>
        <v>1250</v>
      </c>
      <c r="L1251" s="10">
        <f t="shared" si="1"/>
        <v>312.5</v>
      </c>
      <c r="M1251" s="11">
        <v>0.25</v>
      </c>
      <c r="O1251" s="16"/>
      <c r="P1251" s="17"/>
      <c r="Q1251" s="12"/>
      <c r="R1251" s="13"/>
    </row>
    <row r="1252" spans="1:18" ht="15.75" customHeight="1">
      <c r="A1252" s="1"/>
      <c r="B1252" s="6" t="s">
        <v>27</v>
      </c>
      <c r="C1252" s="6">
        <v>1128299</v>
      </c>
      <c r="D1252" s="7">
        <v>44296</v>
      </c>
      <c r="E1252" s="6" t="s">
        <v>28</v>
      </c>
      <c r="F1252" s="6" t="s">
        <v>61</v>
      </c>
      <c r="G1252" s="6" t="s">
        <v>62</v>
      </c>
      <c r="H1252" s="6" t="s">
        <v>21</v>
      </c>
      <c r="I1252" s="8">
        <v>0.55000000000000004</v>
      </c>
      <c r="J1252" s="9">
        <v>1500</v>
      </c>
      <c r="K1252" s="10">
        <f t="shared" si="0"/>
        <v>825.00000000000011</v>
      </c>
      <c r="L1252" s="10">
        <f t="shared" si="1"/>
        <v>123.75000000000001</v>
      </c>
      <c r="M1252" s="11">
        <v>0.15</v>
      </c>
      <c r="O1252" s="16"/>
      <c r="P1252" s="17"/>
      <c r="Q1252" s="12"/>
      <c r="R1252" s="13"/>
    </row>
    <row r="1253" spans="1:18" ht="15.75" customHeight="1">
      <c r="A1253" s="1"/>
      <c r="B1253" s="6" t="s">
        <v>27</v>
      </c>
      <c r="C1253" s="6">
        <v>1128299</v>
      </c>
      <c r="D1253" s="7">
        <v>44296</v>
      </c>
      <c r="E1253" s="6" t="s">
        <v>28</v>
      </c>
      <c r="F1253" s="6" t="s">
        <v>61</v>
      </c>
      <c r="G1253" s="6" t="s">
        <v>62</v>
      </c>
      <c r="H1253" s="6" t="s">
        <v>22</v>
      </c>
      <c r="I1253" s="8">
        <v>0.70000000000000007</v>
      </c>
      <c r="J1253" s="9">
        <v>3250</v>
      </c>
      <c r="K1253" s="10">
        <f t="shared" si="0"/>
        <v>2275</v>
      </c>
      <c r="L1253" s="10">
        <f t="shared" si="1"/>
        <v>910</v>
      </c>
      <c r="M1253" s="11">
        <v>0.4</v>
      </c>
      <c r="O1253" s="16"/>
      <c r="P1253" s="17"/>
      <c r="Q1253" s="12"/>
      <c r="R1253" s="13"/>
    </row>
    <row r="1254" spans="1:18" ht="15.75" customHeight="1">
      <c r="A1254" s="1"/>
      <c r="B1254" s="6" t="s">
        <v>27</v>
      </c>
      <c r="C1254" s="6">
        <v>1128299</v>
      </c>
      <c r="D1254" s="7">
        <v>44327</v>
      </c>
      <c r="E1254" s="6" t="s">
        <v>28</v>
      </c>
      <c r="F1254" s="6" t="s">
        <v>61</v>
      </c>
      <c r="G1254" s="6" t="s">
        <v>62</v>
      </c>
      <c r="H1254" s="6" t="s">
        <v>17</v>
      </c>
      <c r="I1254" s="8">
        <v>0.54999999999999993</v>
      </c>
      <c r="J1254" s="9">
        <v>5250</v>
      </c>
      <c r="K1254" s="10">
        <f t="shared" si="0"/>
        <v>2887.4999999999995</v>
      </c>
      <c r="L1254" s="10">
        <f t="shared" si="1"/>
        <v>721.87499999999989</v>
      </c>
      <c r="M1254" s="11">
        <v>0.25</v>
      </c>
      <c r="O1254" s="16"/>
      <c r="P1254" s="17"/>
      <c r="Q1254" s="12"/>
      <c r="R1254" s="13"/>
    </row>
    <row r="1255" spans="1:18" ht="15.75" customHeight="1">
      <c r="A1255" s="1"/>
      <c r="B1255" s="6" t="s">
        <v>27</v>
      </c>
      <c r="C1255" s="6">
        <v>1128299</v>
      </c>
      <c r="D1255" s="7">
        <v>44327</v>
      </c>
      <c r="E1255" s="6" t="s">
        <v>28</v>
      </c>
      <c r="F1255" s="6" t="s">
        <v>61</v>
      </c>
      <c r="G1255" s="6" t="s">
        <v>62</v>
      </c>
      <c r="H1255" s="6" t="s">
        <v>18</v>
      </c>
      <c r="I1255" s="8">
        <v>0.6</v>
      </c>
      <c r="J1255" s="9">
        <v>3750</v>
      </c>
      <c r="K1255" s="10">
        <f t="shared" si="0"/>
        <v>2250</v>
      </c>
      <c r="L1255" s="10">
        <f t="shared" si="1"/>
        <v>450</v>
      </c>
      <c r="M1255" s="11">
        <v>0.2</v>
      </c>
      <c r="O1255" s="16"/>
      <c r="P1255" s="17"/>
      <c r="Q1255" s="12"/>
      <c r="R1255" s="13"/>
    </row>
    <row r="1256" spans="1:18" ht="15.75" customHeight="1">
      <c r="A1256" s="1"/>
      <c r="B1256" s="6" t="s">
        <v>27</v>
      </c>
      <c r="C1256" s="6">
        <v>1128299</v>
      </c>
      <c r="D1256" s="7">
        <v>44327</v>
      </c>
      <c r="E1256" s="6" t="s">
        <v>28</v>
      </c>
      <c r="F1256" s="6" t="s">
        <v>61</v>
      </c>
      <c r="G1256" s="6" t="s">
        <v>62</v>
      </c>
      <c r="H1256" s="6" t="s">
        <v>19</v>
      </c>
      <c r="I1256" s="8">
        <v>0.6</v>
      </c>
      <c r="J1256" s="9">
        <v>3750</v>
      </c>
      <c r="K1256" s="10">
        <f t="shared" si="0"/>
        <v>2250</v>
      </c>
      <c r="L1256" s="10">
        <f t="shared" si="1"/>
        <v>562.5</v>
      </c>
      <c r="M1256" s="11">
        <v>0.25</v>
      </c>
      <c r="O1256" s="16"/>
      <c r="P1256" s="17"/>
      <c r="Q1256" s="12"/>
      <c r="R1256" s="13"/>
    </row>
    <row r="1257" spans="1:18" ht="15.75" customHeight="1">
      <c r="A1257" s="1"/>
      <c r="B1257" s="6" t="s">
        <v>27</v>
      </c>
      <c r="C1257" s="6">
        <v>1128299</v>
      </c>
      <c r="D1257" s="7">
        <v>44327</v>
      </c>
      <c r="E1257" s="6" t="s">
        <v>28</v>
      </c>
      <c r="F1257" s="6" t="s">
        <v>61</v>
      </c>
      <c r="G1257" s="6" t="s">
        <v>62</v>
      </c>
      <c r="H1257" s="6" t="s">
        <v>20</v>
      </c>
      <c r="I1257" s="8">
        <v>0.54999999999999993</v>
      </c>
      <c r="J1257" s="9">
        <v>2750</v>
      </c>
      <c r="K1257" s="10">
        <f t="shared" si="0"/>
        <v>1512.4999999999998</v>
      </c>
      <c r="L1257" s="10">
        <f t="shared" si="1"/>
        <v>378.12499999999994</v>
      </c>
      <c r="M1257" s="11">
        <v>0.25</v>
      </c>
      <c r="O1257" s="16"/>
      <c r="P1257" s="17"/>
      <c r="Q1257" s="12"/>
      <c r="R1257" s="13"/>
    </row>
    <row r="1258" spans="1:18" ht="15.75" customHeight="1">
      <c r="A1258" s="1"/>
      <c r="B1258" s="6" t="s">
        <v>27</v>
      </c>
      <c r="C1258" s="6">
        <v>1128299</v>
      </c>
      <c r="D1258" s="7">
        <v>44327</v>
      </c>
      <c r="E1258" s="6" t="s">
        <v>28</v>
      </c>
      <c r="F1258" s="6" t="s">
        <v>61</v>
      </c>
      <c r="G1258" s="6" t="s">
        <v>62</v>
      </c>
      <c r="H1258" s="6" t="s">
        <v>21</v>
      </c>
      <c r="I1258" s="8">
        <v>0.6</v>
      </c>
      <c r="J1258" s="9">
        <v>1750</v>
      </c>
      <c r="K1258" s="10">
        <f t="shared" si="0"/>
        <v>1050</v>
      </c>
      <c r="L1258" s="10">
        <f t="shared" si="1"/>
        <v>157.5</v>
      </c>
      <c r="M1258" s="11">
        <v>0.15</v>
      </c>
      <c r="O1258" s="16"/>
      <c r="P1258" s="17"/>
      <c r="Q1258" s="12"/>
      <c r="R1258" s="13"/>
    </row>
    <row r="1259" spans="1:18" ht="15.75" customHeight="1">
      <c r="A1259" s="1"/>
      <c r="B1259" s="6" t="s">
        <v>27</v>
      </c>
      <c r="C1259" s="6">
        <v>1128299</v>
      </c>
      <c r="D1259" s="7">
        <v>44327</v>
      </c>
      <c r="E1259" s="6" t="s">
        <v>28</v>
      </c>
      <c r="F1259" s="6" t="s">
        <v>61</v>
      </c>
      <c r="G1259" s="6" t="s">
        <v>62</v>
      </c>
      <c r="H1259" s="6" t="s">
        <v>22</v>
      </c>
      <c r="I1259" s="8">
        <v>0.75</v>
      </c>
      <c r="J1259" s="9">
        <v>4750</v>
      </c>
      <c r="K1259" s="10">
        <f t="shared" si="0"/>
        <v>3562.5</v>
      </c>
      <c r="L1259" s="10">
        <f t="shared" si="1"/>
        <v>1425</v>
      </c>
      <c r="M1259" s="11">
        <v>0.4</v>
      </c>
      <c r="O1259" s="16"/>
      <c r="P1259" s="17"/>
      <c r="Q1259" s="12"/>
      <c r="R1259" s="13"/>
    </row>
    <row r="1260" spans="1:18" ht="15.75" customHeight="1">
      <c r="A1260" s="1"/>
      <c r="B1260" s="6" t="s">
        <v>27</v>
      </c>
      <c r="C1260" s="6">
        <v>1128299</v>
      </c>
      <c r="D1260" s="7">
        <v>44357</v>
      </c>
      <c r="E1260" s="6" t="s">
        <v>28</v>
      </c>
      <c r="F1260" s="6" t="s">
        <v>61</v>
      </c>
      <c r="G1260" s="6" t="s">
        <v>62</v>
      </c>
      <c r="H1260" s="6" t="s">
        <v>17</v>
      </c>
      <c r="I1260" s="8">
        <v>0.7</v>
      </c>
      <c r="J1260" s="9">
        <v>7250</v>
      </c>
      <c r="K1260" s="10">
        <f t="shared" si="0"/>
        <v>5075</v>
      </c>
      <c r="L1260" s="10">
        <f t="shared" si="1"/>
        <v>1268.75</v>
      </c>
      <c r="M1260" s="11">
        <v>0.25</v>
      </c>
      <c r="O1260" s="16"/>
      <c r="P1260" s="17"/>
      <c r="Q1260" s="12"/>
      <c r="R1260" s="13"/>
    </row>
    <row r="1261" spans="1:18" ht="15.75" customHeight="1">
      <c r="A1261" s="1"/>
      <c r="B1261" s="6" t="s">
        <v>27</v>
      </c>
      <c r="C1261" s="6">
        <v>1128299</v>
      </c>
      <c r="D1261" s="7">
        <v>44357</v>
      </c>
      <c r="E1261" s="6" t="s">
        <v>28</v>
      </c>
      <c r="F1261" s="6" t="s">
        <v>61</v>
      </c>
      <c r="G1261" s="6" t="s">
        <v>62</v>
      </c>
      <c r="H1261" s="6" t="s">
        <v>18</v>
      </c>
      <c r="I1261" s="8">
        <v>0.75</v>
      </c>
      <c r="J1261" s="9">
        <v>6000</v>
      </c>
      <c r="K1261" s="10">
        <f t="shared" si="0"/>
        <v>4500</v>
      </c>
      <c r="L1261" s="10">
        <f t="shared" si="1"/>
        <v>900</v>
      </c>
      <c r="M1261" s="11">
        <v>0.2</v>
      </c>
      <c r="O1261" s="16"/>
      <c r="P1261" s="17"/>
      <c r="Q1261" s="12"/>
      <c r="R1261" s="13"/>
    </row>
    <row r="1262" spans="1:18" ht="15.75" customHeight="1">
      <c r="A1262" s="1"/>
      <c r="B1262" s="6" t="s">
        <v>27</v>
      </c>
      <c r="C1262" s="6">
        <v>1128299</v>
      </c>
      <c r="D1262" s="7">
        <v>44357</v>
      </c>
      <c r="E1262" s="6" t="s">
        <v>28</v>
      </c>
      <c r="F1262" s="6" t="s">
        <v>61</v>
      </c>
      <c r="G1262" s="6" t="s">
        <v>62</v>
      </c>
      <c r="H1262" s="6" t="s">
        <v>19</v>
      </c>
      <c r="I1262" s="8">
        <v>0.75</v>
      </c>
      <c r="J1262" s="9">
        <v>6000</v>
      </c>
      <c r="K1262" s="10">
        <f t="shared" si="0"/>
        <v>4500</v>
      </c>
      <c r="L1262" s="10">
        <f t="shared" si="1"/>
        <v>1125</v>
      </c>
      <c r="M1262" s="11">
        <v>0.25</v>
      </c>
      <c r="O1262" s="16"/>
      <c r="P1262" s="17"/>
      <c r="Q1262" s="12"/>
      <c r="R1262" s="13"/>
    </row>
    <row r="1263" spans="1:18" ht="15.75" customHeight="1">
      <c r="A1263" s="1"/>
      <c r="B1263" s="6" t="s">
        <v>27</v>
      </c>
      <c r="C1263" s="6">
        <v>1128299</v>
      </c>
      <c r="D1263" s="7">
        <v>44357</v>
      </c>
      <c r="E1263" s="6" t="s">
        <v>28</v>
      </c>
      <c r="F1263" s="6" t="s">
        <v>61</v>
      </c>
      <c r="G1263" s="6" t="s">
        <v>62</v>
      </c>
      <c r="H1263" s="6" t="s">
        <v>20</v>
      </c>
      <c r="I1263" s="8">
        <v>0.75</v>
      </c>
      <c r="J1263" s="9">
        <v>4750</v>
      </c>
      <c r="K1263" s="10">
        <f t="shared" si="0"/>
        <v>3562.5</v>
      </c>
      <c r="L1263" s="10">
        <f t="shared" si="1"/>
        <v>890.625</v>
      </c>
      <c r="M1263" s="11">
        <v>0.25</v>
      </c>
      <c r="O1263" s="16"/>
      <c r="P1263" s="17"/>
      <c r="Q1263" s="12"/>
      <c r="R1263" s="13"/>
    </row>
    <row r="1264" spans="1:18" ht="15.75" customHeight="1">
      <c r="A1264" s="1"/>
      <c r="B1264" s="6" t="s">
        <v>27</v>
      </c>
      <c r="C1264" s="6">
        <v>1128299</v>
      </c>
      <c r="D1264" s="7">
        <v>44357</v>
      </c>
      <c r="E1264" s="6" t="s">
        <v>28</v>
      </c>
      <c r="F1264" s="6" t="s">
        <v>61</v>
      </c>
      <c r="G1264" s="6" t="s">
        <v>62</v>
      </c>
      <c r="H1264" s="6" t="s">
        <v>21</v>
      </c>
      <c r="I1264" s="8">
        <v>0.85000000000000009</v>
      </c>
      <c r="J1264" s="9">
        <v>3500</v>
      </c>
      <c r="K1264" s="10">
        <f t="shared" si="0"/>
        <v>2975.0000000000005</v>
      </c>
      <c r="L1264" s="10">
        <f t="shared" si="1"/>
        <v>446.25000000000006</v>
      </c>
      <c r="M1264" s="11">
        <v>0.15</v>
      </c>
      <c r="O1264" s="16"/>
      <c r="P1264" s="17"/>
      <c r="Q1264" s="12"/>
      <c r="R1264" s="13"/>
    </row>
    <row r="1265" spans="1:18" ht="15.75" customHeight="1">
      <c r="A1265" s="1"/>
      <c r="B1265" s="6" t="s">
        <v>27</v>
      </c>
      <c r="C1265" s="6">
        <v>1128299</v>
      </c>
      <c r="D1265" s="7">
        <v>44357</v>
      </c>
      <c r="E1265" s="6" t="s">
        <v>28</v>
      </c>
      <c r="F1265" s="6" t="s">
        <v>61</v>
      </c>
      <c r="G1265" s="6" t="s">
        <v>62</v>
      </c>
      <c r="H1265" s="6" t="s">
        <v>22</v>
      </c>
      <c r="I1265" s="8">
        <v>1</v>
      </c>
      <c r="J1265" s="9">
        <v>6500</v>
      </c>
      <c r="K1265" s="10">
        <f t="shared" si="0"/>
        <v>6500</v>
      </c>
      <c r="L1265" s="10">
        <f t="shared" si="1"/>
        <v>2600</v>
      </c>
      <c r="M1265" s="11">
        <v>0.4</v>
      </c>
      <c r="O1265" s="16"/>
      <c r="P1265" s="17"/>
      <c r="Q1265" s="12"/>
      <c r="R1265" s="13"/>
    </row>
    <row r="1266" spans="1:18" ht="15.75" customHeight="1">
      <c r="A1266" s="1"/>
      <c r="B1266" s="6" t="s">
        <v>27</v>
      </c>
      <c r="C1266" s="6">
        <v>1128299</v>
      </c>
      <c r="D1266" s="7">
        <v>44386</v>
      </c>
      <c r="E1266" s="6" t="s">
        <v>28</v>
      </c>
      <c r="F1266" s="6" t="s">
        <v>61</v>
      </c>
      <c r="G1266" s="6" t="s">
        <v>62</v>
      </c>
      <c r="H1266" s="6" t="s">
        <v>17</v>
      </c>
      <c r="I1266" s="8">
        <v>0.8</v>
      </c>
      <c r="J1266" s="9">
        <v>8000</v>
      </c>
      <c r="K1266" s="10">
        <f t="shared" si="0"/>
        <v>6400</v>
      </c>
      <c r="L1266" s="10">
        <f t="shared" si="1"/>
        <v>1600</v>
      </c>
      <c r="M1266" s="11">
        <v>0.25</v>
      </c>
      <c r="O1266" s="16"/>
      <c r="P1266" s="17"/>
      <c r="Q1266" s="12"/>
      <c r="R1266" s="13"/>
    </row>
    <row r="1267" spans="1:18" ht="15.75" customHeight="1">
      <c r="A1267" s="1"/>
      <c r="B1267" s="6" t="s">
        <v>27</v>
      </c>
      <c r="C1267" s="6">
        <v>1128299</v>
      </c>
      <c r="D1267" s="7">
        <v>44386</v>
      </c>
      <c r="E1267" s="6" t="s">
        <v>28</v>
      </c>
      <c r="F1267" s="6" t="s">
        <v>61</v>
      </c>
      <c r="G1267" s="6" t="s">
        <v>62</v>
      </c>
      <c r="H1267" s="6" t="s">
        <v>18</v>
      </c>
      <c r="I1267" s="8">
        <v>0.85000000000000009</v>
      </c>
      <c r="J1267" s="9">
        <v>6500</v>
      </c>
      <c r="K1267" s="10">
        <f t="shared" si="0"/>
        <v>5525.0000000000009</v>
      </c>
      <c r="L1267" s="10">
        <f t="shared" si="1"/>
        <v>1105.0000000000002</v>
      </c>
      <c r="M1267" s="11">
        <v>0.2</v>
      </c>
      <c r="O1267" s="16"/>
      <c r="P1267" s="17"/>
      <c r="Q1267" s="12"/>
      <c r="R1267" s="13"/>
    </row>
    <row r="1268" spans="1:18" ht="15.75" customHeight="1">
      <c r="A1268" s="1"/>
      <c r="B1268" s="6" t="s">
        <v>27</v>
      </c>
      <c r="C1268" s="6">
        <v>1128299</v>
      </c>
      <c r="D1268" s="7">
        <v>44386</v>
      </c>
      <c r="E1268" s="6" t="s">
        <v>28</v>
      </c>
      <c r="F1268" s="6" t="s">
        <v>61</v>
      </c>
      <c r="G1268" s="6" t="s">
        <v>62</v>
      </c>
      <c r="H1268" s="6" t="s">
        <v>19</v>
      </c>
      <c r="I1268" s="8">
        <v>0.85000000000000009</v>
      </c>
      <c r="J1268" s="9">
        <v>6000</v>
      </c>
      <c r="K1268" s="10">
        <f t="shared" si="0"/>
        <v>5100.0000000000009</v>
      </c>
      <c r="L1268" s="10">
        <f t="shared" si="1"/>
        <v>1275.0000000000002</v>
      </c>
      <c r="M1268" s="11">
        <v>0.25</v>
      </c>
      <c r="O1268" s="16"/>
      <c r="P1268" s="17"/>
      <c r="Q1268" s="12"/>
      <c r="R1268" s="13"/>
    </row>
    <row r="1269" spans="1:18" ht="15.75" customHeight="1">
      <c r="A1269" s="1"/>
      <c r="B1269" s="6" t="s">
        <v>27</v>
      </c>
      <c r="C1269" s="6">
        <v>1128299</v>
      </c>
      <c r="D1269" s="7">
        <v>44386</v>
      </c>
      <c r="E1269" s="6" t="s">
        <v>28</v>
      </c>
      <c r="F1269" s="6" t="s">
        <v>61</v>
      </c>
      <c r="G1269" s="6" t="s">
        <v>62</v>
      </c>
      <c r="H1269" s="6" t="s">
        <v>20</v>
      </c>
      <c r="I1269" s="8">
        <v>0.8</v>
      </c>
      <c r="J1269" s="9">
        <v>5000</v>
      </c>
      <c r="K1269" s="10">
        <f t="shared" si="0"/>
        <v>4000</v>
      </c>
      <c r="L1269" s="10">
        <f t="shared" si="1"/>
        <v>1000</v>
      </c>
      <c r="M1269" s="11">
        <v>0.25</v>
      </c>
      <c r="O1269" s="16"/>
      <c r="P1269" s="17"/>
      <c r="Q1269" s="12"/>
      <c r="R1269" s="13"/>
    </row>
    <row r="1270" spans="1:18" ht="15.75" customHeight="1">
      <c r="A1270" s="1"/>
      <c r="B1270" s="6" t="s">
        <v>27</v>
      </c>
      <c r="C1270" s="6">
        <v>1128299</v>
      </c>
      <c r="D1270" s="7">
        <v>44386</v>
      </c>
      <c r="E1270" s="6" t="s">
        <v>28</v>
      </c>
      <c r="F1270" s="6" t="s">
        <v>61</v>
      </c>
      <c r="G1270" s="6" t="s">
        <v>62</v>
      </c>
      <c r="H1270" s="6" t="s">
        <v>21</v>
      </c>
      <c r="I1270" s="8">
        <v>0.85000000000000009</v>
      </c>
      <c r="J1270" s="9">
        <v>5500</v>
      </c>
      <c r="K1270" s="10">
        <f t="shared" si="0"/>
        <v>4675.0000000000009</v>
      </c>
      <c r="L1270" s="10">
        <f t="shared" si="1"/>
        <v>701.25000000000011</v>
      </c>
      <c r="M1270" s="11">
        <v>0.15</v>
      </c>
      <c r="O1270" s="16"/>
      <c r="P1270" s="17"/>
      <c r="Q1270" s="12"/>
      <c r="R1270" s="13"/>
    </row>
    <row r="1271" spans="1:18" ht="15.75" customHeight="1">
      <c r="A1271" s="1"/>
      <c r="B1271" s="6" t="s">
        <v>27</v>
      </c>
      <c r="C1271" s="6">
        <v>1128299</v>
      </c>
      <c r="D1271" s="7">
        <v>44386</v>
      </c>
      <c r="E1271" s="6" t="s">
        <v>28</v>
      </c>
      <c r="F1271" s="6" t="s">
        <v>61</v>
      </c>
      <c r="G1271" s="6" t="s">
        <v>62</v>
      </c>
      <c r="H1271" s="6" t="s">
        <v>22</v>
      </c>
      <c r="I1271" s="8">
        <v>1</v>
      </c>
      <c r="J1271" s="9">
        <v>5500</v>
      </c>
      <c r="K1271" s="10">
        <f t="shared" si="0"/>
        <v>5500</v>
      </c>
      <c r="L1271" s="10">
        <f t="shared" si="1"/>
        <v>2200</v>
      </c>
      <c r="M1271" s="11">
        <v>0.4</v>
      </c>
      <c r="O1271" s="16"/>
      <c r="P1271" s="17"/>
      <c r="Q1271" s="12"/>
      <c r="R1271" s="13"/>
    </row>
    <row r="1272" spans="1:18" ht="15.75" customHeight="1">
      <c r="A1272" s="1"/>
      <c r="B1272" s="6" t="s">
        <v>27</v>
      </c>
      <c r="C1272" s="6">
        <v>1128299</v>
      </c>
      <c r="D1272" s="7">
        <v>44418</v>
      </c>
      <c r="E1272" s="6" t="s">
        <v>28</v>
      </c>
      <c r="F1272" s="6" t="s">
        <v>61</v>
      </c>
      <c r="G1272" s="6" t="s">
        <v>62</v>
      </c>
      <c r="H1272" s="6" t="s">
        <v>17</v>
      </c>
      <c r="I1272" s="8">
        <v>0.85000000000000009</v>
      </c>
      <c r="J1272" s="9">
        <v>7500</v>
      </c>
      <c r="K1272" s="10">
        <f t="shared" si="0"/>
        <v>6375.0000000000009</v>
      </c>
      <c r="L1272" s="10">
        <f t="shared" si="1"/>
        <v>1593.7500000000002</v>
      </c>
      <c r="M1272" s="11">
        <v>0.25</v>
      </c>
      <c r="O1272" s="16"/>
      <c r="P1272" s="17"/>
      <c r="Q1272" s="12"/>
      <c r="R1272" s="13"/>
    </row>
    <row r="1273" spans="1:18" ht="15.75" customHeight="1">
      <c r="A1273" s="1"/>
      <c r="B1273" s="6" t="s">
        <v>27</v>
      </c>
      <c r="C1273" s="6">
        <v>1128299</v>
      </c>
      <c r="D1273" s="7">
        <v>44418</v>
      </c>
      <c r="E1273" s="6" t="s">
        <v>28</v>
      </c>
      <c r="F1273" s="6" t="s">
        <v>61</v>
      </c>
      <c r="G1273" s="6" t="s">
        <v>62</v>
      </c>
      <c r="H1273" s="6" t="s">
        <v>18</v>
      </c>
      <c r="I1273" s="8">
        <v>0.75000000000000011</v>
      </c>
      <c r="J1273" s="9">
        <v>7250</v>
      </c>
      <c r="K1273" s="10">
        <f t="shared" si="0"/>
        <v>5437.5000000000009</v>
      </c>
      <c r="L1273" s="10">
        <f t="shared" si="1"/>
        <v>1087.5000000000002</v>
      </c>
      <c r="M1273" s="11">
        <v>0.2</v>
      </c>
      <c r="O1273" s="16"/>
      <c r="P1273" s="17"/>
      <c r="Q1273" s="12"/>
      <c r="R1273" s="13"/>
    </row>
    <row r="1274" spans="1:18" ht="15.75" customHeight="1">
      <c r="A1274" s="1"/>
      <c r="B1274" s="6" t="s">
        <v>27</v>
      </c>
      <c r="C1274" s="6">
        <v>1128299</v>
      </c>
      <c r="D1274" s="7">
        <v>44418</v>
      </c>
      <c r="E1274" s="6" t="s">
        <v>28</v>
      </c>
      <c r="F1274" s="6" t="s">
        <v>61</v>
      </c>
      <c r="G1274" s="6" t="s">
        <v>62</v>
      </c>
      <c r="H1274" s="6" t="s">
        <v>19</v>
      </c>
      <c r="I1274" s="8">
        <v>0.70000000000000007</v>
      </c>
      <c r="J1274" s="9">
        <v>6000</v>
      </c>
      <c r="K1274" s="10">
        <f t="shared" si="0"/>
        <v>4200</v>
      </c>
      <c r="L1274" s="10">
        <f t="shared" si="1"/>
        <v>1050</v>
      </c>
      <c r="M1274" s="11">
        <v>0.25</v>
      </c>
      <c r="O1274" s="16"/>
      <c r="P1274" s="17"/>
      <c r="Q1274" s="12"/>
      <c r="R1274" s="13"/>
    </row>
    <row r="1275" spans="1:18" ht="15.75" customHeight="1">
      <c r="A1275" s="1"/>
      <c r="B1275" s="6" t="s">
        <v>27</v>
      </c>
      <c r="C1275" s="6">
        <v>1128299</v>
      </c>
      <c r="D1275" s="7">
        <v>44418</v>
      </c>
      <c r="E1275" s="6" t="s">
        <v>28</v>
      </c>
      <c r="F1275" s="6" t="s">
        <v>61</v>
      </c>
      <c r="G1275" s="6" t="s">
        <v>62</v>
      </c>
      <c r="H1275" s="6" t="s">
        <v>20</v>
      </c>
      <c r="I1275" s="8">
        <v>0.70000000000000007</v>
      </c>
      <c r="J1275" s="9">
        <v>5250</v>
      </c>
      <c r="K1275" s="10">
        <f t="shared" si="0"/>
        <v>3675.0000000000005</v>
      </c>
      <c r="L1275" s="10">
        <f t="shared" si="1"/>
        <v>918.75000000000011</v>
      </c>
      <c r="M1275" s="11">
        <v>0.25</v>
      </c>
      <c r="O1275" s="16"/>
      <c r="P1275" s="17"/>
      <c r="Q1275" s="12"/>
      <c r="R1275" s="13"/>
    </row>
    <row r="1276" spans="1:18" ht="15.75" customHeight="1">
      <c r="A1276" s="1"/>
      <c r="B1276" s="6" t="s">
        <v>27</v>
      </c>
      <c r="C1276" s="6">
        <v>1128299</v>
      </c>
      <c r="D1276" s="7">
        <v>44418</v>
      </c>
      <c r="E1276" s="6" t="s">
        <v>28</v>
      </c>
      <c r="F1276" s="6" t="s">
        <v>61</v>
      </c>
      <c r="G1276" s="6" t="s">
        <v>62</v>
      </c>
      <c r="H1276" s="6" t="s">
        <v>21</v>
      </c>
      <c r="I1276" s="8">
        <v>0.7</v>
      </c>
      <c r="J1276" s="9">
        <v>5250</v>
      </c>
      <c r="K1276" s="10">
        <f t="shared" si="0"/>
        <v>3674.9999999999995</v>
      </c>
      <c r="L1276" s="10">
        <f t="shared" si="1"/>
        <v>551.24999999999989</v>
      </c>
      <c r="M1276" s="11">
        <v>0.15</v>
      </c>
      <c r="O1276" s="16"/>
      <c r="P1276" s="17"/>
      <c r="Q1276" s="12"/>
      <c r="R1276" s="13"/>
    </row>
    <row r="1277" spans="1:18" ht="15.75" customHeight="1">
      <c r="A1277" s="1"/>
      <c r="B1277" s="6" t="s">
        <v>27</v>
      </c>
      <c r="C1277" s="6">
        <v>1128299</v>
      </c>
      <c r="D1277" s="7">
        <v>44418</v>
      </c>
      <c r="E1277" s="6" t="s">
        <v>28</v>
      </c>
      <c r="F1277" s="6" t="s">
        <v>61</v>
      </c>
      <c r="G1277" s="6" t="s">
        <v>62</v>
      </c>
      <c r="H1277" s="6" t="s">
        <v>22</v>
      </c>
      <c r="I1277" s="8">
        <v>0.75</v>
      </c>
      <c r="J1277" s="9">
        <v>3500</v>
      </c>
      <c r="K1277" s="10">
        <f t="shared" si="0"/>
        <v>2625</v>
      </c>
      <c r="L1277" s="10">
        <f t="shared" si="1"/>
        <v>1050</v>
      </c>
      <c r="M1277" s="11">
        <v>0.4</v>
      </c>
      <c r="O1277" s="16"/>
      <c r="P1277" s="17"/>
      <c r="Q1277" s="12"/>
      <c r="R1277" s="13"/>
    </row>
    <row r="1278" spans="1:18" ht="15.75" customHeight="1">
      <c r="A1278" s="1"/>
      <c r="B1278" s="6" t="s">
        <v>27</v>
      </c>
      <c r="C1278" s="6">
        <v>1128299</v>
      </c>
      <c r="D1278" s="7">
        <v>44450</v>
      </c>
      <c r="E1278" s="6" t="s">
        <v>28</v>
      </c>
      <c r="F1278" s="6" t="s">
        <v>61</v>
      </c>
      <c r="G1278" s="6" t="s">
        <v>62</v>
      </c>
      <c r="H1278" s="6" t="s">
        <v>17</v>
      </c>
      <c r="I1278" s="8">
        <v>0.65000000000000013</v>
      </c>
      <c r="J1278" s="9">
        <v>5500</v>
      </c>
      <c r="K1278" s="10">
        <f t="shared" si="0"/>
        <v>3575.0000000000009</v>
      </c>
      <c r="L1278" s="10">
        <f t="shared" si="1"/>
        <v>893.75000000000023</v>
      </c>
      <c r="M1278" s="11">
        <v>0.25</v>
      </c>
      <c r="O1278" s="16"/>
      <c r="P1278" s="17"/>
      <c r="Q1278" s="12"/>
      <c r="R1278" s="13"/>
    </row>
    <row r="1279" spans="1:18" ht="15.75" customHeight="1">
      <c r="A1279" s="1"/>
      <c r="B1279" s="6" t="s">
        <v>27</v>
      </c>
      <c r="C1279" s="6">
        <v>1128299</v>
      </c>
      <c r="D1279" s="7">
        <v>44450</v>
      </c>
      <c r="E1279" s="6" t="s">
        <v>28</v>
      </c>
      <c r="F1279" s="6" t="s">
        <v>61</v>
      </c>
      <c r="G1279" s="6" t="s">
        <v>62</v>
      </c>
      <c r="H1279" s="6" t="s">
        <v>18</v>
      </c>
      <c r="I1279" s="8">
        <v>0.70000000000000018</v>
      </c>
      <c r="J1279" s="9">
        <v>5500</v>
      </c>
      <c r="K1279" s="10">
        <f t="shared" si="0"/>
        <v>3850.0000000000009</v>
      </c>
      <c r="L1279" s="10">
        <f t="shared" si="1"/>
        <v>770.00000000000023</v>
      </c>
      <c r="M1279" s="11">
        <v>0.2</v>
      </c>
      <c r="O1279" s="16"/>
      <c r="P1279" s="17"/>
      <c r="Q1279" s="12"/>
      <c r="R1279" s="13"/>
    </row>
    <row r="1280" spans="1:18" ht="15.75" customHeight="1">
      <c r="A1280" s="1"/>
      <c r="B1280" s="6" t="s">
        <v>27</v>
      </c>
      <c r="C1280" s="6">
        <v>1128299</v>
      </c>
      <c r="D1280" s="7">
        <v>44450</v>
      </c>
      <c r="E1280" s="6" t="s">
        <v>28</v>
      </c>
      <c r="F1280" s="6" t="s">
        <v>61</v>
      </c>
      <c r="G1280" s="6" t="s">
        <v>62</v>
      </c>
      <c r="H1280" s="6" t="s">
        <v>19</v>
      </c>
      <c r="I1280" s="8">
        <v>0.65000000000000013</v>
      </c>
      <c r="J1280" s="9">
        <v>3750</v>
      </c>
      <c r="K1280" s="10">
        <f t="shared" si="0"/>
        <v>2437.5000000000005</v>
      </c>
      <c r="L1280" s="10">
        <f t="shared" si="1"/>
        <v>609.37500000000011</v>
      </c>
      <c r="M1280" s="11">
        <v>0.25</v>
      </c>
      <c r="O1280" s="16"/>
      <c r="P1280" s="17"/>
      <c r="Q1280" s="12"/>
      <c r="R1280" s="13"/>
    </row>
    <row r="1281" spans="1:18" ht="15.75" customHeight="1">
      <c r="A1281" s="1"/>
      <c r="B1281" s="6" t="s">
        <v>27</v>
      </c>
      <c r="C1281" s="6">
        <v>1128299</v>
      </c>
      <c r="D1281" s="7">
        <v>44450</v>
      </c>
      <c r="E1281" s="6" t="s">
        <v>28</v>
      </c>
      <c r="F1281" s="6" t="s">
        <v>61</v>
      </c>
      <c r="G1281" s="6" t="s">
        <v>62</v>
      </c>
      <c r="H1281" s="6" t="s">
        <v>20</v>
      </c>
      <c r="I1281" s="8">
        <v>0.65000000000000013</v>
      </c>
      <c r="J1281" s="9">
        <v>3250</v>
      </c>
      <c r="K1281" s="10">
        <f t="shared" si="0"/>
        <v>2112.5000000000005</v>
      </c>
      <c r="L1281" s="10">
        <f t="shared" si="1"/>
        <v>528.12500000000011</v>
      </c>
      <c r="M1281" s="11">
        <v>0.25</v>
      </c>
      <c r="O1281" s="16"/>
      <c r="P1281" s="17"/>
      <c r="Q1281" s="12"/>
      <c r="R1281" s="13"/>
    </row>
    <row r="1282" spans="1:18" ht="15.75" customHeight="1">
      <c r="A1282" s="1"/>
      <c r="B1282" s="6" t="s">
        <v>27</v>
      </c>
      <c r="C1282" s="6">
        <v>1128299</v>
      </c>
      <c r="D1282" s="7">
        <v>44450</v>
      </c>
      <c r="E1282" s="6" t="s">
        <v>28</v>
      </c>
      <c r="F1282" s="6" t="s">
        <v>61</v>
      </c>
      <c r="G1282" s="6" t="s">
        <v>62</v>
      </c>
      <c r="H1282" s="6" t="s">
        <v>21</v>
      </c>
      <c r="I1282" s="8">
        <v>0.75000000000000011</v>
      </c>
      <c r="J1282" s="9">
        <v>3500</v>
      </c>
      <c r="K1282" s="10">
        <f t="shared" si="0"/>
        <v>2625.0000000000005</v>
      </c>
      <c r="L1282" s="10">
        <f t="shared" si="1"/>
        <v>393.75000000000006</v>
      </c>
      <c r="M1282" s="11">
        <v>0.15</v>
      </c>
      <c r="O1282" s="16"/>
      <c r="P1282" s="17"/>
      <c r="Q1282" s="12"/>
      <c r="R1282" s="13"/>
    </row>
    <row r="1283" spans="1:18" ht="15.75" customHeight="1">
      <c r="A1283" s="1"/>
      <c r="B1283" s="6" t="s">
        <v>27</v>
      </c>
      <c r="C1283" s="6">
        <v>1128299</v>
      </c>
      <c r="D1283" s="7">
        <v>44450</v>
      </c>
      <c r="E1283" s="6" t="s">
        <v>28</v>
      </c>
      <c r="F1283" s="6" t="s">
        <v>61</v>
      </c>
      <c r="G1283" s="6" t="s">
        <v>62</v>
      </c>
      <c r="H1283" s="6" t="s">
        <v>22</v>
      </c>
      <c r="I1283" s="8">
        <v>0.6</v>
      </c>
      <c r="J1283" s="9">
        <v>3750</v>
      </c>
      <c r="K1283" s="10">
        <f t="shared" si="0"/>
        <v>2250</v>
      </c>
      <c r="L1283" s="10">
        <f t="shared" si="1"/>
        <v>900</v>
      </c>
      <c r="M1283" s="11">
        <v>0.4</v>
      </c>
      <c r="O1283" s="16"/>
      <c r="P1283" s="17"/>
      <c r="Q1283" s="12"/>
      <c r="R1283" s="13"/>
    </row>
    <row r="1284" spans="1:18" ht="15.75" customHeight="1">
      <c r="A1284" s="1"/>
      <c r="B1284" s="6" t="s">
        <v>27</v>
      </c>
      <c r="C1284" s="6">
        <v>1128299</v>
      </c>
      <c r="D1284" s="7">
        <v>44479</v>
      </c>
      <c r="E1284" s="6" t="s">
        <v>28</v>
      </c>
      <c r="F1284" s="6" t="s">
        <v>61</v>
      </c>
      <c r="G1284" s="6" t="s">
        <v>62</v>
      </c>
      <c r="H1284" s="6" t="s">
        <v>17</v>
      </c>
      <c r="I1284" s="8">
        <v>0.55000000000000004</v>
      </c>
      <c r="J1284" s="9">
        <v>4750</v>
      </c>
      <c r="K1284" s="10">
        <f t="shared" si="0"/>
        <v>2612.5</v>
      </c>
      <c r="L1284" s="10">
        <f t="shared" si="1"/>
        <v>653.125</v>
      </c>
      <c r="M1284" s="11">
        <v>0.25</v>
      </c>
      <c r="O1284" s="16"/>
      <c r="P1284" s="17"/>
      <c r="Q1284" s="12"/>
      <c r="R1284" s="13"/>
    </row>
    <row r="1285" spans="1:18" ht="15.75" customHeight="1">
      <c r="A1285" s="1"/>
      <c r="B1285" s="6" t="s">
        <v>27</v>
      </c>
      <c r="C1285" s="6">
        <v>1128299</v>
      </c>
      <c r="D1285" s="7">
        <v>44479</v>
      </c>
      <c r="E1285" s="6" t="s">
        <v>28</v>
      </c>
      <c r="F1285" s="6" t="s">
        <v>61</v>
      </c>
      <c r="G1285" s="6" t="s">
        <v>62</v>
      </c>
      <c r="H1285" s="6" t="s">
        <v>18</v>
      </c>
      <c r="I1285" s="8">
        <v>0.65000000000000013</v>
      </c>
      <c r="J1285" s="9">
        <v>4750</v>
      </c>
      <c r="K1285" s="10">
        <f t="shared" si="0"/>
        <v>3087.5000000000005</v>
      </c>
      <c r="L1285" s="10">
        <f t="shared" si="1"/>
        <v>617.50000000000011</v>
      </c>
      <c r="M1285" s="11">
        <v>0.2</v>
      </c>
      <c r="O1285" s="16"/>
      <c r="P1285" s="17"/>
      <c r="Q1285" s="12"/>
      <c r="R1285" s="13"/>
    </row>
    <row r="1286" spans="1:18" ht="15.75" customHeight="1">
      <c r="A1286" s="1"/>
      <c r="B1286" s="6" t="s">
        <v>27</v>
      </c>
      <c r="C1286" s="6">
        <v>1128299</v>
      </c>
      <c r="D1286" s="7">
        <v>44479</v>
      </c>
      <c r="E1286" s="6" t="s">
        <v>28</v>
      </c>
      <c r="F1286" s="6" t="s">
        <v>61</v>
      </c>
      <c r="G1286" s="6" t="s">
        <v>62</v>
      </c>
      <c r="H1286" s="6" t="s">
        <v>19</v>
      </c>
      <c r="I1286" s="8">
        <v>0.60000000000000009</v>
      </c>
      <c r="J1286" s="9">
        <v>3000</v>
      </c>
      <c r="K1286" s="10">
        <f t="shared" si="0"/>
        <v>1800.0000000000002</v>
      </c>
      <c r="L1286" s="10">
        <f t="shared" si="1"/>
        <v>450.00000000000006</v>
      </c>
      <c r="M1286" s="11">
        <v>0.25</v>
      </c>
      <c r="O1286" s="16"/>
      <c r="P1286" s="17"/>
      <c r="Q1286" s="12"/>
      <c r="R1286" s="13"/>
    </row>
    <row r="1287" spans="1:18" ht="15.75" customHeight="1">
      <c r="A1287" s="1"/>
      <c r="B1287" s="6" t="s">
        <v>27</v>
      </c>
      <c r="C1287" s="6">
        <v>1128299</v>
      </c>
      <c r="D1287" s="7">
        <v>44479</v>
      </c>
      <c r="E1287" s="6" t="s">
        <v>28</v>
      </c>
      <c r="F1287" s="6" t="s">
        <v>61</v>
      </c>
      <c r="G1287" s="6" t="s">
        <v>62</v>
      </c>
      <c r="H1287" s="6" t="s">
        <v>20</v>
      </c>
      <c r="I1287" s="8">
        <v>0.55000000000000004</v>
      </c>
      <c r="J1287" s="9">
        <v>2750</v>
      </c>
      <c r="K1287" s="10">
        <f t="shared" si="0"/>
        <v>1512.5000000000002</v>
      </c>
      <c r="L1287" s="10">
        <f t="shared" si="1"/>
        <v>378.12500000000006</v>
      </c>
      <c r="M1287" s="11">
        <v>0.25</v>
      </c>
      <c r="O1287" s="16"/>
      <c r="P1287" s="17"/>
      <c r="Q1287" s="12"/>
      <c r="R1287" s="13"/>
    </row>
    <row r="1288" spans="1:18" ht="15.75" customHeight="1">
      <c r="A1288" s="1"/>
      <c r="B1288" s="6" t="s">
        <v>27</v>
      </c>
      <c r="C1288" s="6">
        <v>1128299</v>
      </c>
      <c r="D1288" s="7">
        <v>44479</v>
      </c>
      <c r="E1288" s="6" t="s">
        <v>28</v>
      </c>
      <c r="F1288" s="6" t="s">
        <v>61</v>
      </c>
      <c r="G1288" s="6" t="s">
        <v>62</v>
      </c>
      <c r="H1288" s="6" t="s">
        <v>21</v>
      </c>
      <c r="I1288" s="8">
        <v>0.65</v>
      </c>
      <c r="J1288" s="9">
        <v>2500</v>
      </c>
      <c r="K1288" s="10">
        <f t="shared" si="0"/>
        <v>1625</v>
      </c>
      <c r="L1288" s="10">
        <f t="shared" si="1"/>
        <v>243.75</v>
      </c>
      <c r="M1288" s="11">
        <v>0.15</v>
      </c>
      <c r="O1288" s="16"/>
      <c r="P1288" s="17"/>
      <c r="Q1288" s="12"/>
      <c r="R1288" s="13"/>
    </row>
    <row r="1289" spans="1:18" ht="15.75" customHeight="1">
      <c r="A1289" s="1"/>
      <c r="B1289" s="6" t="s">
        <v>27</v>
      </c>
      <c r="C1289" s="6">
        <v>1128299</v>
      </c>
      <c r="D1289" s="7">
        <v>44479</v>
      </c>
      <c r="E1289" s="6" t="s">
        <v>28</v>
      </c>
      <c r="F1289" s="6" t="s">
        <v>61</v>
      </c>
      <c r="G1289" s="6" t="s">
        <v>62</v>
      </c>
      <c r="H1289" s="6" t="s">
        <v>22</v>
      </c>
      <c r="I1289" s="8">
        <v>0.70000000000000007</v>
      </c>
      <c r="J1289" s="9">
        <v>3000</v>
      </c>
      <c r="K1289" s="10">
        <f t="shared" si="0"/>
        <v>2100</v>
      </c>
      <c r="L1289" s="10">
        <f t="shared" si="1"/>
        <v>840</v>
      </c>
      <c r="M1289" s="11">
        <v>0.4</v>
      </c>
      <c r="O1289" s="16"/>
      <c r="P1289" s="17"/>
      <c r="Q1289" s="12"/>
      <c r="R1289" s="13"/>
    </row>
    <row r="1290" spans="1:18" ht="15.75" customHeight="1">
      <c r="A1290" s="1"/>
      <c r="B1290" s="6" t="s">
        <v>27</v>
      </c>
      <c r="C1290" s="6">
        <v>1128299</v>
      </c>
      <c r="D1290" s="7">
        <v>44510</v>
      </c>
      <c r="E1290" s="6" t="s">
        <v>28</v>
      </c>
      <c r="F1290" s="6" t="s">
        <v>61</v>
      </c>
      <c r="G1290" s="6" t="s">
        <v>62</v>
      </c>
      <c r="H1290" s="6" t="s">
        <v>17</v>
      </c>
      <c r="I1290" s="8">
        <v>0.55000000000000004</v>
      </c>
      <c r="J1290" s="9">
        <v>5250</v>
      </c>
      <c r="K1290" s="10">
        <f t="shared" si="0"/>
        <v>2887.5000000000005</v>
      </c>
      <c r="L1290" s="10">
        <f t="shared" si="1"/>
        <v>721.87500000000011</v>
      </c>
      <c r="M1290" s="11">
        <v>0.25</v>
      </c>
      <c r="O1290" s="16"/>
      <c r="P1290" s="17"/>
      <c r="Q1290" s="12"/>
      <c r="R1290" s="13"/>
    </row>
    <row r="1291" spans="1:18" ht="15.75" customHeight="1">
      <c r="A1291" s="1"/>
      <c r="B1291" s="6" t="s">
        <v>27</v>
      </c>
      <c r="C1291" s="6">
        <v>1128299</v>
      </c>
      <c r="D1291" s="7">
        <v>44510</v>
      </c>
      <c r="E1291" s="6" t="s">
        <v>28</v>
      </c>
      <c r="F1291" s="6" t="s">
        <v>61</v>
      </c>
      <c r="G1291" s="6" t="s">
        <v>62</v>
      </c>
      <c r="H1291" s="6" t="s">
        <v>18</v>
      </c>
      <c r="I1291" s="8">
        <v>0.60000000000000009</v>
      </c>
      <c r="J1291" s="9">
        <v>6000</v>
      </c>
      <c r="K1291" s="10">
        <f t="shared" si="0"/>
        <v>3600.0000000000005</v>
      </c>
      <c r="L1291" s="10">
        <f t="shared" si="1"/>
        <v>720.00000000000011</v>
      </c>
      <c r="M1291" s="11">
        <v>0.2</v>
      </c>
      <c r="O1291" s="16"/>
      <c r="P1291" s="17"/>
      <c r="Q1291" s="12"/>
      <c r="R1291" s="13"/>
    </row>
    <row r="1292" spans="1:18" ht="15.75" customHeight="1">
      <c r="A1292" s="1"/>
      <c r="B1292" s="6" t="s">
        <v>27</v>
      </c>
      <c r="C1292" s="6">
        <v>1128299</v>
      </c>
      <c r="D1292" s="7">
        <v>44510</v>
      </c>
      <c r="E1292" s="6" t="s">
        <v>28</v>
      </c>
      <c r="F1292" s="6" t="s">
        <v>61</v>
      </c>
      <c r="G1292" s="6" t="s">
        <v>62</v>
      </c>
      <c r="H1292" s="6" t="s">
        <v>19</v>
      </c>
      <c r="I1292" s="8">
        <v>0.55000000000000004</v>
      </c>
      <c r="J1292" s="9">
        <v>4250</v>
      </c>
      <c r="K1292" s="10">
        <f t="shared" si="0"/>
        <v>2337.5</v>
      </c>
      <c r="L1292" s="10">
        <f t="shared" si="1"/>
        <v>584.375</v>
      </c>
      <c r="M1292" s="11">
        <v>0.25</v>
      </c>
      <c r="O1292" s="16"/>
      <c r="P1292" s="17"/>
      <c r="Q1292" s="12"/>
      <c r="R1292" s="13"/>
    </row>
    <row r="1293" spans="1:18" ht="15.75" customHeight="1">
      <c r="A1293" s="1"/>
      <c r="B1293" s="6" t="s">
        <v>27</v>
      </c>
      <c r="C1293" s="6">
        <v>1128299</v>
      </c>
      <c r="D1293" s="7">
        <v>44510</v>
      </c>
      <c r="E1293" s="6" t="s">
        <v>28</v>
      </c>
      <c r="F1293" s="6" t="s">
        <v>61</v>
      </c>
      <c r="G1293" s="6" t="s">
        <v>62</v>
      </c>
      <c r="H1293" s="6" t="s">
        <v>20</v>
      </c>
      <c r="I1293" s="8">
        <v>0.65000000000000013</v>
      </c>
      <c r="J1293" s="9">
        <v>4000</v>
      </c>
      <c r="K1293" s="10">
        <f t="shared" si="0"/>
        <v>2600.0000000000005</v>
      </c>
      <c r="L1293" s="10">
        <f t="shared" si="1"/>
        <v>650.00000000000011</v>
      </c>
      <c r="M1293" s="11">
        <v>0.25</v>
      </c>
      <c r="O1293" s="16"/>
      <c r="P1293" s="17"/>
      <c r="Q1293" s="12"/>
      <c r="R1293" s="13"/>
    </row>
    <row r="1294" spans="1:18" ht="15.75" customHeight="1">
      <c r="A1294" s="1"/>
      <c r="B1294" s="6" t="s">
        <v>27</v>
      </c>
      <c r="C1294" s="6">
        <v>1128299</v>
      </c>
      <c r="D1294" s="7">
        <v>44510</v>
      </c>
      <c r="E1294" s="6" t="s">
        <v>28</v>
      </c>
      <c r="F1294" s="6" t="s">
        <v>61</v>
      </c>
      <c r="G1294" s="6" t="s">
        <v>62</v>
      </c>
      <c r="H1294" s="6" t="s">
        <v>21</v>
      </c>
      <c r="I1294" s="8">
        <v>0.85000000000000009</v>
      </c>
      <c r="J1294" s="9">
        <v>3750</v>
      </c>
      <c r="K1294" s="10">
        <f t="shared" si="0"/>
        <v>3187.5000000000005</v>
      </c>
      <c r="L1294" s="10">
        <f t="shared" si="1"/>
        <v>478.12500000000006</v>
      </c>
      <c r="M1294" s="11">
        <v>0.15</v>
      </c>
      <c r="O1294" s="16"/>
      <c r="P1294" s="17"/>
      <c r="Q1294" s="12"/>
      <c r="R1294" s="13"/>
    </row>
    <row r="1295" spans="1:18" ht="15.75" customHeight="1">
      <c r="A1295" s="1"/>
      <c r="B1295" s="6" t="s">
        <v>27</v>
      </c>
      <c r="C1295" s="6">
        <v>1128299</v>
      </c>
      <c r="D1295" s="7">
        <v>44510</v>
      </c>
      <c r="E1295" s="6" t="s">
        <v>28</v>
      </c>
      <c r="F1295" s="6" t="s">
        <v>61</v>
      </c>
      <c r="G1295" s="6" t="s">
        <v>62</v>
      </c>
      <c r="H1295" s="6" t="s">
        <v>22</v>
      </c>
      <c r="I1295" s="8">
        <v>0.90000000000000013</v>
      </c>
      <c r="J1295" s="9">
        <v>5000</v>
      </c>
      <c r="K1295" s="10">
        <f t="shared" si="0"/>
        <v>4500.0000000000009</v>
      </c>
      <c r="L1295" s="10">
        <f t="shared" si="1"/>
        <v>1800.0000000000005</v>
      </c>
      <c r="M1295" s="11">
        <v>0.4</v>
      </c>
      <c r="O1295" s="16"/>
      <c r="P1295" s="17"/>
      <c r="Q1295" s="12"/>
      <c r="R1295" s="13"/>
    </row>
    <row r="1296" spans="1:18" ht="15.75" customHeight="1">
      <c r="A1296" s="1"/>
      <c r="B1296" s="6" t="s">
        <v>27</v>
      </c>
      <c r="C1296" s="6">
        <v>1128299</v>
      </c>
      <c r="D1296" s="7">
        <v>44539</v>
      </c>
      <c r="E1296" s="6" t="s">
        <v>28</v>
      </c>
      <c r="F1296" s="6" t="s">
        <v>61</v>
      </c>
      <c r="G1296" s="6" t="s">
        <v>62</v>
      </c>
      <c r="H1296" s="6" t="s">
        <v>17</v>
      </c>
      <c r="I1296" s="8">
        <v>0.75000000000000011</v>
      </c>
      <c r="J1296" s="9">
        <v>7000</v>
      </c>
      <c r="K1296" s="10">
        <f t="shared" si="0"/>
        <v>5250.0000000000009</v>
      </c>
      <c r="L1296" s="10">
        <f t="shared" si="1"/>
        <v>1312.5000000000002</v>
      </c>
      <c r="M1296" s="11">
        <v>0.25</v>
      </c>
      <c r="O1296" s="16"/>
      <c r="P1296" s="17"/>
      <c r="Q1296" s="12"/>
      <c r="R1296" s="13"/>
    </row>
    <row r="1297" spans="1:18" ht="15.75" customHeight="1">
      <c r="A1297" s="1"/>
      <c r="B1297" s="6" t="s">
        <v>27</v>
      </c>
      <c r="C1297" s="6">
        <v>1128299</v>
      </c>
      <c r="D1297" s="7">
        <v>44539</v>
      </c>
      <c r="E1297" s="6" t="s">
        <v>28</v>
      </c>
      <c r="F1297" s="6" t="s">
        <v>61</v>
      </c>
      <c r="G1297" s="6" t="s">
        <v>62</v>
      </c>
      <c r="H1297" s="6" t="s">
        <v>18</v>
      </c>
      <c r="I1297" s="8">
        <v>0.8500000000000002</v>
      </c>
      <c r="J1297" s="9">
        <v>7000</v>
      </c>
      <c r="K1297" s="10">
        <f t="shared" si="0"/>
        <v>5950.0000000000018</v>
      </c>
      <c r="L1297" s="10">
        <f t="shared" si="1"/>
        <v>1190.0000000000005</v>
      </c>
      <c r="M1297" s="11">
        <v>0.2</v>
      </c>
      <c r="O1297" s="16"/>
      <c r="P1297" s="17"/>
      <c r="Q1297" s="12"/>
      <c r="R1297" s="13"/>
    </row>
    <row r="1298" spans="1:18" ht="15.75" customHeight="1">
      <c r="A1298" s="1"/>
      <c r="B1298" s="6" t="s">
        <v>27</v>
      </c>
      <c r="C1298" s="6">
        <v>1128299</v>
      </c>
      <c r="D1298" s="7">
        <v>44539</v>
      </c>
      <c r="E1298" s="6" t="s">
        <v>28</v>
      </c>
      <c r="F1298" s="6" t="s">
        <v>61</v>
      </c>
      <c r="G1298" s="6" t="s">
        <v>62</v>
      </c>
      <c r="H1298" s="6" t="s">
        <v>19</v>
      </c>
      <c r="I1298" s="8">
        <v>0.80000000000000016</v>
      </c>
      <c r="J1298" s="9">
        <v>5000</v>
      </c>
      <c r="K1298" s="10">
        <f t="shared" si="0"/>
        <v>4000.0000000000009</v>
      </c>
      <c r="L1298" s="10">
        <f t="shared" si="1"/>
        <v>1000.0000000000002</v>
      </c>
      <c r="M1298" s="11">
        <v>0.25</v>
      </c>
      <c r="O1298" s="16"/>
      <c r="P1298" s="17"/>
      <c r="Q1298" s="12"/>
      <c r="R1298" s="13"/>
    </row>
    <row r="1299" spans="1:18" ht="15.75" customHeight="1">
      <c r="A1299" s="1"/>
      <c r="B1299" s="6" t="s">
        <v>27</v>
      </c>
      <c r="C1299" s="6">
        <v>1128299</v>
      </c>
      <c r="D1299" s="7">
        <v>44539</v>
      </c>
      <c r="E1299" s="6" t="s">
        <v>28</v>
      </c>
      <c r="F1299" s="6" t="s">
        <v>61</v>
      </c>
      <c r="G1299" s="6" t="s">
        <v>62</v>
      </c>
      <c r="H1299" s="6" t="s">
        <v>20</v>
      </c>
      <c r="I1299" s="8">
        <v>0.80000000000000016</v>
      </c>
      <c r="J1299" s="9">
        <v>5000</v>
      </c>
      <c r="K1299" s="10">
        <f t="shared" si="0"/>
        <v>4000.0000000000009</v>
      </c>
      <c r="L1299" s="10">
        <f t="shared" si="1"/>
        <v>1000.0000000000002</v>
      </c>
      <c r="M1299" s="11">
        <v>0.25</v>
      </c>
      <c r="O1299" s="16"/>
      <c r="P1299" s="17"/>
      <c r="Q1299" s="12"/>
      <c r="R1299" s="13"/>
    </row>
    <row r="1300" spans="1:18" ht="15.75" customHeight="1">
      <c r="A1300" s="1"/>
      <c r="B1300" s="6" t="s">
        <v>27</v>
      </c>
      <c r="C1300" s="6">
        <v>1128299</v>
      </c>
      <c r="D1300" s="7">
        <v>44539</v>
      </c>
      <c r="E1300" s="6" t="s">
        <v>28</v>
      </c>
      <c r="F1300" s="6" t="s">
        <v>61</v>
      </c>
      <c r="G1300" s="6" t="s">
        <v>62</v>
      </c>
      <c r="H1300" s="6" t="s">
        <v>21</v>
      </c>
      <c r="I1300" s="8">
        <v>0.90000000000000013</v>
      </c>
      <c r="J1300" s="9">
        <v>4250</v>
      </c>
      <c r="K1300" s="10">
        <f t="shared" si="0"/>
        <v>3825.0000000000005</v>
      </c>
      <c r="L1300" s="10">
        <f t="shared" si="1"/>
        <v>573.75</v>
      </c>
      <c r="M1300" s="11">
        <v>0.15</v>
      </c>
      <c r="O1300" s="16"/>
      <c r="P1300" s="17"/>
      <c r="Q1300" s="12"/>
      <c r="R1300" s="13"/>
    </row>
    <row r="1301" spans="1:18" ht="15.75" customHeight="1">
      <c r="A1301" s="1"/>
      <c r="B1301" s="6" t="s">
        <v>27</v>
      </c>
      <c r="C1301" s="6">
        <v>1128299</v>
      </c>
      <c r="D1301" s="7">
        <v>44539</v>
      </c>
      <c r="E1301" s="6" t="s">
        <v>28</v>
      </c>
      <c r="F1301" s="6" t="s">
        <v>61</v>
      </c>
      <c r="G1301" s="6" t="s">
        <v>62</v>
      </c>
      <c r="H1301" s="6" t="s">
        <v>22</v>
      </c>
      <c r="I1301" s="8">
        <v>0.95000000000000018</v>
      </c>
      <c r="J1301" s="9">
        <v>5250</v>
      </c>
      <c r="K1301" s="10">
        <f t="shared" si="0"/>
        <v>4987.5000000000009</v>
      </c>
      <c r="L1301" s="10">
        <f t="shared" si="1"/>
        <v>1995.0000000000005</v>
      </c>
      <c r="M1301" s="11">
        <v>0.4</v>
      </c>
      <c r="O1301" s="16"/>
      <c r="P1301" s="17"/>
      <c r="Q1301" s="12"/>
      <c r="R1301" s="13"/>
    </row>
    <row r="1302" spans="1:18" ht="15.75" customHeight="1">
      <c r="A1302" s="1" t="s">
        <v>39</v>
      </c>
      <c r="B1302" s="6" t="s">
        <v>27</v>
      </c>
      <c r="C1302" s="6">
        <v>1128299</v>
      </c>
      <c r="D1302" s="7">
        <v>44213</v>
      </c>
      <c r="E1302" s="6" t="s">
        <v>28</v>
      </c>
      <c r="F1302" s="6" t="s">
        <v>63</v>
      </c>
      <c r="G1302" s="6" t="s">
        <v>64</v>
      </c>
      <c r="H1302" s="6" t="s">
        <v>17</v>
      </c>
      <c r="I1302" s="8">
        <v>0.4</v>
      </c>
      <c r="J1302" s="9">
        <v>4250</v>
      </c>
      <c r="K1302" s="10">
        <f t="shared" si="0"/>
        <v>1700</v>
      </c>
      <c r="L1302" s="10">
        <f t="shared" si="1"/>
        <v>510</v>
      </c>
      <c r="M1302" s="11">
        <v>0.3</v>
      </c>
      <c r="O1302" s="16"/>
      <c r="P1302" s="17">
        <f>Data!$I1302+0.05</f>
        <v>0.45</v>
      </c>
      <c r="Q1302" s="12">
        <f>Data!$J1302+500</f>
        <v>4750</v>
      </c>
      <c r="R1302" s="13">
        <f>Data!$M1302+5%</f>
        <v>0.35</v>
      </c>
    </row>
    <row r="1303" spans="1:18" ht="15.75" customHeight="1">
      <c r="A1303" s="1"/>
      <c r="B1303" s="6" t="s">
        <v>27</v>
      </c>
      <c r="C1303" s="6">
        <v>1128299</v>
      </c>
      <c r="D1303" s="7">
        <v>44213</v>
      </c>
      <c r="E1303" s="6" t="s">
        <v>28</v>
      </c>
      <c r="F1303" s="6" t="s">
        <v>63</v>
      </c>
      <c r="G1303" s="6" t="s">
        <v>64</v>
      </c>
      <c r="H1303" s="6" t="s">
        <v>18</v>
      </c>
      <c r="I1303" s="8">
        <v>0.5</v>
      </c>
      <c r="J1303" s="9">
        <v>4250</v>
      </c>
      <c r="K1303" s="10">
        <f t="shared" si="0"/>
        <v>2125</v>
      </c>
      <c r="L1303" s="10">
        <f t="shared" si="1"/>
        <v>531.25</v>
      </c>
      <c r="M1303" s="11">
        <v>0.25</v>
      </c>
      <c r="O1303" s="16"/>
      <c r="P1303" s="17">
        <f>Data!$I1303+0.05</f>
        <v>0.55000000000000004</v>
      </c>
      <c r="Q1303" s="12">
        <f>Data!$J1303+500</f>
        <v>4750</v>
      </c>
      <c r="R1303" s="13">
        <f>Data!$M1303+5%</f>
        <v>0.3</v>
      </c>
    </row>
    <row r="1304" spans="1:18" ht="15.75" customHeight="1">
      <c r="A1304" s="1"/>
      <c r="B1304" s="6" t="s">
        <v>27</v>
      </c>
      <c r="C1304" s="6">
        <v>1128299</v>
      </c>
      <c r="D1304" s="7">
        <v>44213</v>
      </c>
      <c r="E1304" s="6" t="s">
        <v>28</v>
      </c>
      <c r="F1304" s="6" t="s">
        <v>63</v>
      </c>
      <c r="G1304" s="6" t="s">
        <v>64</v>
      </c>
      <c r="H1304" s="6" t="s">
        <v>19</v>
      </c>
      <c r="I1304" s="8">
        <v>0.5</v>
      </c>
      <c r="J1304" s="9">
        <v>4250</v>
      </c>
      <c r="K1304" s="10">
        <f t="shared" si="0"/>
        <v>2125</v>
      </c>
      <c r="L1304" s="10">
        <f t="shared" si="1"/>
        <v>637.5</v>
      </c>
      <c r="M1304" s="11">
        <v>0.3</v>
      </c>
      <c r="O1304" s="16"/>
      <c r="P1304" s="17">
        <f>Data!$I1304+0.05</f>
        <v>0.55000000000000004</v>
      </c>
      <c r="Q1304" s="12">
        <f>Data!$J1304+500</f>
        <v>4750</v>
      </c>
      <c r="R1304" s="13">
        <f>Data!$M1304+5%</f>
        <v>0.35</v>
      </c>
    </row>
    <row r="1305" spans="1:18" ht="15.75" customHeight="1">
      <c r="A1305" s="1"/>
      <c r="B1305" s="6" t="s">
        <v>27</v>
      </c>
      <c r="C1305" s="6">
        <v>1128299</v>
      </c>
      <c r="D1305" s="7">
        <v>44213</v>
      </c>
      <c r="E1305" s="6" t="s">
        <v>28</v>
      </c>
      <c r="F1305" s="6" t="s">
        <v>63</v>
      </c>
      <c r="G1305" s="6" t="s">
        <v>64</v>
      </c>
      <c r="H1305" s="6" t="s">
        <v>20</v>
      </c>
      <c r="I1305" s="8">
        <v>0.5</v>
      </c>
      <c r="J1305" s="9">
        <v>2750</v>
      </c>
      <c r="K1305" s="10">
        <f t="shared" si="0"/>
        <v>1375</v>
      </c>
      <c r="L1305" s="10">
        <f t="shared" si="1"/>
        <v>412.5</v>
      </c>
      <c r="M1305" s="11">
        <v>0.3</v>
      </c>
      <c r="O1305" s="16"/>
      <c r="P1305" s="17">
        <f>Data!$I1305+0.05</f>
        <v>0.55000000000000004</v>
      </c>
      <c r="Q1305" s="12">
        <f>Data!$J1305+500</f>
        <v>3250</v>
      </c>
      <c r="R1305" s="13">
        <f>Data!$M1305+5%</f>
        <v>0.35</v>
      </c>
    </row>
    <row r="1306" spans="1:18" ht="15.75" customHeight="1">
      <c r="A1306" s="1"/>
      <c r="B1306" s="6" t="s">
        <v>27</v>
      </c>
      <c r="C1306" s="6">
        <v>1128299</v>
      </c>
      <c r="D1306" s="7">
        <v>44213</v>
      </c>
      <c r="E1306" s="6" t="s">
        <v>28</v>
      </c>
      <c r="F1306" s="6" t="s">
        <v>63</v>
      </c>
      <c r="G1306" s="6" t="s">
        <v>64</v>
      </c>
      <c r="H1306" s="6" t="s">
        <v>21</v>
      </c>
      <c r="I1306" s="8">
        <v>0.55000000000000004</v>
      </c>
      <c r="J1306" s="9">
        <v>2250</v>
      </c>
      <c r="K1306" s="10">
        <f t="shared" si="0"/>
        <v>1237.5</v>
      </c>
      <c r="L1306" s="10">
        <f t="shared" si="1"/>
        <v>247.5</v>
      </c>
      <c r="M1306" s="11">
        <v>0.2</v>
      </c>
      <c r="O1306" s="16"/>
      <c r="P1306" s="17">
        <f>Data!$I1306+0.05</f>
        <v>0.60000000000000009</v>
      </c>
      <c r="Q1306" s="12">
        <f>Data!$J1306+500</f>
        <v>2750</v>
      </c>
      <c r="R1306" s="13">
        <f>Data!$M1306+5%</f>
        <v>0.25</v>
      </c>
    </row>
    <row r="1307" spans="1:18" ht="15.75" customHeight="1">
      <c r="A1307" s="1"/>
      <c r="B1307" s="6" t="s">
        <v>27</v>
      </c>
      <c r="C1307" s="6">
        <v>1128299</v>
      </c>
      <c r="D1307" s="7">
        <v>44213</v>
      </c>
      <c r="E1307" s="6" t="s">
        <v>28</v>
      </c>
      <c r="F1307" s="6" t="s">
        <v>63</v>
      </c>
      <c r="G1307" s="6" t="s">
        <v>64</v>
      </c>
      <c r="H1307" s="6" t="s">
        <v>22</v>
      </c>
      <c r="I1307" s="8">
        <v>0.5</v>
      </c>
      <c r="J1307" s="9">
        <v>4750</v>
      </c>
      <c r="K1307" s="10">
        <f t="shared" si="0"/>
        <v>2375</v>
      </c>
      <c r="L1307" s="10">
        <f t="shared" si="1"/>
        <v>1068.75</v>
      </c>
      <c r="M1307" s="11">
        <v>0.45</v>
      </c>
      <c r="O1307" s="16"/>
      <c r="P1307" s="17">
        <f>Data!$I1307+0.05</f>
        <v>0.55000000000000004</v>
      </c>
      <c r="Q1307" s="12">
        <f>Data!$J1307+500</f>
        <v>5250</v>
      </c>
      <c r="R1307" s="13">
        <f>Data!$M1307+5%</f>
        <v>0.5</v>
      </c>
    </row>
    <row r="1308" spans="1:18" ht="15.75" customHeight="1">
      <c r="A1308" s="1"/>
      <c r="B1308" s="6" t="s">
        <v>27</v>
      </c>
      <c r="C1308" s="6">
        <v>1128299</v>
      </c>
      <c r="D1308" s="7">
        <v>44244</v>
      </c>
      <c r="E1308" s="6" t="s">
        <v>28</v>
      </c>
      <c r="F1308" s="6" t="s">
        <v>63</v>
      </c>
      <c r="G1308" s="6" t="s">
        <v>64</v>
      </c>
      <c r="H1308" s="6" t="s">
        <v>17</v>
      </c>
      <c r="I1308" s="8">
        <v>0.4</v>
      </c>
      <c r="J1308" s="9">
        <v>5250</v>
      </c>
      <c r="K1308" s="10">
        <f t="shared" si="0"/>
        <v>2100</v>
      </c>
      <c r="L1308" s="10">
        <f t="shared" si="1"/>
        <v>630</v>
      </c>
      <c r="M1308" s="11">
        <v>0.3</v>
      </c>
      <c r="O1308" s="16"/>
      <c r="P1308" s="17">
        <f>Data!$I1308+0.05</f>
        <v>0.45</v>
      </c>
      <c r="Q1308" s="12">
        <f>Data!$J1308+500</f>
        <v>5750</v>
      </c>
      <c r="R1308" s="13">
        <f>Data!$M1308+5%</f>
        <v>0.35</v>
      </c>
    </row>
    <row r="1309" spans="1:18" ht="15.75" customHeight="1">
      <c r="A1309" s="1"/>
      <c r="B1309" s="6" t="s">
        <v>27</v>
      </c>
      <c r="C1309" s="6">
        <v>1128299</v>
      </c>
      <c r="D1309" s="7">
        <v>44244</v>
      </c>
      <c r="E1309" s="6" t="s">
        <v>28</v>
      </c>
      <c r="F1309" s="6" t="s">
        <v>63</v>
      </c>
      <c r="G1309" s="6" t="s">
        <v>64</v>
      </c>
      <c r="H1309" s="6" t="s">
        <v>18</v>
      </c>
      <c r="I1309" s="8">
        <v>0.5</v>
      </c>
      <c r="J1309" s="9">
        <v>4250</v>
      </c>
      <c r="K1309" s="10">
        <f t="shared" si="0"/>
        <v>2125</v>
      </c>
      <c r="L1309" s="10">
        <f t="shared" si="1"/>
        <v>531.25</v>
      </c>
      <c r="M1309" s="11">
        <v>0.25</v>
      </c>
      <c r="O1309" s="16"/>
      <c r="P1309" s="17">
        <f>Data!$I1309+0.05</f>
        <v>0.55000000000000004</v>
      </c>
      <c r="Q1309" s="12">
        <f>Data!$J1309+500</f>
        <v>4750</v>
      </c>
      <c r="R1309" s="13">
        <f>Data!$M1309+5%</f>
        <v>0.3</v>
      </c>
    </row>
    <row r="1310" spans="1:18" ht="15.75" customHeight="1">
      <c r="A1310" s="1"/>
      <c r="B1310" s="6" t="s">
        <v>27</v>
      </c>
      <c r="C1310" s="6">
        <v>1128299</v>
      </c>
      <c r="D1310" s="7">
        <v>44244</v>
      </c>
      <c r="E1310" s="6" t="s">
        <v>28</v>
      </c>
      <c r="F1310" s="6" t="s">
        <v>63</v>
      </c>
      <c r="G1310" s="6" t="s">
        <v>64</v>
      </c>
      <c r="H1310" s="6" t="s">
        <v>19</v>
      </c>
      <c r="I1310" s="8">
        <v>0.5</v>
      </c>
      <c r="J1310" s="9">
        <v>4250</v>
      </c>
      <c r="K1310" s="10">
        <f t="shared" si="0"/>
        <v>2125</v>
      </c>
      <c r="L1310" s="10">
        <f t="shared" si="1"/>
        <v>637.5</v>
      </c>
      <c r="M1310" s="11">
        <v>0.3</v>
      </c>
      <c r="O1310" s="16"/>
      <c r="P1310" s="17">
        <f>Data!$I1310+0.05</f>
        <v>0.55000000000000004</v>
      </c>
      <c r="Q1310" s="12">
        <f>Data!$J1310+500</f>
        <v>4750</v>
      </c>
      <c r="R1310" s="13">
        <f>Data!$M1310+5%</f>
        <v>0.35</v>
      </c>
    </row>
    <row r="1311" spans="1:18" ht="15.75" customHeight="1">
      <c r="A1311" s="1"/>
      <c r="B1311" s="6" t="s">
        <v>27</v>
      </c>
      <c r="C1311" s="6">
        <v>1128299</v>
      </c>
      <c r="D1311" s="7">
        <v>44244</v>
      </c>
      <c r="E1311" s="6" t="s">
        <v>28</v>
      </c>
      <c r="F1311" s="6" t="s">
        <v>63</v>
      </c>
      <c r="G1311" s="6" t="s">
        <v>64</v>
      </c>
      <c r="H1311" s="6" t="s">
        <v>20</v>
      </c>
      <c r="I1311" s="8">
        <v>0.5</v>
      </c>
      <c r="J1311" s="9">
        <v>2750</v>
      </c>
      <c r="K1311" s="10">
        <f t="shared" si="0"/>
        <v>1375</v>
      </c>
      <c r="L1311" s="10">
        <f t="shared" si="1"/>
        <v>412.5</v>
      </c>
      <c r="M1311" s="11">
        <v>0.3</v>
      </c>
      <c r="O1311" s="16"/>
      <c r="P1311" s="17">
        <f>Data!$I1311+0.05</f>
        <v>0.55000000000000004</v>
      </c>
      <c r="Q1311" s="12">
        <f>Data!$J1311+500</f>
        <v>3250</v>
      </c>
      <c r="R1311" s="13">
        <f>Data!$M1311+5%</f>
        <v>0.35</v>
      </c>
    </row>
    <row r="1312" spans="1:18" ht="15.75" customHeight="1">
      <c r="A1312" s="1"/>
      <c r="B1312" s="6" t="s">
        <v>27</v>
      </c>
      <c r="C1312" s="6">
        <v>1128299</v>
      </c>
      <c r="D1312" s="7">
        <v>44244</v>
      </c>
      <c r="E1312" s="6" t="s">
        <v>28</v>
      </c>
      <c r="F1312" s="6" t="s">
        <v>63</v>
      </c>
      <c r="G1312" s="6" t="s">
        <v>64</v>
      </c>
      <c r="H1312" s="6" t="s">
        <v>21</v>
      </c>
      <c r="I1312" s="8">
        <v>0.55000000000000004</v>
      </c>
      <c r="J1312" s="9">
        <v>2000</v>
      </c>
      <c r="K1312" s="10">
        <f t="shared" si="0"/>
        <v>1100</v>
      </c>
      <c r="L1312" s="10">
        <f t="shared" si="1"/>
        <v>220</v>
      </c>
      <c r="M1312" s="11">
        <v>0.2</v>
      </c>
      <c r="O1312" s="16"/>
      <c r="P1312" s="17">
        <f>Data!$I1312+0.05</f>
        <v>0.60000000000000009</v>
      </c>
      <c r="Q1312" s="12">
        <f>Data!$J1312+500</f>
        <v>2500</v>
      </c>
      <c r="R1312" s="13">
        <f>Data!$M1312+5%</f>
        <v>0.25</v>
      </c>
    </row>
    <row r="1313" spans="1:18" ht="15.75" customHeight="1">
      <c r="A1313" s="1"/>
      <c r="B1313" s="6" t="s">
        <v>27</v>
      </c>
      <c r="C1313" s="6">
        <v>1128299</v>
      </c>
      <c r="D1313" s="7">
        <v>44244</v>
      </c>
      <c r="E1313" s="6" t="s">
        <v>28</v>
      </c>
      <c r="F1313" s="6" t="s">
        <v>63</v>
      </c>
      <c r="G1313" s="6" t="s">
        <v>64</v>
      </c>
      <c r="H1313" s="6" t="s">
        <v>22</v>
      </c>
      <c r="I1313" s="8">
        <v>0.5</v>
      </c>
      <c r="J1313" s="9">
        <v>4000</v>
      </c>
      <c r="K1313" s="10">
        <f t="shared" si="0"/>
        <v>2000</v>
      </c>
      <c r="L1313" s="10">
        <f t="shared" si="1"/>
        <v>900</v>
      </c>
      <c r="M1313" s="11">
        <v>0.45</v>
      </c>
      <c r="O1313" s="16"/>
      <c r="P1313" s="17">
        <f>Data!$I1313+0.05</f>
        <v>0.55000000000000004</v>
      </c>
      <c r="Q1313" s="12">
        <f>Data!$J1313+500</f>
        <v>4500</v>
      </c>
      <c r="R1313" s="13">
        <f>Data!$M1313+5%</f>
        <v>0.5</v>
      </c>
    </row>
    <row r="1314" spans="1:18" ht="15.75" customHeight="1">
      <c r="A1314" s="1"/>
      <c r="B1314" s="6" t="s">
        <v>27</v>
      </c>
      <c r="C1314" s="6">
        <v>1128299</v>
      </c>
      <c r="D1314" s="7">
        <v>44271</v>
      </c>
      <c r="E1314" s="6" t="s">
        <v>28</v>
      </c>
      <c r="F1314" s="6" t="s">
        <v>63</v>
      </c>
      <c r="G1314" s="6" t="s">
        <v>64</v>
      </c>
      <c r="H1314" s="6" t="s">
        <v>17</v>
      </c>
      <c r="I1314" s="8">
        <v>0.5</v>
      </c>
      <c r="J1314" s="9">
        <v>5500</v>
      </c>
      <c r="K1314" s="10">
        <f t="shared" si="0"/>
        <v>2750</v>
      </c>
      <c r="L1314" s="10">
        <f t="shared" si="1"/>
        <v>825</v>
      </c>
      <c r="M1314" s="11">
        <v>0.3</v>
      </c>
      <c r="O1314" s="16"/>
      <c r="P1314" s="17">
        <f>Data!$I1314+0.05</f>
        <v>0.55000000000000004</v>
      </c>
      <c r="Q1314" s="12">
        <f>Data!$J1314+500</f>
        <v>6000</v>
      </c>
      <c r="R1314" s="13">
        <f>Data!$M1314+5%</f>
        <v>0.35</v>
      </c>
    </row>
    <row r="1315" spans="1:18" ht="15.75" customHeight="1">
      <c r="A1315" s="1"/>
      <c r="B1315" s="6" t="s">
        <v>27</v>
      </c>
      <c r="C1315" s="6">
        <v>1128299</v>
      </c>
      <c r="D1315" s="7">
        <v>44271</v>
      </c>
      <c r="E1315" s="6" t="s">
        <v>28</v>
      </c>
      <c r="F1315" s="6" t="s">
        <v>63</v>
      </c>
      <c r="G1315" s="6" t="s">
        <v>64</v>
      </c>
      <c r="H1315" s="6" t="s">
        <v>18</v>
      </c>
      <c r="I1315" s="8">
        <v>0.6</v>
      </c>
      <c r="J1315" s="9">
        <v>4000</v>
      </c>
      <c r="K1315" s="10">
        <f t="shared" si="0"/>
        <v>2400</v>
      </c>
      <c r="L1315" s="10">
        <f t="shared" si="1"/>
        <v>600</v>
      </c>
      <c r="M1315" s="11">
        <v>0.25</v>
      </c>
      <c r="O1315" s="16"/>
      <c r="P1315" s="17">
        <f>Data!$I1315+0.05</f>
        <v>0.65</v>
      </c>
      <c r="Q1315" s="12">
        <f>Data!$J1315+500</f>
        <v>4500</v>
      </c>
      <c r="R1315" s="13">
        <f>Data!$M1315+5%</f>
        <v>0.3</v>
      </c>
    </row>
    <row r="1316" spans="1:18" ht="15.75" customHeight="1">
      <c r="A1316" s="1"/>
      <c r="B1316" s="6" t="s">
        <v>27</v>
      </c>
      <c r="C1316" s="6">
        <v>1128299</v>
      </c>
      <c r="D1316" s="7">
        <v>44271</v>
      </c>
      <c r="E1316" s="6" t="s">
        <v>28</v>
      </c>
      <c r="F1316" s="6" t="s">
        <v>63</v>
      </c>
      <c r="G1316" s="6" t="s">
        <v>64</v>
      </c>
      <c r="H1316" s="6" t="s">
        <v>19</v>
      </c>
      <c r="I1316" s="8">
        <v>0.64999999999999991</v>
      </c>
      <c r="J1316" s="9">
        <v>4250</v>
      </c>
      <c r="K1316" s="10">
        <f t="shared" si="0"/>
        <v>2762.4999999999995</v>
      </c>
      <c r="L1316" s="10">
        <f t="shared" si="1"/>
        <v>828.74999999999989</v>
      </c>
      <c r="M1316" s="11">
        <v>0.3</v>
      </c>
      <c r="O1316" s="16"/>
      <c r="P1316" s="17">
        <f>Data!$I1316+0.05</f>
        <v>0.7</v>
      </c>
      <c r="Q1316" s="12">
        <f>Data!$J1316+500</f>
        <v>4750</v>
      </c>
      <c r="R1316" s="13">
        <f>Data!$M1316+5%</f>
        <v>0.35</v>
      </c>
    </row>
    <row r="1317" spans="1:18" ht="15.75" customHeight="1">
      <c r="A1317" s="1"/>
      <c r="B1317" s="6" t="s">
        <v>27</v>
      </c>
      <c r="C1317" s="6">
        <v>1128299</v>
      </c>
      <c r="D1317" s="7">
        <v>44271</v>
      </c>
      <c r="E1317" s="6" t="s">
        <v>28</v>
      </c>
      <c r="F1317" s="6" t="s">
        <v>63</v>
      </c>
      <c r="G1317" s="6" t="s">
        <v>64</v>
      </c>
      <c r="H1317" s="6" t="s">
        <v>20</v>
      </c>
      <c r="I1317" s="8">
        <v>0.6</v>
      </c>
      <c r="J1317" s="9">
        <v>3250</v>
      </c>
      <c r="K1317" s="10">
        <f t="shared" si="0"/>
        <v>1950</v>
      </c>
      <c r="L1317" s="10">
        <f t="shared" si="1"/>
        <v>585</v>
      </c>
      <c r="M1317" s="11">
        <v>0.3</v>
      </c>
      <c r="O1317" s="16"/>
      <c r="P1317" s="17">
        <f>Data!$I1317+0.05</f>
        <v>0.65</v>
      </c>
      <c r="Q1317" s="12">
        <f>Data!$J1317+500</f>
        <v>3750</v>
      </c>
      <c r="R1317" s="13">
        <f>Data!$M1317+5%</f>
        <v>0.35</v>
      </c>
    </row>
    <row r="1318" spans="1:18" ht="15.75" customHeight="1">
      <c r="A1318" s="1"/>
      <c r="B1318" s="6" t="s">
        <v>27</v>
      </c>
      <c r="C1318" s="6">
        <v>1128299</v>
      </c>
      <c r="D1318" s="7">
        <v>44271</v>
      </c>
      <c r="E1318" s="6" t="s">
        <v>28</v>
      </c>
      <c r="F1318" s="6" t="s">
        <v>63</v>
      </c>
      <c r="G1318" s="6" t="s">
        <v>64</v>
      </c>
      <c r="H1318" s="6" t="s">
        <v>21</v>
      </c>
      <c r="I1318" s="8">
        <v>0.65</v>
      </c>
      <c r="J1318" s="9">
        <v>1750</v>
      </c>
      <c r="K1318" s="10">
        <f t="shared" si="0"/>
        <v>1137.5</v>
      </c>
      <c r="L1318" s="10">
        <f t="shared" si="1"/>
        <v>227.5</v>
      </c>
      <c r="M1318" s="11">
        <v>0.2</v>
      </c>
      <c r="O1318" s="16"/>
      <c r="P1318" s="17">
        <f>Data!$I1318+0.05</f>
        <v>0.70000000000000007</v>
      </c>
      <c r="Q1318" s="12">
        <f>Data!$J1318+500</f>
        <v>2250</v>
      </c>
      <c r="R1318" s="13">
        <f>Data!$M1318+5%</f>
        <v>0.25</v>
      </c>
    </row>
    <row r="1319" spans="1:18" ht="15.75" customHeight="1">
      <c r="A1319" s="1"/>
      <c r="B1319" s="6" t="s">
        <v>27</v>
      </c>
      <c r="C1319" s="6">
        <v>1128299</v>
      </c>
      <c r="D1319" s="7">
        <v>44271</v>
      </c>
      <c r="E1319" s="6" t="s">
        <v>28</v>
      </c>
      <c r="F1319" s="6" t="s">
        <v>63</v>
      </c>
      <c r="G1319" s="6" t="s">
        <v>64</v>
      </c>
      <c r="H1319" s="6" t="s">
        <v>22</v>
      </c>
      <c r="I1319" s="8">
        <v>0.6</v>
      </c>
      <c r="J1319" s="9">
        <v>3750</v>
      </c>
      <c r="K1319" s="10">
        <f t="shared" si="0"/>
        <v>2250</v>
      </c>
      <c r="L1319" s="10">
        <f t="shared" si="1"/>
        <v>1012.5</v>
      </c>
      <c r="M1319" s="11">
        <v>0.45</v>
      </c>
      <c r="O1319" s="16"/>
      <c r="P1319" s="17">
        <f>Data!$I1319+0.05</f>
        <v>0.65</v>
      </c>
      <c r="Q1319" s="12">
        <f>Data!$J1319+500</f>
        <v>4250</v>
      </c>
      <c r="R1319" s="13">
        <f>Data!$M1319+5%</f>
        <v>0.5</v>
      </c>
    </row>
    <row r="1320" spans="1:18" ht="15.75" customHeight="1">
      <c r="A1320" s="1"/>
      <c r="B1320" s="6" t="s">
        <v>27</v>
      </c>
      <c r="C1320" s="6">
        <v>1128299</v>
      </c>
      <c r="D1320" s="7">
        <v>44303</v>
      </c>
      <c r="E1320" s="6" t="s">
        <v>28</v>
      </c>
      <c r="F1320" s="6" t="s">
        <v>63</v>
      </c>
      <c r="G1320" s="6" t="s">
        <v>64</v>
      </c>
      <c r="H1320" s="6" t="s">
        <v>17</v>
      </c>
      <c r="I1320" s="8">
        <v>0.65</v>
      </c>
      <c r="J1320" s="9">
        <v>5500</v>
      </c>
      <c r="K1320" s="10">
        <f t="shared" si="0"/>
        <v>3575</v>
      </c>
      <c r="L1320" s="10">
        <f t="shared" si="1"/>
        <v>1072.5</v>
      </c>
      <c r="M1320" s="11">
        <v>0.3</v>
      </c>
      <c r="O1320" s="16"/>
      <c r="P1320" s="17">
        <f>Data!$I1320+0.05</f>
        <v>0.70000000000000007</v>
      </c>
      <c r="Q1320" s="12">
        <f>Data!$J1320+500</f>
        <v>6000</v>
      </c>
      <c r="R1320" s="13">
        <f>Data!$M1320+5%</f>
        <v>0.35</v>
      </c>
    </row>
    <row r="1321" spans="1:18" ht="15.75" customHeight="1">
      <c r="A1321" s="1"/>
      <c r="B1321" s="6" t="s">
        <v>27</v>
      </c>
      <c r="C1321" s="6">
        <v>1128299</v>
      </c>
      <c r="D1321" s="7">
        <v>44303</v>
      </c>
      <c r="E1321" s="6" t="s">
        <v>28</v>
      </c>
      <c r="F1321" s="6" t="s">
        <v>63</v>
      </c>
      <c r="G1321" s="6" t="s">
        <v>64</v>
      </c>
      <c r="H1321" s="6" t="s">
        <v>18</v>
      </c>
      <c r="I1321" s="8">
        <v>0.70000000000000007</v>
      </c>
      <c r="J1321" s="9">
        <v>3500</v>
      </c>
      <c r="K1321" s="10">
        <f t="shared" si="0"/>
        <v>2450.0000000000005</v>
      </c>
      <c r="L1321" s="10">
        <f t="shared" si="1"/>
        <v>612.50000000000011</v>
      </c>
      <c r="M1321" s="11">
        <v>0.25</v>
      </c>
      <c r="O1321" s="16"/>
      <c r="P1321" s="17">
        <f>Data!$I1321+0.05</f>
        <v>0.75000000000000011</v>
      </c>
      <c r="Q1321" s="12">
        <f>Data!$J1321+500</f>
        <v>4000</v>
      </c>
      <c r="R1321" s="13">
        <f>Data!$M1321+5%</f>
        <v>0.3</v>
      </c>
    </row>
    <row r="1322" spans="1:18" ht="15.75" customHeight="1">
      <c r="A1322" s="1"/>
      <c r="B1322" s="6" t="s">
        <v>27</v>
      </c>
      <c r="C1322" s="6">
        <v>1128299</v>
      </c>
      <c r="D1322" s="7">
        <v>44303</v>
      </c>
      <c r="E1322" s="6" t="s">
        <v>28</v>
      </c>
      <c r="F1322" s="6" t="s">
        <v>63</v>
      </c>
      <c r="G1322" s="6" t="s">
        <v>64</v>
      </c>
      <c r="H1322" s="6" t="s">
        <v>19</v>
      </c>
      <c r="I1322" s="8">
        <v>0.70000000000000007</v>
      </c>
      <c r="J1322" s="9">
        <v>4000</v>
      </c>
      <c r="K1322" s="10">
        <f t="shared" si="0"/>
        <v>2800.0000000000005</v>
      </c>
      <c r="L1322" s="10">
        <f t="shared" si="1"/>
        <v>840.00000000000011</v>
      </c>
      <c r="M1322" s="11">
        <v>0.3</v>
      </c>
      <c r="O1322" s="16"/>
      <c r="P1322" s="17">
        <f>Data!$I1322+0.05</f>
        <v>0.75000000000000011</v>
      </c>
      <c r="Q1322" s="12">
        <f>Data!$J1322+500</f>
        <v>4500</v>
      </c>
      <c r="R1322" s="13">
        <f>Data!$M1322+5%</f>
        <v>0.35</v>
      </c>
    </row>
    <row r="1323" spans="1:18" ht="15.75" customHeight="1">
      <c r="A1323" s="1"/>
      <c r="B1323" s="6" t="s">
        <v>27</v>
      </c>
      <c r="C1323" s="6">
        <v>1128299</v>
      </c>
      <c r="D1323" s="7">
        <v>44303</v>
      </c>
      <c r="E1323" s="6" t="s">
        <v>28</v>
      </c>
      <c r="F1323" s="6" t="s">
        <v>63</v>
      </c>
      <c r="G1323" s="6" t="s">
        <v>64</v>
      </c>
      <c r="H1323" s="6" t="s">
        <v>20</v>
      </c>
      <c r="I1323" s="8">
        <v>0.55000000000000004</v>
      </c>
      <c r="J1323" s="9">
        <v>3000</v>
      </c>
      <c r="K1323" s="10">
        <f t="shared" si="0"/>
        <v>1650.0000000000002</v>
      </c>
      <c r="L1323" s="10">
        <f t="shared" si="1"/>
        <v>495.00000000000006</v>
      </c>
      <c r="M1323" s="11">
        <v>0.3</v>
      </c>
      <c r="O1323" s="16"/>
      <c r="P1323" s="17">
        <f>Data!$I1323+0.05</f>
        <v>0.60000000000000009</v>
      </c>
      <c r="Q1323" s="12">
        <f>Data!$J1323+500</f>
        <v>3500</v>
      </c>
      <c r="R1323" s="13">
        <f>Data!$M1323+5%</f>
        <v>0.35</v>
      </c>
    </row>
    <row r="1324" spans="1:18" ht="15.75" customHeight="1">
      <c r="A1324" s="1"/>
      <c r="B1324" s="6" t="s">
        <v>27</v>
      </c>
      <c r="C1324" s="6">
        <v>1128299</v>
      </c>
      <c r="D1324" s="7">
        <v>44303</v>
      </c>
      <c r="E1324" s="6" t="s">
        <v>28</v>
      </c>
      <c r="F1324" s="6" t="s">
        <v>63</v>
      </c>
      <c r="G1324" s="6" t="s">
        <v>64</v>
      </c>
      <c r="H1324" s="6" t="s">
        <v>21</v>
      </c>
      <c r="I1324" s="8">
        <v>0.60000000000000009</v>
      </c>
      <c r="J1324" s="9">
        <v>2000</v>
      </c>
      <c r="K1324" s="10">
        <f t="shared" si="0"/>
        <v>1200.0000000000002</v>
      </c>
      <c r="L1324" s="10">
        <f t="shared" si="1"/>
        <v>240.00000000000006</v>
      </c>
      <c r="M1324" s="11">
        <v>0.2</v>
      </c>
      <c r="O1324" s="16"/>
      <c r="P1324" s="17">
        <f>Data!$I1324+0.05</f>
        <v>0.65000000000000013</v>
      </c>
      <c r="Q1324" s="12">
        <f>Data!$J1324+500</f>
        <v>2500</v>
      </c>
      <c r="R1324" s="13">
        <f>Data!$M1324+5%</f>
        <v>0.25</v>
      </c>
    </row>
    <row r="1325" spans="1:18" ht="15.75" customHeight="1">
      <c r="A1325" s="1"/>
      <c r="B1325" s="6" t="s">
        <v>27</v>
      </c>
      <c r="C1325" s="6">
        <v>1128299</v>
      </c>
      <c r="D1325" s="7">
        <v>44303</v>
      </c>
      <c r="E1325" s="6" t="s">
        <v>28</v>
      </c>
      <c r="F1325" s="6" t="s">
        <v>63</v>
      </c>
      <c r="G1325" s="6" t="s">
        <v>64</v>
      </c>
      <c r="H1325" s="6" t="s">
        <v>22</v>
      </c>
      <c r="I1325" s="8">
        <v>0.75000000000000011</v>
      </c>
      <c r="J1325" s="9">
        <v>3750</v>
      </c>
      <c r="K1325" s="10">
        <f t="shared" si="0"/>
        <v>2812.5000000000005</v>
      </c>
      <c r="L1325" s="10">
        <f t="shared" si="1"/>
        <v>1265.6250000000002</v>
      </c>
      <c r="M1325" s="11">
        <v>0.45</v>
      </c>
      <c r="O1325" s="16"/>
      <c r="P1325" s="17">
        <f>Data!$I1325+0.05</f>
        <v>0.80000000000000016</v>
      </c>
      <c r="Q1325" s="12">
        <f>Data!$J1325+500</f>
        <v>4250</v>
      </c>
      <c r="R1325" s="13">
        <f>Data!$M1325+5%</f>
        <v>0.5</v>
      </c>
    </row>
    <row r="1326" spans="1:18" ht="15.75" customHeight="1">
      <c r="A1326" s="1"/>
      <c r="B1326" s="6" t="s">
        <v>27</v>
      </c>
      <c r="C1326" s="6">
        <v>1128299</v>
      </c>
      <c r="D1326" s="7">
        <v>44334</v>
      </c>
      <c r="E1326" s="6" t="s">
        <v>28</v>
      </c>
      <c r="F1326" s="6" t="s">
        <v>63</v>
      </c>
      <c r="G1326" s="6" t="s">
        <v>64</v>
      </c>
      <c r="H1326" s="6" t="s">
        <v>17</v>
      </c>
      <c r="I1326" s="8">
        <v>0.6</v>
      </c>
      <c r="J1326" s="9">
        <v>5750</v>
      </c>
      <c r="K1326" s="10">
        <f t="shared" si="0"/>
        <v>3450</v>
      </c>
      <c r="L1326" s="10">
        <f t="shared" si="1"/>
        <v>1035</v>
      </c>
      <c r="M1326" s="11">
        <v>0.3</v>
      </c>
      <c r="O1326" s="16"/>
      <c r="P1326" s="17">
        <f>Data!$I1326+0.05</f>
        <v>0.65</v>
      </c>
      <c r="Q1326" s="12">
        <f>Data!$J1326+500</f>
        <v>6250</v>
      </c>
      <c r="R1326" s="13">
        <f>Data!$M1326+5%</f>
        <v>0.35</v>
      </c>
    </row>
    <row r="1327" spans="1:18" ht="15.75" customHeight="1">
      <c r="A1327" s="1"/>
      <c r="B1327" s="6" t="s">
        <v>27</v>
      </c>
      <c r="C1327" s="6">
        <v>1128299</v>
      </c>
      <c r="D1327" s="7">
        <v>44334</v>
      </c>
      <c r="E1327" s="6" t="s">
        <v>28</v>
      </c>
      <c r="F1327" s="6" t="s">
        <v>63</v>
      </c>
      <c r="G1327" s="6" t="s">
        <v>64</v>
      </c>
      <c r="H1327" s="6" t="s">
        <v>18</v>
      </c>
      <c r="I1327" s="8">
        <v>0.65</v>
      </c>
      <c r="J1327" s="9">
        <v>4250</v>
      </c>
      <c r="K1327" s="10">
        <f t="shared" si="0"/>
        <v>2762.5</v>
      </c>
      <c r="L1327" s="10">
        <f t="shared" si="1"/>
        <v>690.625</v>
      </c>
      <c r="M1327" s="11">
        <v>0.25</v>
      </c>
      <c r="O1327" s="16"/>
      <c r="P1327" s="17">
        <f>Data!$I1327+0.05</f>
        <v>0.70000000000000007</v>
      </c>
      <c r="Q1327" s="12">
        <f>Data!$J1327+500</f>
        <v>4750</v>
      </c>
      <c r="R1327" s="13">
        <f>Data!$M1327+5%</f>
        <v>0.3</v>
      </c>
    </row>
    <row r="1328" spans="1:18" ht="15.75" customHeight="1">
      <c r="A1328" s="1"/>
      <c r="B1328" s="6" t="s">
        <v>27</v>
      </c>
      <c r="C1328" s="6">
        <v>1128299</v>
      </c>
      <c r="D1328" s="7">
        <v>44334</v>
      </c>
      <c r="E1328" s="6" t="s">
        <v>28</v>
      </c>
      <c r="F1328" s="6" t="s">
        <v>63</v>
      </c>
      <c r="G1328" s="6" t="s">
        <v>64</v>
      </c>
      <c r="H1328" s="6" t="s">
        <v>19</v>
      </c>
      <c r="I1328" s="8">
        <v>0.65</v>
      </c>
      <c r="J1328" s="9">
        <v>4250</v>
      </c>
      <c r="K1328" s="10">
        <f t="shared" si="0"/>
        <v>2762.5</v>
      </c>
      <c r="L1328" s="10">
        <f t="shared" si="1"/>
        <v>828.75</v>
      </c>
      <c r="M1328" s="11">
        <v>0.3</v>
      </c>
      <c r="O1328" s="16"/>
      <c r="P1328" s="17">
        <f>Data!$I1328+0.05</f>
        <v>0.70000000000000007</v>
      </c>
      <c r="Q1328" s="12">
        <f>Data!$J1328+500</f>
        <v>4750</v>
      </c>
      <c r="R1328" s="13">
        <f>Data!$M1328+5%</f>
        <v>0.35</v>
      </c>
    </row>
    <row r="1329" spans="1:18" ht="15.75" customHeight="1">
      <c r="A1329" s="1"/>
      <c r="B1329" s="6" t="s">
        <v>27</v>
      </c>
      <c r="C1329" s="6">
        <v>1128299</v>
      </c>
      <c r="D1329" s="7">
        <v>44334</v>
      </c>
      <c r="E1329" s="6" t="s">
        <v>28</v>
      </c>
      <c r="F1329" s="6" t="s">
        <v>63</v>
      </c>
      <c r="G1329" s="6" t="s">
        <v>64</v>
      </c>
      <c r="H1329" s="6" t="s">
        <v>20</v>
      </c>
      <c r="I1329" s="8">
        <v>0.6</v>
      </c>
      <c r="J1329" s="9">
        <v>3250</v>
      </c>
      <c r="K1329" s="10">
        <f t="shared" si="0"/>
        <v>1950</v>
      </c>
      <c r="L1329" s="10">
        <f t="shared" si="1"/>
        <v>585</v>
      </c>
      <c r="M1329" s="11">
        <v>0.3</v>
      </c>
      <c r="O1329" s="16"/>
      <c r="P1329" s="17">
        <f>Data!$I1329+0.05</f>
        <v>0.65</v>
      </c>
      <c r="Q1329" s="12">
        <f>Data!$J1329+500</f>
        <v>3750</v>
      </c>
      <c r="R1329" s="13">
        <f>Data!$M1329+5%</f>
        <v>0.35</v>
      </c>
    </row>
    <row r="1330" spans="1:18" ht="15.75" customHeight="1">
      <c r="A1330" s="1"/>
      <c r="B1330" s="6" t="s">
        <v>27</v>
      </c>
      <c r="C1330" s="6">
        <v>1128299</v>
      </c>
      <c r="D1330" s="7">
        <v>44334</v>
      </c>
      <c r="E1330" s="6" t="s">
        <v>28</v>
      </c>
      <c r="F1330" s="6" t="s">
        <v>63</v>
      </c>
      <c r="G1330" s="6" t="s">
        <v>64</v>
      </c>
      <c r="H1330" s="6" t="s">
        <v>21</v>
      </c>
      <c r="I1330" s="8">
        <v>0.54999999999999993</v>
      </c>
      <c r="J1330" s="9">
        <v>2250</v>
      </c>
      <c r="K1330" s="10">
        <f t="shared" si="0"/>
        <v>1237.4999999999998</v>
      </c>
      <c r="L1330" s="10">
        <f t="shared" si="1"/>
        <v>247.49999999999997</v>
      </c>
      <c r="M1330" s="11">
        <v>0.2</v>
      </c>
      <c r="O1330" s="16"/>
      <c r="P1330" s="17">
        <f>Data!$I1330-0.05</f>
        <v>0.49999999999999994</v>
      </c>
      <c r="Q1330" s="12">
        <f>Data!$J1330+500</f>
        <v>2750</v>
      </c>
      <c r="R1330" s="13">
        <f>Data!$M1330+5%</f>
        <v>0.25</v>
      </c>
    </row>
    <row r="1331" spans="1:18" ht="15.75" customHeight="1">
      <c r="A1331" s="1"/>
      <c r="B1331" s="6" t="s">
        <v>27</v>
      </c>
      <c r="C1331" s="6">
        <v>1128299</v>
      </c>
      <c r="D1331" s="7">
        <v>44334</v>
      </c>
      <c r="E1331" s="6" t="s">
        <v>28</v>
      </c>
      <c r="F1331" s="6" t="s">
        <v>63</v>
      </c>
      <c r="G1331" s="6" t="s">
        <v>64</v>
      </c>
      <c r="H1331" s="6" t="s">
        <v>22</v>
      </c>
      <c r="I1331" s="8">
        <v>0.7</v>
      </c>
      <c r="J1331" s="9">
        <v>5750</v>
      </c>
      <c r="K1331" s="10">
        <f t="shared" si="0"/>
        <v>4024.9999999999995</v>
      </c>
      <c r="L1331" s="10">
        <f t="shared" si="1"/>
        <v>1811.2499999999998</v>
      </c>
      <c r="M1331" s="11">
        <v>0.45</v>
      </c>
      <c r="O1331" s="16"/>
      <c r="P1331" s="17">
        <f>Data!$I1331-0.05</f>
        <v>0.64999999999999991</v>
      </c>
      <c r="Q1331" s="12">
        <f>Data!$J1331+1000</f>
        <v>6750</v>
      </c>
      <c r="R1331" s="13">
        <f>Data!$M1331+5%</f>
        <v>0.5</v>
      </c>
    </row>
    <row r="1332" spans="1:18" ht="15.75" customHeight="1">
      <c r="A1332" s="1"/>
      <c r="B1332" s="6" t="s">
        <v>27</v>
      </c>
      <c r="C1332" s="6">
        <v>1128299</v>
      </c>
      <c r="D1332" s="7">
        <v>44364</v>
      </c>
      <c r="E1332" s="6" t="s">
        <v>28</v>
      </c>
      <c r="F1332" s="6" t="s">
        <v>63</v>
      </c>
      <c r="G1332" s="6" t="s">
        <v>64</v>
      </c>
      <c r="H1332" s="6" t="s">
        <v>17</v>
      </c>
      <c r="I1332" s="8">
        <v>0.64999999999999991</v>
      </c>
      <c r="J1332" s="9">
        <v>8250</v>
      </c>
      <c r="K1332" s="10">
        <f t="shared" si="0"/>
        <v>5362.4999999999991</v>
      </c>
      <c r="L1332" s="10">
        <f t="shared" si="1"/>
        <v>1608.7499999999998</v>
      </c>
      <c r="M1332" s="11">
        <v>0.3</v>
      </c>
      <c r="O1332" s="16"/>
      <c r="P1332" s="17">
        <f>Data!$I1332-0.05</f>
        <v>0.59999999999999987</v>
      </c>
      <c r="Q1332" s="12">
        <f>Data!$J1332+1000</f>
        <v>9250</v>
      </c>
      <c r="R1332" s="13">
        <f>Data!$M1332+5%</f>
        <v>0.35</v>
      </c>
    </row>
    <row r="1333" spans="1:18" ht="15.75" customHeight="1">
      <c r="A1333" s="1"/>
      <c r="B1333" s="6" t="s">
        <v>27</v>
      </c>
      <c r="C1333" s="6">
        <v>1128299</v>
      </c>
      <c r="D1333" s="7">
        <v>44364</v>
      </c>
      <c r="E1333" s="6" t="s">
        <v>28</v>
      </c>
      <c r="F1333" s="6" t="s">
        <v>63</v>
      </c>
      <c r="G1333" s="6" t="s">
        <v>64</v>
      </c>
      <c r="H1333" s="6" t="s">
        <v>18</v>
      </c>
      <c r="I1333" s="8">
        <v>0.7</v>
      </c>
      <c r="J1333" s="9">
        <v>7000</v>
      </c>
      <c r="K1333" s="10">
        <f t="shared" si="0"/>
        <v>4900</v>
      </c>
      <c r="L1333" s="10">
        <f t="shared" si="1"/>
        <v>1225</v>
      </c>
      <c r="M1333" s="11">
        <v>0.25</v>
      </c>
      <c r="O1333" s="16"/>
      <c r="P1333" s="17">
        <f>Data!$I1333-0.05</f>
        <v>0.64999999999999991</v>
      </c>
      <c r="Q1333" s="12">
        <f>Data!$J1333+1000</f>
        <v>8000</v>
      </c>
      <c r="R1333" s="13">
        <f>Data!$M1333+5%</f>
        <v>0.3</v>
      </c>
    </row>
    <row r="1334" spans="1:18" ht="15.75" customHeight="1">
      <c r="A1334" s="1"/>
      <c r="B1334" s="6" t="s">
        <v>27</v>
      </c>
      <c r="C1334" s="6">
        <v>1128299</v>
      </c>
      <c r="D1334" s="7">
        <v>44364</v>
      </c>
      <c r="E1334" s="6" t="s">
        <v>28</v>
      </c>
      <c r="F1334" s="6" t="s">
        <v>63</v>
      </c>
      <c r="G1334" s="6" t="s">
        <v>64</v>
      </c>
      <c r="H1334" s="6" t="s">
        <v>19</v>
      </c>
      <c r="I1334" s="8">
        <v>0.85</v>
      </c>
      <c r="J1334" s="9">
        <v>7000</v>
      </c>
      <c r="K1334" s="10">
        <f t="shared" si="0"/>
        <v>5950</v>
      </c>
      <c r="L1334" s="10">
        <f t="shared" si="1"/>
        <v>1785</v>
      </c>
      <c r="M1334" s="11">
        <v>0.3</v>
      </c>
      <c r="O1334" s="16"/>
      <c r="P1334" s="17">
        <f>Data!$I1334+0.1</f>
        <v>0.95</v>
      </c>
      <c r="Q1334" s="12">
        <f>Data!$J1334+1000</f>
        <v>8000</v>
      </c>
      <c r="R1334" s="13">
        <f>Data!$M1334+5%</f>
        <v>0.35</v>
      </c>
    </row>
    <row r="1335" spans="1:18" ht="15.75" customHeight="1">
      <c r="A1335" s="1"/>
      <c r="B1335" s="6" t="s">
        <v>27</v>
      </c>
      <c r="C1335" s="6">
        <v>1128299</v>
      </c>
      <c r="D1335" s="7">
        <v>44364</v>
      </c>
      <c r="E1335" s="6" t="s">
        <v>28</v>
      </c>
      <c r="F1335" s="6" t="s">
        <v>63</v>
      </c>
      <c r="G1335" s="6" t="s">
        <v>64</v>
      </c>
      <c r="H1335" s="6" t="s">
        <v>20</v>
      </c>
      <c r="I1335" s="8">
        <v>0.85</v>
      </c>
      <c r="J1335" s="9">
        <v>5750</v>
      </c>
      <c r="K1335" s="10">
        <f t="shared" si="0"/>
        <v>4887.5</v>
      </c>
      <c r="L1335" s="10">
        <f t="shared" si="1"/>
        <v>1466.25</v>
      </c>
      <c r="M1335" s="11">
        <v>0.3</v>
      </c>
      <c r="O1335" s="16"/>
      <c r="P1335" s="17">
        <f>Data!$I1335+0.1</f>
        <v>0.95</v>
      </c>
      <c r="Q1335" s="12">
        <f>Data!$J1335+1000</f>
        <v>6750</v>
      </c>
      <c r="R1335" s="13">
        <f>Data!$M1335+5%</f>
        <v>0.35</v>
      </c>
    </row>
    <row r="1336" spans="1:18" ht="15.75" customHeight="1">
      <c r="A1336" s="1"/>
      <c r="B1336" s="6" t="s">
        <v>27</v>
      </c>
      <c r="C1336" s="6">
        <v>1128299</v>
      </c>
      <c r="D1336" s="7">
        <v>44364</v>
      </c>
      <c r="E1336" s="6" t="s">
        <v>28</v>
      </c>
      <c r="F1336" s="6" t="s">
        <v>63</v>
      </c>
      <c r="G1336" s="6" t="s">
        <v>64</v>
      </c>
      <c r="H1336" s="6" t="s">
        <v>21</v>
      </c>
      <c r="I1336" s="8">
        <v>0.95000000000000007</v>
      </c>
      <c r="J1336" s="9">
        <v>4500</v>
      </c>
      <c r="K1336" s="10">
        <f t="shared" si="0"/>
        <v>4275</v>
      </c>
      <c r="L1336" s="10">
        <f t="shared" si="1"/>
        <v>855</v>
      </c>
      <c r="M1336" s="11">
        <v>0.2</v>
      </c>
      <c r="O1336" s="16"/>
      <c r="P1336" s="17">
        <f>Data!$I1336+0.1</f>
        <v>1.05</v>
      </c>
      <c r="Q1336" s="12">
        <f>Data!$J1336+1000</f>
        <v>5500</v>
      </c>
      <c r="R1336" s="13">
        <f>Data!$M1336+5%</f>
        <v>0.25</v>
      </c>
    </row>
    <row r="1337" spans="1:18" ht="15.75" customHeight="1">
      <c r="A1337" s="1"/>
      <c r="B1337" s="6" t="s">
        <v>27</v>
      </c>
      <c r="C1337" s="6">
        <v>1128299</v>
      </c>
      <c r="D1337" s="7">
        <v>44364</v>
      </c>
      <c r="E1337" s="6" t="s">
        <v>28</v>
      </c>
      <c r="F1337" s="6" t="s">
        <v>63</v>
      </c>
      <c r="G1337" s="6" t="s">
        <v>64</v>
      </c>
      <c r="H1337" s="6" t="s">
        <v>22</v>
      </c>
      <c r="I1337" s="8">
        <v>1.1000000000000001</v>
      </c>
      <c r="J1337" s="9">
        <v>7500</v>
      </c>
      <c r="K1337" s="10">
        <f t="shared" si="0"/>
        <v>8250</v>
      </c>
      <c r="L1337" s="10">
        <f t="shared" si="1"/>
        <v>3712.5</v>
      </c>
      <c r="M1337" s="11">
        <v>0.45</v>
      </c>
      <c r="O1337" s="16"/>
      <c r="P1337" s="17">
        <f>Data!$I1337+0.1</f>
        <v>1.2000000000000002</v>
      </c>
      <c r="Q1337" s="12">
        <f>Data!$J1337+1000</f>
        <v>8500</v>
      </c>
      <c r="R1337" s="13">
        <f>Data!$M1337+5%</f>
        <v>0.5</v>
      </c>
    </row>
    <row r="1338" spans="1:18" ht="15.75" customHeight="1">
      <c r="A1338" s="1"/>
      <c r="B1338" s="6" t="s">
        <v>27</v>
      </c>
      <c r="C1338" s="6">
        <v>1128299</v>
      </c>
      <c r="D1338" s="7">
        <v>44393</v>
      </c>
      <c r="E1338" s="6" t="s">
        <v>28</v>
      </c>
      <c r="F1338" s="6" t="s">
        <v>63</v>
      </c>
      <c r="G1338" s="6" t="s">
        <v>64</v>
      </c>
      <c r="H1338" s="6" t="s">
        <v>17</v>
      </c>
      <c r="I1338" s="8">
        <v>0.9</v>
      </c>
      <c r="J1338" s="9">
        <v>9000</v>
      </c>
      <c r="K1338" s="10">
        <f t="shared" si="0"/>
        <v>8100</v>
      </c>
      <c r="L1338" s="10">
        <f t="shared" si="1"/>
        <v>2430</v>
      </c>
      <c r="M1338" s="11">
        <v>0.3</v>
      </c>
      <c r="O1338" s="16"/>
      <c r="P1338" s="17">
        <f>Data!$I1338+0.1</f>
        <v>1</v>
      </c>
      <c r="Q1338" s="12">
        <f>Data!$J1338+1000</f>
        <v>10000</v>
      </c>
      <c r="R1338" s="13">
        <f>Data!$M1338+5%</f>
        <v>0.35</v>
      </c>
    </row>
    <row r="1339" spans="1:18" ht="15.75" customHeight="1">
      <c r="A1339" s="1"/>
      <c r="B1339" s="6" t="s">
        <v>27</v>
      </c>
      <c r="C1339" s="6">
        <v>1128299</v>
      </c>
      <c r="D1339" s="7">
        <v>44393</v>
      </c>
      <c r="E1339" s="6" t="s">
        <v>28</v>
      </c>
      <c r="F1339" s="6" t="s">
        <v>63</v>
      </c>
      <c r="G1339" s="6" t="s">
        <v>64</v>
      </c>
      <c r="H1339" s="6" t="s">
        <v>18</v>
      </c>
      <c r="I1339" s="8">
        <v>0.95000000000000007</v>
      </c>
      <c r="J1339" s="9">
        <v>7500</v>
      </c>
      <c r="K1339" s="10">
        <f t="shared" si="0"/>
        <v>7125.0000000000009</v>
      </c>
      <c r="L1339" s="10">
        <f t="shared" si="1"/>
        <v>1781.2500000000002</v>
      </c>
      <c r="M1339" s="11">
        <v>0.25</v>
      </c>
      <c r="O1339" s="16"/>
      <c r="P1339" s="17">
        <f>Data!$I1339+0.1</f>
        <v>1.05</v>
      </c>
      <c r="Q1339" s="12">
        <f>Data!$J1339+1000</f>
        <v>8500</v>
      </c>
      <c r="R1339" s="13">
        <f>Data!$M1339+5%</f>
        <v>0.3</v>
      </c>
    </row>
    <row r="1340" spans="1:18" ht="15.75" customHeight="1">
      <c r="A1340" s="1"/>
      <c r="B1340" s="6" t="s">
        <v>27</v>
      </c>
      <c r="C1340" s="6">
        <v>1128299</v>
      </c>
      <c r="D1340" s="7">
        <v>44393</v>
      </c>
      <c r="E1340" s="6" t="s">
        <v>28</v>
      </c>
      <c r="F1340" s="6" t="s">
        <v>63</v>
      </c>
      <c r="G1340" s="6" t="s">
        <v>64</v>
      </c>
      <c r="H1340" s="6" t="s">
        <v>19</v>
      </c>
      <c r="I1340" s="8">
        <v>0.95000000000000007</v>
      </c>
      <c r="J1340" s="9">
        <v>7000</v>
      </c>
      <c r="K1340" s="10">
        <f t="shared" si="0"/>
        <v>6650.0000000000009</v>
      </c>
      <c r="L1340" s="10">
        <f t="shared" si="1"/>
        <v>1995.0000000000002</v>
      </c>
      <c r="M1340" s="11">
        <v>0.3</v>
      </c>
      <c r="O1340" s="16"/>
      <c r="P1340" s="17">
        <f>Data!$I1340+0.1</f>
        <v>1.05</v>
      </c>
      <c r="Q1340" s="12">
        <f>Data!$J1340+1000</f>
        <v>8000</v>
      </c>
      <c r="R1340" s="13">
        <f>Data!$M1340+5%</f>
        <v>0.35</v>
      </c>
    </row>
    <row r="1341" spans="1:18" ht="15.75" customHeight="1">
      <c r="A1341" s="1"/>
      <c r="B1341" s="6" t="s">
        <v>27</v>
      </c>
      <c r="C1341" s="6">
        <v>1128299</v>
      </c>
      <c r="D1341" s="7">
        <v>44393</v>
      </c>
      <c r="E1341" s="6" t="s">
        <v>28</v>
      </c>
      <c r="F1341" s="6" t="s">
        <v>63</v>
      </c>
      <c r="G1341" s="6" t="s">
        <v>64</v>
      </c>
      <c r="H1341" s="6" t="s">
        <v>20</v>
      </c>
      <c r="I1341" s="8">
        <v>0.9</v>
      </c>
      <c r="J1341" s="9">
        <v>6000</v>
      </c>
      <c r="K1341" s="10">
        <f t="shared" si="0"/>
        <v>5400</v>
      </c>
      <c r="L1341" s="10">
        <f t="shared" si="1"/>
        <v>1620</v>
      </c>
      <c r="M1341" s="11">
        <v>0.3</v>
      </c>
      <c r="O1341" s="16"/>
      <c r="P1341" s="17">
        <f>Data!$I1341+0.1</f>
        <v>1</v>
      </c>
      <c r="Q1341" s="12">
        <f>Data!$J1341+1000</f>
        <v>7000</v>
      </c>
      <c r="R1341" s="13">
        <f>Data!$M1341+5%</f>
        <v>0.35</v>
      </c>
    </row>
    <row r="1342" spans="1:18" ht="15.75" customHeight="1">
      <c r="A1342" s="1"/>
      <c r="B1342" s="6" t="s">
        <v>27</v>
      </c>
      <c r="C1342" s="6">
        <v>1128299</v>
      </c>
      <c r="D1342" s="7">
        <v>44393</v>
      </c>
      <c r="E1342" s="6" t="s">
        <v>28</v>
      </c>
      <c r="F1342" s="6" t="s">
        <v>63</v>
      </c>
      <c r="G1342" s="6" t="s">
        <v>64</v>
      </c>
      <c r="H1342" s="6" t="s">
        <v>21</v>
      </c>
      <c r="I1342" s="8">
        <v>0.95000000000000007</v>
      </c>
      <c r="J1342" s="9">
        <v>6500</v>
      </c>
      <c r="K1342" s="10">
        <f t="shared" si="0"/>
        <v>6175</v>
      </c>
      <c r="L1342" s="10">
        <f t="shared" si="1"/>
        <v>1235</v>
      </c>
      <c r="M1342" s="11">
        <v>0.2</v>
      </c>
      <c r="O1342" s="16"/>
      <c r="P1342" s="17">
        <f>Data!$I1342+0.1</f>
        <v>1.05</v>
      </c>
      <c r="Q1342" s="12">
        <f>Data!$J1342+1000</f>
        <v>7500</v>
      </c>
      <c r="R1342" s="13">
        <f>Data!$M1342+5%</f>
        <v>0.25</v>
      </c>
    </row>
    <row r="1343" spans="1:18" ht="15.75" customHeight="1">
      <c r="A1343" s="1"/>
      <c r="B1343" s="6" t="s">
        <v>27</v>
      </c>
      <c r="C1343" s="6">
        <v>1128299</v>
      </c>
      <c r="D1343" s="7">
        <v>44393</v>
      </c>
      <c r="E1343" s="6" t="s">
        <v>28</v>
      </c>
      <c r="F1343" s="6" t="s">
        <v>63</v>
      </c>
      <c r="G1343" s="6" t="s">
        <v>64</v>
      </c>
      <c r="H1343" s="6" t="s">
        <v>22</v>
      </c>
      <c r="I1343" s="8">
        <v>1.1000000000000001</v>
      </c>
      <c r="J1343" s="9">
        <v>6500</v>
      </c>
      <c r="K1343" s="10">
        <f t="shared" si="0"/>
        <v>7150.0000000000009</v>
      </c>
      <c r="L1343" s="10">
        <f t="shared" si="1"/>
        <v>3217.5000000000005</v>
      </c>
      <c r="M1343" s="11">
        <v>0.45</v>
      </c>
      <c r="O1343" s="16"/>
      <c r="P1343" s="17">
        <f>Data!$I1343+0.1</f>
        <v>1.2000000000000002</v>
      </c>
      <c r="Q1343" s="12">
        <f>Data!$J1343+1000</f>
        <v>7500</v>
      </c>
      <c r="R1343" s="13">
        <f>Data!$M1343+5%</f>
        <v>0.5</v>
      </c>
    </row>
    <row r="1344" spans="1:18" ht="15.75" customHeight="1">
      <c r="A1344" s="1"/>
      <c r="B1344" s="6" t="s">
        <v>27</v>
      </c>
      <c r="C1344" s="6">
        <v>1128299</v>
      </c>
      <c r="D1344" s="7">
        <v>44425</v>
      </c>
      <c r="E1344" s="6" t="s">
        <v>28</v>
      </c>
      <c r="F1344" s="6" t="s">
        <v>63</v>
      </c>
      <c r="G1344" s="6" t="s">
        <v>64</v>
      </c>
      <c r="H1344" s="6" t="s">
        <v>17</v>
      </c>
      <c r="I1344" s="8">
        <v>0.95000000000000007</v>
      </c>
      <c r="J1344" s="9">
        <v>8500</v>
      </c>
      <c r="K1344" s="10">
        <f t="shared" si="0"/>
        <v>8075.0000000000009</v>
      </c>
      <c r="L1344" s="10">
        <f t="shared" si="1"/>
        <v>2422.5</v>
      </c>
      <c r="M1344" s="11">
        <v>0.3</v>
      </c>
      <c r="O1344" s="16"/>
      <c r="P1344" s="17">
        <f>Data!$I1344+0.1</f>
        <v>1.05</v>
      </c>
      <c r="Q1344" s="12">
        <f>Data!$J1344+1000</f>
        <v>9500</v>
      </c>
      <c r="R1344" s="13">
        <f>Data!$M1344+5%</f>
        <v>0.35</v>
      </c>
    </row>
    <row r="1345" spans="1:18" ht="15.75" customHeight="1">
      <c r="A1345" s="1"/>
      <c r="B1345" s="6" t="s">
        <v>27</v>
      </c>
      <c r="C1345" s="6">
        <v>1128299</v>
      </c>
      <c r="D1345" s="7">
        <v>44425</v>
      </c>
      <c r="E1345" s="6" t="s">
        <v>28</v>
      </c>
      <c r="F1345" s="6" t="s">
        <v>63</v>
      </c>
      <c r="G1345" s="6" t="s">
        <v>64</v>
      </c>
      <c r="H1345" s="6" t="s">
        <v>18</v>
      </c>
      <c r="I1345" s="8">
        <v>0.85000000000000009</v>
      </c>
      <c r="J1345" s="9">
        <v>8250</v>
      </c>
      <c r="K1345" s="10">
        <f t="shared" si="0"/>
        <v>7012.5000000000009</v>
      </c>
      <c r="L1345" s="10">
        <f t="shared" si="1"/>
        <v>1753.1250000000002</v>
      </c>
      <c r="M1345" s="11">
        <v>0.25</v>
      </c>
      <c r="O1345" s="16"/>
      <c r="P1345" s="17">
        <f>Data!$I1345+0.1</f>
        <v>0.95000000000000007</v>
      </c>
      <c r="Q1345" s="12">
        <f>Data!$J1345+1000</f>
        <v>9250</v>
      </c>
      <c r="R1345" s="13">
        <f>Data!$M1345+5%</f>
        <v>0.3</v>
      </c>
    </row>
    <row r="1346" spans="1:18" ht="15.75" customHeight="1">
      <c r="A1346" s="1"/>
      <c r="B1346" s="6" t="s">
        <v>27</v>
      </c>
      <c r="C1346" s="6">
        <v>1128299</v>
      </c>
      <c r="D1346" s="7">
        <v>44425</v>
      </c>
      <c r="E1346" s="6" t="s">
        <v>28</v>
      </c>
      <c r="F1346" s="6" t="s">
        <v>63</v>
      </c>
      <c r="G1346" s="6" t="s">
        <v>64</v>
      </c>
      <c r="H1346" s="6" t="s">
        <v>19</v>
      </c>
      <c r="I1346" s="8">
        <v>0.8</v>
      </c>
      <c r="J1346" s="9">
        <v>7000</v>
      </c>
      <c r="K1346" s="10">
        <f t="shared" si="0"/>
        <v>5600</v>
      </c>
      <c r="L1346" s="10">
        <f t="shared" si="1"/>
        <v>1680</v>
      </c>
      <c r="M1346" s="11">
        <v>0.3</v>
      </c>
      <c r="O1346" s="16"/>
      <c r="P1346" s="17">
        <f>Data!$I1346+0.1</f>
        <v>0.9</v>
      </c>
      <c r="Q1346" s="12">
        <f>Data!$J1346+1000</f>
        <v>8000</v>
      </c>
      <c r="R1346" s="13">
        <f>Data!$M1346+5%</f>
        <v>0.35</v>
      </c>
    </row>
    <row r="1347" spans="1:18" ht="15.75" customHeight="1">
      <c r="A1347" s="1"/>
      <c r="B1347" s="6" t="s">
        <v>27</v>
      </c>
      <c r="C1347" s="6">
        <v>1128299</v>
      </c>
      <c r="D1347" s="7">
        <v>44425</v>
      </c>
      <c r="E1347" s="6" t="s">
        <v>28</v>
      </c>
      <c r="F1347" s="6" t="s">
        <v>63</v>
      </c>
      <c r="G1347" s="6" t="s">
        <v>64</v>
      </c>
      <c r="H1347" s="6" t="s">
        <v>20</v>
      </c>
      <c r="I1347" s="8">
        <v>0.8</v>
      </c>
      <c r="J1347" s="9">
        <v>4750</v>
      </c>
      <c r="K1347" s="10">
        <f t="shared" si="0"/>
        <v>3800</v>
      </c>
      <c r="L1347" s="10">
        <f t="shared" si="1"/>
        <v>1140</v>
      </c>
      <c r="M1347" s="11">
        <v>0.3</v>
      </c>
      <c r="O1347" s="16"/>
      <c r="P1347" s="17">
        <f>Data!$I1347+0.1</f>
        <v>0.9</v>
      </c>
      <c r="Q1347" s="12">
        <f>Data!$J1347-500</f>
        <v>4250</v>
      </c>
      <c r="R1347" s="13">
        <f>Data!$M1347+5%</f>
        <v>0.35</v>
      </c>
    </row>
    <row r="1348" spans="1:18" ht="15.75" customHeight="1">
      <c r="A1348" s="1"/>
      <c r="B1348" s="6" t="s">
        <v>27</v>
      </c>
      <c r="C1348" s="6">
        <v>1128299</v>
      </c>
      <c r="D1348" s="7">
        <v>44425</v>
      </c>
      <c r="E1348" s="6" t="s">
        <v>28</v>
      </c>
      <c r="F1348" s="6" t="s">
        <v>63</v>
      </c>
      <c r="G1348" s="6" t="s">
        <v>64</v>
      </c>
      <c r="H1348" s="6" t="s">
        <v>21</v>
      </c>
      <c r="I1348" s="8">
        <v>0.79999999999999993</v>
      </c>
      <c r="J1348" s="9">
        <v>4750</v>
      </c>
      <c r="K1348" s="10">
        <f t="shared" si="0"/>
        <v>3799.9999999999995</v>
      </c>
      <c r="L1348" s="10">
        <f t="shared" si="1"/>
        <v>760</v>
      </c>
      <c r="M1348" s="11">
        <v>0.2</v>
      </c>
      <c r="O1348" s="16"/>
      <c r="P1348" s="17">
        <f>Data!$I1348+0.1</f>
        <v>0.89999999999999991</v>
      </c>
      <c r="Q1348" s="12">
        <f>Data!$J1348-500</f>
        <v>4250</v>
      </c>
      <c r="R1348" s="13">
        <f>Data!$M1348+5%</f>
        <v>0.25</v>
      </c>
    </row>
    <row r="1349" spans="1:18" ht="15.75" customHeight="1">
      <c r="A1349" s="1"/>
      <c r="B1349" s="6" t="s">
        <v>27</v>
      </c>
      <c r="C1349" s="6">
        <v>1128299</v>
      </c>
      <c r="D1349" s="7">
        <v>44425</v>
      </c>
      <c r="E1349" s="6" t="s">
        <v>28</v>
      </c>
      <c r="F1349" s="6" t="s">
        <v>63</v>
      </c>
      <c r="G1349" s="6" t="s">
        <v>64</v>
      </c>
      <c r="H1349" s="6" t="s">
        <v>22</v>
      </c>
      <c r="I1349" s="8">
        <v>0.85</v>
      </c>
      <c r="J1349" s="9">
        <v>3000</v>
      </c>
      <c r="K1349" s="10">
        <f t="shared" si="0"/>
        <v>2550</v>
      </c>
      <c r="L1349" s="10">
        <f t="shared" si="1"/>
        <v>1147.5</v>
      </c>
      <c r="M1349" s="11">
        <v>0.45</v>
      </c>
      <c r="O1349" s="16"/>
      <c r="P1349" s="17">
        <f>Data!$I1349+0.1</f>
        <v>0.95</v>
      </c>
      <c r="Q1349" s="12">
        <f>Data!$J1349-500</f>
        <v>2500</v>
      </c>
      <c r="R1349" s="13">
        <f>Data!$M1349+5%</f>
        <v>0.5</v>
      </c>
    </row>
    <row r="1350" spans="1:18" ht="15.75" customHeight="1">
      <c r="A1350" s="1"/>
      <c r="B1350" s="6" t="s">
        <v>27</v>
      </c>
      <c r="C1350" s="6">
        <v>1128299</v>
      </c>
      <c r="D1350" s="7">
        <v>44457</v>
      </c>
      <c r="E1350" s="6" t="s">
        <v>28</v>
      </c>
      <c r="F1350" s="6" t="s">
        <v>63</v>
      </c>
      <c r="G1350" s="6" t="s">
        <v>64</v>
      </c>
      <c r="H1350" s="6" t="s">
        <v>17</v>
      </c>
      <c r="I1350" s="8">
        <v>0.60000000000000009</v>
      </c>
      <c r="J1350" s="9">
        <v>5000</v>
      </c>
      <c r="K1350" s="10">
        <f t="shared" si="0"/>
        <v>3000.0000000000005</v>
      </c>
      <c r="L1350" s="10">
        <f t="shared" si="1"/>
        <v>900.00000000000011</v>
      </c>
      <c r="M1350" s="11">
        <v>0.3</v>
      </c>
      <c r="O1350" s="16"/>
      <c r="P1350" s="17">
        <f>Data!$I1350-0.05</f>
        <v>0.55000000000000004</v>
      </c>
      <c r="Q1350" s="12">
        <f>Data!$J1350-500</f>
        <v>4500</v>
      </c>
      <c r="R1350" s="13">
        <f>Data!$M1350+5%</f>
        <v>0.35</v>
      </c>
    </row>
    <row r="1351" spans="1:18" ht="15.75" customHeight="1">
      <c r="A1351" s="1"/>
      <c r="B1351" s="6" t="s">
        <v>27</v>
      </c>
      <c r="C1351" s="6">
        <v>1128299</v>
      </c>
      <c r="D1351" s="7">
        <v>44457</v>
      </c>
      <c r="E1351" s="6" t="s">
        <v>28</v>
      </c>
      <c r="F1351" s="6" t="s">
        <v>63</v>
      </c>
      <c r="G1351" s="6" t="s">
        <v>64</v>
      </c>
      <c r="H1351" s="6" t="s">
        <v>18</v>
      </c>
      <c r="I1351" s="8">
        <v>0.65000000000000013</v>
      </c>
      <c r="J1351" s="9">
        <v>5000</v>
      </c>
      <c r="K1351" s="10">
        <f t="shared" si="0"/>
        <v>3250.0000000000005</v>
      </c>
      <c r="L1351" s="10">
        <f t="shared" si="1"/>
        <v>812.50000000000011</v>
      </c>
      <c r="M1351" s="11">
        <v>0.25</v>
      </c>
      <c r="O1351" s="16"/>
      <c r="P1351" s="17">
        <f>Data!$I1351-0.05</f>
        <v>0.60000000000000009</v>
      </c>
      <c r="Q1351" s="12">
        <f>Data!$J1351-500</f>
        <v>4500</v>
      </c>
      <c r="R1351" s="13">
        <f>Data!$M1351+5%</f>
        <v>0.3</v>
      </c>
    </row>
    <row r="1352" spans="1:18" ht="15.75" customHeight="1">
      <c r="A1352" s="1"/>
      <c r="B1352" s="6" t="s">
        <v>27</v>
      </c>
      <c r="C1352" s="6">
        <v>1128299</v>
      </c>
      <c r="D1352" s="7">
        <v>44457</v>
      </c>
      <c r="E1352" s="6" t="s">
        <v>28</v>
      </c>
      <c r="F1352" s="6" t="s">
        <v>63</v>
      </c>
      <c r="G1352" s="6" t="s">
        <v>64</v>
      </c>
      <c r="H1352" s="6" t="s">
        <v>19</v>
      </c>
      <c r="I1352" s="8">
        <v>0.60000000000000009</v>
      </c>
      <c r="J1352" s="9">
        <v>3000</v>
      </c>
      <c r="K1352" s="10">
        <f t="shared" si="0"/>
        <v>1800.0000000000002</v>
      </c>
      <c r="L1352" s="10">
        <f t="shared" si="1"/>
        <v>540</v>
      </c>
      <c r="M1352" s="11">
        <v>0.3</v>
      </c>
      <c r="O1352" s="16"/>
      <c r="P1352" s="17">
        <f>Data!$I1352-0.05</f>
        <v>0.55000000000000004</v>
      </c>
      <c r="Q1352" s="12">
        <f>Data!$J1352-750</f>
        <v>2250</v>
      </c>
      <c r="R1352" s="13">
        <f>Data!$M1352+5%</f>
        <v>0.35</v>
      </c>
    </row>
    <row r="1353" spans="1:18" ht="15.75" customHeight="1">
      <c r="A1353" s="1"/>
      <c r="B1353" s="6" t="s">
        <v>27</v>
      </c>
      <c r="C1353" s="6">
        <v>1128299</v>
      </c>
      <c r="D1353" s="7">
        <v>44457</v>
      </c>
      <c r="E1353" s="6" t="s">
        <v>28</v>
      </c>
      <c r="F1353" s="6" t="s">
        <v>63</v>
      </c>
      <c r="G1353" s="6" t="s">
        <v>64</v>
      </c>
      <c r="H1353" s="6" t="s">
        <v>20</v>
      </c>
      <c r="I1353" s="8">
        <v>0.60000000000000009</v>
      </c>
      <c r="J1353" s="9">
        <v>2500</v>
      </c>
      <c r="K1353" s="10">
        <f t="shared" si="0"/>
        <v>1500.0000000000002</v>
      </c>
      <c r="L1353" s="10">
        <f t="shared" si="1"/>
        <v>450.00000000000006</v>
      </c>
      <c r="M1353" s="11">
        <v>0.3</v>
      </c>
      <c r="O1353" s="16"/>
      <c r="P1353" s="17">
        <f>Data!$I1353-0.05</f>
        <v>0.55000000000000004</v>
      </c>
      <c r="Q1353" s="12">
        <f>Data!$J1353-750</f>
        <v>1750</v>
      </c>
      <c r="R1353" s="13">
        <f>Data!$M1353+5%</f>
        <v>0.35</v>
      </c>
    </row>
    <row r="1354" spans="1:18" ht="15.75" customHeight="1">
      <c r="A1354" s="1"/>
      <c r="B1354" s="6" t="s">
        <v>27</v>
      </c>
      <c r="C1354" s="6">
        <v>1128299</v>
      </c>
      <c r="D1354" s="7">
        <v>44457</v>
      </c>
      <c r="E1354" s="6" t="s">
        <v>28</v>
      </c>
      <c r="F1354" s="6" t="s">
        <v>63</v>
      </c>
      <c r="G1354" s="6" t="s">
        <v>64</v>
      </c>
      <c r="H1354" s="6" t="s">
        <v>21</v>
      </c>
      <c r="I1354" s="8">
        <v>0.70000000000000007</v>
      </c>
      <c r="J1354" s="9">
        <v>2750</v>
      </c>
      <c r="K1354" s="10">
        <f t="shared" si="0"/>
        <v>1925.0000000000002</v>
      </c>
      <c r="L1354" s="10">
        <f t="shared" si="1"/>
        <v>385.00000000000006</v>
      </c>
      <c r="M1354" s="11">
        <v>0.2</v>
      </c>
      <c r="O1354" s="16"/>
      <c r="P1354" s="17">
        <f>Data!$I1354-0.05</f>
        <v>0.65</v>
      </c>
      <c r="Q1354" s="12">
        <f>Data!$J1354-750</f>
        <v>2000</v>
      </c>
      <c r="R1354" s="13">
        <f>Data!$M1354+5%</f>
        <v>0.25</v>
      </c>
    </row>
    <row r="1355" spans="1:18" ht="15.75" customHeight="1">
      <c r="A1355" s="1"/>
      <c r="B1355" s="6" t="s">
        <v>27</v>
      </c>
      <c r="C1355" s="6">
        <v>1128299</v>
      </c>
      <c r="D1355" s="7">
        <v>44457</v>
      </c>
      <c r="E1355" s="6" t="s">
        <v>28</v>
      </c>
      <c r="F1355" s="6" t="s">
        <v>63</v>
      </c>
      <c r="G1355" s="6" t="s">
        <v>64</v>
      </c>
      <c r="H1355" s="6" t="s">
        <v>22</v>
      </c>
      <c r="I1355" s="8">
        <v>0.54999999999999993</v>
      </c>
      <c r="J1355" s="9">
        <v>3000</v>
      </c>
      <c r="K1355" s="10">
        <f t="shared" si="0"/>
        <v>1649.9999999999998</v>
      </c>
      <c r="L1355" s="10">
        <f t="shared" si="1"/>
        <v>742.49999999999989</v>
      </c>
      <c r="M1355" s="11">
        <v>0.45</v>
      </c>
      <c r="O1355" s="16"/>
      <c r="P1355" s="17">
        <f>Data!$I1355-0.05</f>
        <v>0.49999999999999994</v>
      </c>
      <c r="Q1355" s="12">
        <f>Data!$J1355-750</f>
        <v>2250</v>
      </c>
      <c r="R1355" s="13">
        <f>Data!$M1355+5%</f>
        <v>0.5</v>
      </c>
    </row>
    <row r="1356" spans="1:18" ht="15.75" customHeight="1">
      <c r="A1356" s="1"/>
      <c r="B1356" s="6" t="s">
        <v>27</v>
      </c>
      <c r="C1356" s="6">
        <v>1128299</v>
      </c>
      <c r="D1356" s="7">
        <v>44486</v>
      </c>
      <c r="E1356" s="6" t="s">
        <v>28</v>
      </c>
      <c r="F1356" s="6" t="s">
        <v>63</v>
      </c>
      <c r="G1356" s="6" t="s">
        <v>64</v>
      </c>
      <c r="H1356" s="6" t="s">
        <v>17</v>
      </c>
      <c r="I1356" s="8">
        <v>0.5</v>
      </c>
      <c r="J1356" s="9">
        <v>4000</v>
      </c>
      <c r="K1356" s="10">
        <f t="shared" si="0"/>
        <v>2000</v>
      </c>
      <c r="L1356" s="10">
        <f t="shared" si="1"/>
        <v>600</v>
      </c>
      <c r="M1356" s="11">
        <v>0.3</v>
      </c>
      <c r="O1356" s="16"/>
      <c r="P1356" s="17">
        <f>Data!$I1356-0.05</f>
        <v>0.45</v>
      </c>
      <c r="Q1356" s="12">
        <f>Data!$J1356-750</f>
        <v>3250</v>
      </c>
      <c r="R1356" s="13">
        <f>Data!$M1356+5%</f>
        <v>0.35</v>
      </c>
    </row>
    <row r="1357" spans="1:18" ht="15.75" customHeight="1">
      <c r="A1357" s="1"/>
      <c r="B1357" s="6" t="s">
        <v>27</v>
      </c>
      <c r="C1357" s="6">
        <v>1128299</v>
      </c>
      <c r="D1357" s="7">
        <v>44486</v>
      </c>
      <c r="E1357" s="6" t="s">
        <v>28</v>
      </c>
      <c r="F1357" s="6" t="s">
        <v>63</v>
      </c>
      <c r="G1357" s="6" t="s">
        <v>64</v>
      </c>
      <c r="H1357" s="6" t="s">
        <v>18</v>
      </c>
      <c r="I1357" s="8">
        <v>0.65000000000000013</v>
      </c>
      <c r="J1357" s="9">
        <v>5750</v>
      </c>
      <c r="K1357" s="10">
        <f t="shared" si="0"/>
        <v>3737.5000000000009</v>
      </c>
      <c r="L1357" s="10">
        <f t="shared" si="1"/>
        <v>934.37500000000023</v>
      </c>
      <c r="M1357" s="11">
        <v>0.25</v>
      </c>
      <c r="O1357" s="16"/>
      <c r="P1357" s="17">
        <f>Data!$I1357-0</f>
        <v>0.65000000000000013</v>
      </c>
      <c r="Q1357" s="12">
        <f>Data!$J1357+1000</f>
        <v>6750</v>
      </c>
      <c r="R1357" s="13">
        <f>Data!$M1357+5%</f>
        <v>0.3</v>
      </c>
    </row>
    <row r="1358" spans="1:18" ht="15.75" customHeight="1">
      <c r="A1358" s="1"/>
      <c r="B1358" s="6" t="s">
        <v>27</v>
      </c>
      <c r="C1358" s="6">
        <v>1128299</v>
      </c>
      <c r="D1358" s="7">
        <v>44486</v>
      </c>
      <c r="E1358" s="6" t="s">
        <v>28</v>
      </c>
      <c r="F1358" s="6" t="s">
        <v>63</v>
      </c>
      <c r="G1358" s="6" t="s">
        <v>64</v>
      </c>
      <c r="H1358" s="6" t="s">
        <v>19</v>
      </c>
      <c r="I1358" s="8">
        <v>0.60000000000000009</v>
      </c>
      <c r="J1358" s="9">
        <v>4000</v>
      </c>
      <c r="K1358" s="10">
        <f t="shared" si="0"/>
        <v>2400.0000000000005</v>
      </c>
      <c r="L1358" s="10">
        <f t="shared" si="1"/>
        <v>720.00000000000011</v>
      </c>
      <c r="M1358" s="11">
        <v>0.3</v>
      </c>
      <c r="O1358" s="16"/>
      <c r="P1358" s="17">
        <f>Data!$I1358-0</f>
        <v>0.60000000000000009</v>
      </c>
      <c r="Q1358" s="12">
        <f>Data!$J1358+1000</f>
        <v>5000</v>
      </c>
      <c r="R1358" s="13">
        <f>Data!$M1358+5%</f>
        <v>0.35</v>
      </c>
    </row>
    <row r="1359" spans="1:18" ht="15.75" customHeight="1">
      <c r="A1359" s="1"/>
      <c r="B1359" s="6" t="s">
        <v>27</v>
      </c>
      <c r="C1359" s="6">
        <v>1128299</v>
      </c>
      <c r="D1359" s="7">
        <v>44486</v>
      </c>
      <c r="E1359" s="6" t="s">
        <v>28</v>
      </c>
      <c r="F1359" s="6" t="s">
        <v>63</v>
      </c>
      <c r="G1359" s="6" t="s">
        <v>64</v>
      </c>
      <c r="H1359" s="6" t="s">
        <v>20</v>
      </c>
      <c r="I1359" s="8">
        <v>0.55000000000000004</v>
      </c>
      <c r="J1359" s="9">
        <v>3750</v>
      </c>
      <c r="K1359" s="10">
        <f t="shared" si="0"/>
        <v>2062.5</v>
      </c>
      <c r="L1359" s="10">
        <f t="shared" si="1"/>
        <v>618.75</v>
      </c>
      <c r="M1359" s="11">
        <v>0.3</v>
      </c>
      <c r="O1359" s="16"/>
      <c r="P1359" s="17">
        <f>Data!$I1359-0</f>
        <v>0.55000000000000004</v>
      </c>
      <c r="Q1359" s="12">
        <f>Data!$J1359+1000</f>
        <v>4750</v>
      </c>
      <c r="R1359" s="13">
        <f>Data!$M1359+5%</f>
        <v>0.35</v>
      </c>
    </row>
    <row r="1360" spans="1:18" ht="15.75" customHeight="1">
      <c r="A1360" s="1"/>
      <c r="B1360" s="6" t="s">
        <v>27</v>
      </c>
      <c r="C1360" s="6">
        <v>1128299</v>
      </c>
      <c r="D1360" s="7">
        <v>44486</v>
      </c>
      <c r="E1360" s="6" t="s">
        <v>28</v>
      </c>
      <c r="F1360" s="6" t="s">
        <v>63</v>
      </c>
      <c r="G1360" s="6" t="s">
        <v>64</v>
      </c>
      <c r="H1360" s="6" t="s">
        <v>21</v>
      </c>
      <c r="I1360" s="8">
        <v>0.65</v>
      </c>
      <c r="J1360" s="9">
        <v>3500</v>
      </c>
      <c r="K1360" s="10">
        <f t="shared" si="0"/>
        <v>2275</v>
      </c>
      <c r="L1360" s="10">
        <f t="shared" si="1"/>
        <v>455</v>
      </c>
      <c r="M1360" s="11">
        <v>0.2</v>
      </c>
      <c r="O1360" s="16"/>
      <c r="P1360" s="17">
        <f>Data!$I1360-0</f>
        <v>0.65</v>
      </c>
      <c r="Q1360" s="12">
        <f>Data!$J1360+1000</f>
        <v>4500</v>
      </c>
      <c r="R1360" s="13">
        <f>Data!$M1360+5%</f>
        <v>0.25</v>
      </c>
    </row>
    <row r="1361" spans="1:18" ht="15.75" customHeight="1">
      <c r="A1361" s="1"/>
      <c r="B1361" s="6" t="s">
        <v>27</v>
      </c>
      <c r="C1361" s="6">
        <v>1128299</v>
      </c>
      <c r="D1361" s="7">
        <v>44486</v>
      </c>
      <c r="E1361" s="6" t="s">
        <v>28</v>
      </c>
      <c r="F1361" s="6" t="s">
        <v>63</v>
      </c>
      <c r="G1361" s="6" t="s">
        <v>64</v>
      </c>
      <c r="H1361" s="6" t="s">
        <v>22</v>
      </c>
      <c r="I1361" s="8">
        <v>0.70000000000000007</v>
      </c>
      <c r="J1361" s="9">
        <v>4000</v>
      </c>
      <c r="K1361" s="10">
        <f t="shared" si="0"/>
        <v>2800.0000000000005</v>
      </c>
      <c r="L1361" s="10">
        <f t="shared" si="1"/>
        <v>1260.0000000000002</v>
      </c>
      <c r="M1361" s="11">
        <v>0.45</v>
      </c>
      <c r="O1361" s="16"/>
      <c r="P1361" s="17">
        <f>Data!$I1361-0</f>
        <v>0.70000000000000007</v>
      </c>
      <c r="Q1361" s="12">
        <f>Data!$J1361+1000</f>
        <v>5000</v>
      </c>
      <c r="R1361" s="13">
        <f>Data!$M1361+5%</f>
        <v>0.5</v>
      </c>
    </row>
    <row r="1362" spans="1:18" ht="15.75" customHeight="1">
      <c r="A1362" s="1"/>
      <c r="B1362" s="6" t="s">
        <v>27</v>
      </c>
      <c r="C1362" s="6">
        <v>1128299</v>
      </c>
      <c r="D1362" s="7">
        <v>44517</v>
      </c>
      <c r="E1362" s="6" t="s">
        <v>28</v>
      </c>
      <c r="F1362" s="6" t="s">
        <v>63</v>
      </c>
      <c r="G1362" s="6" t="s">
        <v>64</v>
      </c>
      <c r="H1362" s="6" t="s">
        <v>17</v>
      </c>
      <c r="I1362" s="8">
        <v>0.55000000000000004</v>
      </c>
      <c r="J1362" s="9">
        <v>6250</v>
      </c>
      <c r="K1362" s="10">
        <f t="shared" si="0"/>
        <v>3437.5000000000005</v>
      </c>
      <c r="L1362" s="10">
        <f t="shared" si="1"/>
        <v>1031.25</v>
      </c>
      <c r="M1362" s="11">
        <v>0.3</v>
      </c>
      <c r="O1362" s="16"/>
      <c r="P1362" s="17">
        <f>Data!$I1362-0</f>
        <v>0.55000000000000004</v>
      </c>
      <c r="Q1362" s="12">
        <f>Data!$J1362+1000</f>
        <v>7250</v>
      </c>
      <c r="R1362" s="13">
        <f>Data!$M1362+5%</f>
        <v>0.35</v>
      </c>
    </row>
    <row r="1363" spans="1:18" ht="15.75" customHeight="1">
      <c r="A1363" s="1"/>
      <c r="B1363" s="6" t="s">
        <v>27</v>
      </c>
      <c r="C1363" s="6">
        <v>1128299</v>
      </c>
      <c r="D1363" s="7">
        <v>44517</v>
      </c>
      <c r="E1363" s="6" t="s">
        <v>28</v>
      </c>
      <c r="F1363" s="6" t="s">
        <v>63</v>
      </c>
      <c r="G1363" s="6" t="s">
        <v>64</v>
      </c>
      <c r="H1363" s="6" t="s">
        <v>18</v>
      </c>
      <c r="I1363" s="8">
        <v>0.60000000000000009</v>
      </c>
      <c r="J1363" s="9">
        <v>7000</v>
      </c>
      <c r="K1363" s="10">
        <f t="shared" si="0"/>
        <v>4200.0000000000009</v>
      </c>
      <c r="L1363" s="10">
        <f t="shared" si="1"/>
        <v>1050.0000000000002</v>
      </c>
      <c r="M1363" s="11">
        <v>0.25</v>
      </c>
      <c r="O1363" s="16"/>
      <c r="P1363" s="17">
        <f>Data!$I1363-0</f>
        <v>0.60000000000000009</v>
      </c>
      <c r="Q1363" s="12">
        <f>Data!$J1363+1000</f>
        <v>8000</v>
      </c>
      <c r="R1363" s="13">
        <f>Data!$M1363+5%</f>
        <v>0.3</v>
      </c>
    </row>
    <row r="1364" spans="1:18" ht="15.75" customHeight="1">
      <c r="A1364" s="1"/>
      <c r="B1364" s="6" t="s">
        <v>27</v>
      </c>
      <c r="C1364" s="6">
        <v>1128299</v>
      </c>
      <c r="D1364" s="7">
        <v>44517</v>
      </c>
      <c r="E1364" s="6" t="s">
        <v>28</v>
      </c>
      <c r="F1364" s="6" t="s">
        <v>63</v>
      </c>
      <c r="G1364" s="6" t="s">
        <v>64</v>
      </c>
      <c r="H1364" s="6" t="s">
        <v>19</v>
      </c>
      <c r="I1364" s="8">
        <v>0.55000000000000004</v>
      </c>
      <c r="J1364" s="9">
        <v>5250</v>
      </c>
      <c r="K1364" s="10">
        <f t="shared" si="0"/>
        <v>2887.5000000000005</v>
      </c>
      <c r="L1364" s="10">
        <f t="shared" si="1"/>
        <v>866.25000000000011</v>
      </c>
      <c r="M1364" s="11">
        <v>0.3</v>
      </c>
      <c r="O1364" s="16"/>
      <c r="P1364" s="17">
        <f>Data!$I1364-0</f>
        <v>0.55000000000000004</v>
      </c>
      <c r="Q1364" s="12">
        <f>Data!$J1364+1000</f>
        <v>6250</v>
      </c>
      <c r="R1364" s="13">
        <f>Data!$M1364+5%</f>
        <v>0.35</v>
      </c>
    </row>
    <row r="1365" spans="1:18" ht="15.75" customHeight="1">
      <c r="A1365" s="1"/>
      <c r="B1365" s="6" t="s">
        <v>27</v>
      </c>
      <c r="C1365" s="6">
        <v>1128299</v>
      </c>
      <c r="D1365" s="7">
        <v>44517</v>
      </c>
      <c r="E1365" s="6" t="s">
        <v>28</v>
      </c>
      <c r="F1365" s="6" t="s">
        <v>63</v>
      </c>
      <c r="G1365" s="6" t="s">
        <v>64</v>
      </c>
      <c r="H1365" s="6" t="s">
        <v>20</v>
      </c>
      <c r="I1365" s="8">
        <v>0.65000000000000013</v>
      </c>
      <c r="J1365" s="9">
        <v>5000</v>
      </c>
      <c r="K1365" s="10">
        <f t="shared" si="0"/>
        <v>3250.0000000000005</v>
      </c>
      <c r="L1365" s="10">
        <f t="shared" si="1"/>
        <v>975.00000000000011</v>
      </c>
      <c r="M1365" s="11">
        <v>0.3</v>
      </c>
      <c r="O1365" s="16"/>
      <c r="P1365" s="17">
        <f>Data!$I1365-0</f>
        <v>0.65000000000000013</v>
      </c>
      <c r="Q1365" s="12">
        <f>Data!$J1365+1000</f>
        <v>6000</v>
      </c>
      <c r="R1365" s="13">
        <f>Data!$M1365+5%</f>
        <v>0.35</v>
      </c>
    </row>
    <row r="1366" spans="1:18" ht="15.75" customHeight="1">
      <c r="A1366" s="1"/>
      <c r="B1366" s="6" t="s">
        <v>27</v>
      </c>
      <c r="C1366" s="6">
        <v>1128299</v>
      </c>
      <c r="D1366" s="7">
        <v>44517</v>
      </c>
      <c r="E1366" s="6" t="s">
        <v>28</v>
      </c>
      <c r="F1366" s="6" t="s">
        <v>63</v>
      </c>
      <c r="G1366" s="6" t="s">
        <v>64</v>
      </c>
      <c r="H1366" s="6" t="s">
        <v>21</v>
      </c>
      <c r="I1366" s="8">
        <v>0.85000000000000009</v>
      </c>
      <c r="J1366" s="9">
        <v>4750</v>
      </c>
      <c r="K1366" s="10">
        <f t="shared" si="0"/>
        <v>4037.5000000000005</v>
      </c>
      <c r="L1366" s="10">
        <f t="shared" si="1"/>
        <v>807.50000000000011</v>
      </c>
      <c r="M1366" s="11">
        <v>0.2</v>
      </c>
      <c r="O1366" s="16"/>
      <c r="P1366" s="17">
        <f>Data!$I1366-0</f>
        <v>0.85000000000000009</v>
      </c>
      <c r="Q1366" s="12">
        <f>Data!$J1366+1000</f>
        <v>5750</v>
      </c>
      <c r="R1366" s="13">
        <f>Data!$M1366+5%</f>
        <v>0.25</v>
      </c>
    </row>
    <row r="1367" spans="1:18" ht="15.75" customHeight="1">
      <c r="A1367" s="1"/>
      <c r="B1367" s="6" t="s">
        <v>27</v>
      </c>
      <c r="C1367" s="6">
        <v>1128299</v>
      </c>
      <c r="D1367" s="7">
        <v>44517</v>
      </c>
      <c r="E1367" s="6" t="s">
        <v>28</v>
      </c>
      <c r="F1367" s="6" t="s">
        <v>63</v>
      </c>
      <c r="G1367" s="6" t="s">
        <v>64</v>
      </c>
      <c r="H1367" s="6" t="s">
        <v>22</v>
      </c>
      <c r="I1367" s="8">
        <v>0.90000000000000013</v>
      </c>
      <c r="J1367" s="9">
        <v>6000</v>
      </c>
      <c r="K1367" s="10">
        <f t="shared" si="0"/>
        <v>5400.0000000000009</v>
      </c>
      <c r="L1367" s="10">
        <f t="shared" si="1"/>
        <v>2430.0000000000005</v>
      </c>
      <c r="M1367" s="11">
        <v>0.45</v>
      </c>
      <c r="O1367" s="16"/>
      <c r="P1367" s="17">
        <f>Data!$I1367-0</f>
        <v>0.90000000000000013</v>
      </c>
      <c r="Q1367" s="12">
        <f>Data!$J1367+1000</f>
        <v>7000</v>
      </c>
      <c r="R1367" s="13">
        <f>Data!$M1367+5%</f>
        <v>0.5</v>
      </c>
    </row>
    <row r="1368" spans="1:18" ht="15.75" customHeight="1">
      <c r="A1368" s="1"/>
      <c r="B1368" s="6" t="s">
        <v>27</v>
      </c>
      <c r="C1368" s="6">
        <v>1128299</v>
      </c>
      <c r="D1368" s="7">
        <v>44546</v>
      </c>
      <c r="E1368" s="6" t="s">
        <v>28</v>
      </c>
      <c r="F1368" s="6" t="s">
        <v>63</v>
      </c>
      <c r="G1368" s="6" t="s">
        <v>64</v>
      </c>
      <c r="H1368" s="6" t="s">
        <v>17</v>
      </c>
      <c r="I1368" s="8">
        <v>0.75000000000000011</v>
      </c>
      <c r="J1368" s="9">
        <v>8000</v>
      </c>
      <c r="K1368" s="10">
        <f t="shared" si="0"/>
        <v>6000.0000000000009</v>
      </c>
      <c r="L1368" s="10">
        <f t="shared" si="1"/>
        <v>1800.0000000000002</v>
      </c>
      <c r="M1368" s="11">
        <v>0.3</v>
      </c>
      <c r="O1368" s="16"/>
      <c r="P1368" s="17">
        <f>Data!$I1368-0</f>
        <v>0.75000000000000011</v>
      </c>
      <c r="Q1368" s="12">
        <f>Data!$J1368+1000</f>
        <v>9000</v>
      </c>
      <c r="R1368" s="13">
        <f>Data!$M1368+5%</f>
        <v>0.35</v>
      </c>
    </row>
    <row r="1369" spans="1:18" ht="15.75" customHeight="1">
      <c r="A1369" s="1"/>
      <c r="B1369" s="6" t="s">
        <v>27</v>
      </c>
      <c r="C1369" s="6">
        <v>1128299</v>
      </c>
      <c r="D1369" s="7">
        <v>44546</v>
      </c>
      <c r="E1369" s="6" t="s">
        <v>28</v>
      </c>
      <c r="F1369" s="6" t="s">
        <v>63</v>
      </c>
      <c r="G1369" s="6" t="s">
        <v>64</v>
      </c>
      <c r="H1369" s="6" t="s">
        <v>18</v>
      </c>
      <c r="I1369" s="8">
        <v>0.8500000000000002</v>
      </c>
      <c r="J1369" s="9">
        <v>8000</v>
      </c>
      <c r="K1369" s="10">
        <f t="shared" si="0"/>
        <v>6800.0000000000018</v>
      </c>
      <c r="L1369" s="10">
        <f t="shared" si="1"/>
        <v>1700.0000000000005</v>
      </c>
      <c r="M1369" s="11">
        <v>0.25</v>
      </c>
      <c r="O1369" s="16"/>
      <c r="P1369" s="17">
        <f>Data!$I1369-0</f>
        <v>0.8500000000000002</v>
      </c>
      <c r="Q1369" s="12">
        <f>Data!$J1369+1000</f>
        <v>9000</v>
      </c>
      <c r="R1369" s="13">
        <f>Data!$M1369+5%</f>
        <v>0.3</v>
      </c>
    </row>
    <row r="1370" spans="1:18" ht="15.75" customHeight="1">
      <c r="A1370" s="1"/>
      <c r="B1370" s="6" t="s">
        <v>27</v>
      </c>
      <c r="C1370" s="6">
        <v>1128299</v>
      </c>
      <c r="D1370" s="7">
        <v>44546</v>
      </c>
      <c r="E1370" s="6" t="s">
        <v>28</v>
      </c>
      <c r="F1370" s="6" t="s">
        <v>63</v>
      </c>
      <c r="G1370" s="6" t="s">
        <v>64</v>
      </c>
      <c r="H1370" s="6" t="s">
        <v>19</v>
      </c>
      <c r="I1370" s="8">
        <v>0.80000000000000016</v>
      </c>
      <c r="J1370" s="9">
        <v>6000</v>
      </c>
      <c r="K1370" s="10">
        <f t="shared" si="0"/>
        <v>4800.0000000000009</v>
      </c>
      <c r="L1370" s="10">
        <f t="shared" si="1"/>
        <v>1440.0000000000002</v>
      </c>
      <c r="M1370" s="11">
        <v>0.3</v>
      </c>
      <c r="O1370" s="16"/>
      <c r="P1370" s="17">
        <f>Data!$I1370-0</f>
        <v>0.80000000000000016</v>
      </c>
      <c r="Q1370" s="12">
        <f>Data!$J1370+1000</f>
        <v>7000</v>
      </c>
      <c r="R1370" s="13">
        <f>Data!$M1370+5%</f>
        <v>0.35</v>
      </c>
    </row>
    <row r="1371" spans="1:18" ht="15.75" customHeight="1">
      <c r="A1371" s="1"/>
      <c r="B1371" s="6" t="s">
        <v>27</v>
      </c>
      <c r="C1371" s="6">
        <v>1128299</v>
      </c>
      <c r="D1371" s="7">
        <v>44546</v>
      </c>
      <c r="E1371" s="6" t="s">
        <v>28</v>
      </c>
      <c r="F1371" s="6" t="s">
        <v>63</v>
      </c>
      <c r="G1371" s="6" t="s">
        <v>64</v>
      </c>
      <c r="H1371" s="6" t="s">
        <v>20</v>
      </c>
      <c r="I1371" s="8">
        <v>0.80000000000000016</v>
      </c>
      <c r="J1371" s="9">
        <v>6000</v>
      </c>
      <c r="K1371" s="10">
        <f t="shared" si="0"/>
        <v>4800.0000000000009</v>
      </c>
      <c r="L1371" s="10">
        <f t="shared" si="1"/>
        <v>1440.0000000000002</v>
      </c>
      <c r="M1371" s="11">
        <v>0.3</v>
      </c>
      <c r="O1371" s="16"/>
      <c r="P1371" s="17">
        <f>Data!$I1371-0</f>
        <v>0.80000000000000016</v>
      </c>
      <c r="Q1371" s="12">
        <f>Data!$J1371+1000</f>
        <v>7000</v>
      </c>
      <c r="R1371" s="13">
        <f>Data!$M1371+5%</f>
        <v>0.35</v>
      </c>
    </row>
    <row r="1372" spans="1:18" ht="15.75" customHeight="1">
      <c r="A1372" s="1"/>
      <c r="B1372" s="6" t="s">
        <v>27</v>
      </c>
      <c r="C1372" s="6">
        <v>1128299</v>
      </c>
      <c r="D1372" s="7">
        <v>44546</v>
      </c>
      <c r="E1372" s="6" t="s">
        <v>28</v>
      </c>
      <c r="F1372" s="6" t="s">
        <v>63</v>
      </c>
      <c r="G1372" s="6" t="s">
        <v>64</v>
      </c>
      <c r="H1372" s="6" t="s">
        <v>21</v>
      </c>
      <c r="I1372" s="8">
        <v>0.90000000000000013</v>
      </c>
      <c r="J1372" s="9">
        <v>5250</v>
      </c>
      <c r="K1372" s="10">
        <f t="shared" si="0"/>
        <v>4725.0000000000009</v>
      </c>
      <c r="L1372" s="10">
        <f t="shared" si="1"/>
        <v>945.00000000000023</v>
      </c>
      <c r="M1372" s="11">
        <v>0.2</v>
      </c>
      <c r="O1372" s="16"/>
      <c r="P1372" s="17">
        <f>Data!$I1372-0</f>
        <v>0.90000000000000013</v>
      </c>
      <c r="Q1372" s="12">
        <f>Data!$J1372+1000</f>
        <v>6250</v>
      </c>
      <c r="R1372" s="13">
        <f>Data!$M1372+5%</f>
        <v>0.25</v>
      </c>
    </row>
    <row r="1373" spans="1:18" ht="15.75" customHeight="1">
      <c r="A1373" s="1"/>
      <c r="B1373" s="6" t="s">
        <v>27</v>
      </c>
      <c r="C1373" s="6">
        <v>1128299</v>
      </c>
      <c r="D1373" s="7">
        <v>44546</v>
      </c>
      <c r="E1373" s="6" t="s">
        <v>28</v>
      </c>
      <c r="F1373" s="6" t="s">
        <v>63</v>
      </c>
      <c r="G1373" s="6" t="s">
        <v>64</v>
      </c>
      <c r="H1373" s="6" t="s">
        <v>22</v>
      </c>
      <c r="I1373" s="8">
        <v>0.95000000000000018</v>
      </c>
      <c r="J1373" s="9">
        <v>6250</v>
      </c>
      <c r="K1373" s="10">
        <f t="shared" si="0"/>
        <v>5937.5000000000009</v>
      </c>
      <c r="L1373" s="10">
        <f t="shared" si="1"/>
        <v>2671.8750000000005</v>
      </c>
      <c r="M1373" s="11">
        <v>0.45</v>
      </c>
      <c r="O1373" s="16"/>
      <c r="P1373" s="17">
        <f>Data!$I1373-0</f>
        <v>0.95000000000000018</v>
      </c>
      <c r="Q1373" s="12">
        <f>Data!$J1373+1000</f>
        <v>7250</v>
      </c>
      <c r="R1373" s="13">
        <f>Data!$M1373+5%</f>
        <v>0.5</v>
      </c>
    </row>
    <row r="1374" spans="1:18" ht="15.75" customHeight="1">
      <c r="A1374" s="1" t="s">
        <v>39</v>
      </c>
      <c r="B1374" s="6" t="s">
        <v>14</v>
      </c>
      <c r="C1374" s="6">
        <v>1185732</v>
      </c>
      <c r="D1374" s="7">
        <v>44208</v>
      </c>
      <c r="E1374" s="6" t="s">
        <v>46</v>
      </c>
      <c r="F1374" s="6" t="s">
        <v>47</v>
      </c>
      <c r="G1374" s="6" t="s">
        <v>65</v>
      </c>
      <c r="H1374" s="6" t="s">
        <v>17</v>
      </c>
      <c r="I1374" s="8">
        <v>0.45</v>
      </c>
      <c r="J1374" s="9">
        <v>8500</v>
      </c>
      <c r="K1374" s="10">
        <f t="shared" si="0"/>
        <v>3825</v>
      </c>
      <c r="L1374" s="10">
        <f t="shared" si="1"/>
        <v>1721.25</v>
      </c>
      <c r="M1374" s="11">
        <v>0.45</v>
      </c>
      <c r="P1374" s="12"/>
    </row>
    <row r="1375" spans="1:18" ht="15.75" customHeight="1">
      <c r="A1375" s="1"/>
      <c r="B1375" s="6" t="s">
        <v>14</v>
      </c>
      <c r="C1375" s="6">
        <v>1185732</v>
      </c>
      <c r="D1375" s="7">
        <v>44208</v>
      </c>
      <c r="E1375" s="6" t="s">
        <v>46</v>
      </c>
      <c r="F1375" s="6" t="s">
        <v>47</v>
      </c>
      <c r="G1375" s="6" t="s">
        <v>65</v>
      </c>
      <c r="H1375" s="6" t="s">
        <v>18</v>
      </c>
      <c r="I1375" s="8">
        <v>0.45</v>
      </c>
      <c r="J1375" s="9">
        <v>6500</v>
      </c>
      <c r="K1375" s="10">
        <f t="shared" si="0"/>
        <v>2925</v>
      </c>
      <c r="L1375" s="10">
        <f t="shared" si="1"/>
        <v>1023.7499999999999</v>
      </c>
      <c r="M1375" s="11">
        <v>0.35</v>
      </c>
      <c r="P1375" s="12"/>
    </row>
    <row r="1376" spans="1:18" ht="15.75" customHeight="1">
      <c r="A1376" s="1"/>
      <c r="B1376" s="6" t="s">
        <v>14</v>
      </c>
      <c r="C1376" s="6">
        <v>1185732</v>
      </c>
      <c r="D1376" s="7">
        <v>44208</v>
      </c>
      <c r="E1376" s="6" t="s">
        <v>46</v>
      </c>
      <c r="F1376" s="6" t="s">
        <v>47</v>
      </c>
      <c r="G1376" s="6" t="s">
        <v>65</v>
      </c>
      <c r="H1376" s="6" t="s">
        <v>19</v>
      </c>
      <c r="I1376" s="8">
        <v>0.35000000000000003</v>
      </c>
      <c r="J1376" s="9">
        <v>6500</v>
      </c>
      <c r="K1376" s="10">
        <f t="shared" si="0"/>
        <v>2275</v>
      </c>
      <c r="L1376" s="10">
        <f t="shared" si="1"/>
        <v>568.75</v>
      </c>
      <c r="M1376" s="11">
        <v>0.25</v>
      </c>
      <c r="P1376" s="12"/>
    </row>
    <row r="1377" spans="1:16" ht="15.75" customHeight="1">
      <c r="A1377" s="1"/>
      <c r="B1377" s="6" t="s">
        <v>14</v>
      </c>
      <c r="C1377" s="6">
        <v>1185732</v>
      </c>
      <c r="D1377" s="7">
        <v>44208</v>
      </c>
      <c r="E1377" s="6" t="s">
        <v>46</v>
      </c>
      <c r="F1377" s="6" t="s">
        <v>47</v>
      </c>
      <c r="G1377" s="6" t="s">
        <v>65</v>
      </c>
      <c r="H1377" s="6" t="s">
        <v>20</v>
      </c>
      <c r="I1377" s="8">
        <v>0.39999999999999997</v>
      </c>
      <c r="J1377" s="9">
        <v>5000</v>
      </c>
      <c r="K1377" s="10">
        <f t="shared" si="0"/>
        <v>1999.9999999999998</v>
      </c>
      <c r="L1377" s="10">
        <f t="shared" si="1"/>
        <v>599.99999999999989</v>
      </c>
      <c r="M1377" s="11">
        <v>0.3</v>
      </c>
      <c r="P1377" s="12"/>
    </row>
    <row r="1378" spans="1:16" ht="15.75" customHeight="1">
      <c r="A1378" s="1"/>
      <c r="B1378" s="6" t="s">
        <v>14</v>
      </c>
      <c r="C1378" s="6">
        <v>1185732</v>
      </c>
      <c r="D1378" s="7">
        <v>44208</v>
      </c>
      <c r="E1378" s="6" t="s">
        <v>46</v>
      </c>
      <c r="F1378" s="6" t="s">
        <v>47</v>
      </c>
      <c r="G1378" s="6" t="s">
        <v>65</v>
      </c>
      <c r="H1378" s="6" t="s">
        <v>21</v>
      </c>
      <c r="I1378" s="8">
        <v>0.55000000000000004</v>
      </c>
      <c r="J1378" s="9">
        <v>5500</v>
      </c>
      <c r="K1378" s="10">
        <f t="shared" si="0"/>
        <v>3025.0000000000005</v>
      </c>
      <c r="L1378" s="10">
        <f t="shared" si="1"/>
        <v>1058.75</v>
      </c>
      <c r="M1378" s="11">
        <v>0.35</v>
      </c>
      <c r="P1378" s="12"/>
    </row>
    <row r="1379" spans="1:16" ht="15.75" customHeight="1">
      <c r="A1379" s="1"/>
      <c r="B1379" s="6" t="s">
        <v>14</v>
      </c>
      <c r="C1379" s="6">
        <v>1185732</v>
      </c>
      <c r="D1379" s="7">
        <v>44208</v>
      </c>
      <c r="E1379" s="6" t="s">
        <v>46</v>
      </c>
      <c r="F1379" s="6" t="s">
        <v>47</v>
      </c>
      <c r="G1379" s="6" t="s">
        <v>65</v>
      </c>
      <c r="H1379" s="6" t="s">
        <v>22</v>
      </c>
      <c r="I1379" s="8">
        <v>0.45</v>
      </c>
      <c r="J1379" s="9">
        <v>6500</v>
      </c>
      <c r="K1379" s="10">
        <f t="shared" si="0"/>
        <v>2925</v>
      </c>
      <c r="L1379" s="10">
        <f t="shared" si="1"/>
        <v>1462.5</v>
      </c>
      <c r="M1379" s="11">
        <v>0.5</v>
      </c>
      <c r="P1379" s="12"/>
    </row>
    <row r="1380" spans="1:16" ht="15.75" customHeight="1">
      <c r="A1380" s="1"/>
      <c r="B1380" s="6" t="s">
        <v>14</v>
      </c>
      <c r="C1380" s="6">
        <v>1185732</v>
      </c>
      <c r="D1380" s="7">
        <v>44237</v>
      </c>
      <c r="E1380" s="6" t="s">
        <v>46</v>
      </c>
      <c r="F1380" s="6" t="s">
        <v>47</v>
      </c>
      <c r="G1380" s="6" t="s">
        <v>65</v>
      </c>
      <c r="H1380" s="6" t="s">
        <v>17</v>
      </c>
      <c r="I1380" s="8">
        <v>0.45</v>
      </c>
      <c r="J1380" s="9">
        <v>9000</v>
      </c>
      <c r="K1380" s="10">
        <f t="shared" si="0"/>
        <v>4050</v>
      </c>
      <c r="L1380" s="10">
        <f t="shared" si="1"/>
        <v>1822.5</v>
      </c>
      <c r="M1380" s="11">
        <v>0.45</v>
      </c>
      <c r="P1380" s="12"/>
    </row>
    <row r="1381" spans="1:16" ht="15.75" customHeight="1">
      <c r="A1381" s="1"/>
      <c r="B1381" s="6" t="s">
        <v>14</v>
      </c>
      <c r="C1381" s="6">
        <v>1185732</v>
      </c>
      <c r="D1381" s="7">
        <v>44237</v>
      </c>
      <c r="E1381" s="6" t="s">
        <v>46</v>
      </c>
      <c r="F1381" s="6" t="s">
        <v>47</v>
      </c>
      <c r="G1381" s="6" t="s">
        <v>65</v>
      </c>
      <c r="H1381" s="6" t="s">
        <v>18</v>
      </c>
      <c r="I1381" s="8">
        <v>0.45</v>
      </c>
      <c r="J1381" s="9">
        <v>5500</v>
      </c>
      <c r="K1381" s="10">
        <f t="shared" si="0"/>
        <v>2475</v>
      </c>
      <c r="L1381" s="10">
        <f t="shared" si="1"/>
        <v>866.25</v>
      </c>
      <c r="M1381" s="11">
        <v>0.35</v>
      </c>
      <c r="P1381" s="12"/>
    </row>
    <row r="1382" spans="1:16" ht="15.75" customHeight="1">
      <c r="A1382" s="1"/>
      <c r="B1382" s="6" t="s">
        <v>14</v>
      </c>
      <c r="C1382" s="6">
        <v>1185732</v>
      </c>
      <c r="D1382" s="7">
        <v>44237</v>
      </c>
      <c r="E1382" s="6" t="s">
        <v>46</v>
      </c>
      <c r="F1382" s="6" t="s">
        <v>47</v>
      </c>
      <c r="G1382" s="6" t="s">
        <v>65</v>
      </c>
      <c r="H1382" s="6" t="s">
        <v>19</v>
      </c>
      <c r="I1382" s="8">
        <v>0.35000000000000003</v>
      </c>
      <c r="J1382" s="9">
        <v>6000</v>
      </c>
      <c r="K1382" s="10">
        <f t="shared" si="0"/>
        <v>2100</v>
      </c>
      <c r="L1382" s="10">
        <f t="shared" si="1"/>
        <v>525</v>
      </c>
      <c r="M1382" s="11">
        <v>0.25</v>
      </c>
      <c r="P1382" s="12"/>
    </row>
    <row r="1383" spans="1:16" ht="15.75" customHeight="1">
      <c r="A1383" s="1"/>
      <c r="B1383" s="6" t="s">
        <v>14</v>
      </c>
      <c r="C1383" s="6">
        <v>1185732</v>
      </c>
      <c r="D1383" s="7">
        <v>44237</v>
      </c>
      <c r="E1383" s="6" t="s">
        <v>46</v>
      </c>
      <c r="F1383" s="6" t="s">
        <v>47</v>
      </c>
      <c r="G1383" s="6" t="s">
        <v>65</v>
      </c>
      <c r="H1383" s="6" t="s">
        <v>20</v>
      </c>
      <c r="I1383" s="8">
        <v>0.39999999999999997</v>
      </c>
      <c r="J1383" s="9">
        <v>4750</v>
      </c>
      <c r="K1383" s="10">
        <f t="shared" si="0"/>
        <v>1899.9999999999998</v>
      </c>
      <c r="L1383" s="10">
        <f t="shared" si="1"/>
        <v>569.99999999999989</v>
      </c>
      <c r="M1383" s="11">
        <v>0.3</v>
      </c>
      <c r="P1383" s="12"/>
    </row>
    <row r="1384" spans="1:16" ht="15.75" customHeight="1">
      <c r="A1384" s="1"/>
      <c r="B1384" s="6" t="s">
        <v>14</v>
      </c>
      <c r="C1384" s="6">
        <v>1185732</v>
      </c>
      <c r="D1384" s="7">
        <v>44237</v>
      </c>
      <c r="E1384" s="6" t="s">
        <v>46</v>
      </c>
      <c r="F1384" s="6" t="s">
        <v>47</v>
      </c>
      <c r="G1384" s="6" t="s">
        <v>65</v>
      </c>
      <c r="H1384" s="6" t="s">
        <v>21</v>
      </c>
      <c r="I1384" s="8">
        <v>0.55000000000000004</v>
      </c>
      <c r="J1384" s="9">
        <v>5500</v>
      </c>
      <c r="K1384" s="10">
        <f t="shared" si="0"/>
        <v>3025.0000000000005</v>
      </c>
      <c r="L1384" s="10">
        <f t="shared" si="1"/>
        <v>1058.75</v>
      </c>
      <c r="M1384" s="11">
        <v>0.35</v>
      </c>
      <c r="P1384" s="12"/>
    </row>
    <row r="1385" spans="1:16" ht="15.75" customHeight="1">
      <c r="A1385" s="1"/>
      <c r="B1385" s="6" t="s">
        <v>14</v>
      </c>
      <c r="C1385" s="6">
        <v>1185732</v>
      </c>
      <c r="D1385" s="7">
        <v>44237</v>
      </c>
      <c r="E1385" s="6" t="s">
        <v>46</v>
      </c>
      <c r="F1385" s="6" t="s">
        <v>47</v>
      </c>
      <c r="G1385" s="6" t="s">
        <v>65</v>
      </c>
      <c r="H1385" s="6" t="s">
        <v>22</v>
      </c>
      <c r="I1385" s="8">
        <v>0.45</v>
      </c>
      <c r="J1385" s="9">
        <v>6500</v>
      </c>
      <c r="K1385" s="10">
        <f t="shared" si="0"/>
        <v>2925</v>
      </c>
      <c r="L1385" s="10">
        <f t="shared" si="1"/>
        <v>1462.5</v>
      </c>
      <c r="M1385" s="11">
        <v>0.5</v>
      </c>
      <c r="P1385" s="12"/>
    </row>
    <row r="1386" spans="1:16" ht="15.75" customHeight="1">
      <c r="A1386" s="1"/>
      <c r="B1386" s="6" t="s">
        <v>14</v>
      </c>
      <c r="C1386" s="6">
        <v>1185732</v>
      </c>
      <c r="D1386" s="7">
        <v>44263</v>
      </c>
      <c r="E1386" s="6" t="s">
        <v>46</v>
      </c>
      <c r="F1386" s="6" t="s">
        <v>47</v>
      </c>
      <c r="G1386" s="6" t="s">
        <v>65</v>
      </c>
      <c r="H1386" s="6" t="s">
        <v>17</v>
      </c>
      <c r="I1386" s="8">
        <v>0.45</v>
      </c>
      <c r="J1386" s="9">
        <v>8700</v>
      </c>
      <c r="K1386" s="10">
        <f t="shared" si="0"/>
        <v>3915</v>
      </c>
      <c r="L1386" s="10">
        <f t="shared" si="1"/>
        <v>1761.75</v>
      </c>
      <c r="M1386" s="11">
        <v>0.45</v>
      </c>
      <c r="P1386" s="12"/>
    </row>
    <row r="1387" spans="1:16" ht="15.75" customHeight="1">
      <c r="A1387" s="1"/>
      <c r="B1387" s="6" t="s">
        <v>14</v>
      </c>
      <c r="C1387" s="6">
        <v>1185732</v>
      </c>
      <c r="D1387" s="7">
        <v>44263</v>
      </c>
      <c r="E1387" s="6" t="s">
        <v>46</v>
      </c>
      <c r="F1387" s="6" t="s">
        <v>47</v>
      </c>
      <c r="G1387" s="6" t="s">
        <v>65</v>
      </c>
      <c r="H1387" s="6" t="s">
        <v>18</v>
      </c>
      <c r="I1387" s="8">
        <v>0.45</v>
      </c>
      <c r="J1387" s="9">
        <v>5500</v>
      </c>
      <c r="K1387" s="10">
        <f t="shared" si="0"/>
        <v>2475</v>
      </c>
      <c r="L1387" s="10">
        <f t="shared" si="1"/>
        <v>866.25</v>
      </c>
      <c r="M1387" s="11">
        <v>0.35</v>
      </c>
      <c r="P1387" s="12"/>
    </row>
    <row r="1388" spans="1:16" ht="15.75" customHeight="1">
      <c r="A1388" s="1"/>
      <c r="B1388" s="6" t="s">
        <v>14</v>
      </c>
      <c r="C1388" s="6">
        <v>1185732</v>
      </c>
      <c r="D1388" s="7">
        <v>44263</v>
      </c>
      <c r="E1388" s="6" t="s">
        <v>46</v>
      </c>
      <c r="F1388" s="6" t="s">
        <v>47</v>
      </c>
      <c r="G1388" s="6" t="s">
        <v>65</v>
      </c>
      <c r="H1388" s="6" t="s">
        <v>19</v>
      </c>
      <c r="I1388" s="8">
        <v>0.35000000000000003</v>
      </c>
      <c r="J1388" s="9">
        <v>5750</v>
      </c>
      <c r="K1388" s="10">
        <f t="shared" si="0"/>
        <v>2012.5000000000002</v>
      </c>
      <c r="L1388" s="10">
        <f t="shared" si="1"/>
        <v>503.12500000000006</v>
      </c>
      <c r="M1388" s="11">
        <v>0.25</v>
      </c>
      <c r="P1388" s="12"/>
    </row>
    <row r="1389" spans="1:16" ht="15.75" customHeight="1">
      <c r="A1389" s="1"/>
      <c r="B1389" s="6" t="s">
        <v>14</v>
      </c>
      <c r="C1389" s="6">
        <v>1185732</v>
      </c>
      <c r="D1389" s="7">
        <v>44263</v>
      </c>
      <c r="E1389" s="6" t="s">
        <v>46</v>
      </c>
      <c r="F1389" s="6" t="s">
        <v>47</v>
      </c>
      <c r="G1389" s="6" t="s">
        <v>65</v>
      </c>
      <c r="H1389" s="6" t="s">
        <v>20</v>
      </c>
      <c r="I1389" s="8">
        <v>0.39999999999999997</v>
      </c>
      <c r="J1389" s="9">
        <v>4250</v>
      </c>
      <c r="K1389" s="10">
        <f t="shared" si="0"/>
        <v>1699.9999999999998</v>
      </c>
      <c r="L1389" s="10">
        <f t="shared" si="1"/>
        <v>509.99999999999989</v>
      </c>
      <c r="M1389" s="11">
        <v>0.3</v>
      </c>
      <c r="P1389" s="12"/>
    </row>
    <row r="1390" spans="1:16" ht="15.75" customHeight="1">
      <c r="A1390" s="1"/>
      <c r="B1390" s="6" t="s">
        <v>14</v>
      </c>
      <c r="C1390" s="6">
        <v>1185732</v>
      </c>
      <c r="D1390" s="7">
        <v>44263</v>
      </c>
      <c r="E1390" s="6" t="s">
        <v>46</v>
      </c>
      <c r="F1390" s="6" t="s">
        <v>47</v>
      </c>
      <c r="G1390" s="6" t="s">
        <v>65</v>
      </c>
      <c r="H1390" s="6" t="s">
        <v>21</v>
      </c>
      <c r="I1390" s="8">
        <v>0.55000000000000004</v>
      </c>
      <c r="J1390" s="9">
        <v>4750</v>
      </c>
      <c r="K1390" s="10">
        <f t="shared" si="0"/>
        <v>2612.5</v>
      </c>
      <c r="L1390" s="10">
        <f t="shared" si="1"/>
        <v>914.37499999999989</v>
      </c>
      <c r="M1390" s="11">
        <v>0.35</v>
      </c>
      <c r="P1390" s="12"/>
    </row>
    <row r="1391" spans="1:16" ht="15.75" customHeight="1">
      <c r="A1391" s="1"/>
      <c r="B1391" s="6" t="s">
        <v>14</v>
      </c>
      <c r="C1391" s="6">
        <v>1185732</v>
      </c>
      <c r="D1391" s="7">
        <v>44263</v>
      </c>
      <c r="E1391" s="6" t="s">
        <v>46</v>
      </c>
      <c r="F1391" s="6" t="s">
        <v>47</v>
      </c>
      <c r="G1391" s="6" t="s">
        <v>65</v>
      </c>
      <c r="H1391" s="6" t="s">
        <v>22</v>
      </c>
      <c r="I1391" s="8">
        <v>0.45</v>
      </c>
      <c r="J1391" s="9">
        <v>5750</v>
      </c>
      <c r="K1391" s="10">
        <f t="shared" si="0"/>
        <v>2587.5</v>
      </c>
      <c r="L1391" s="10">
        <f t="shared" si="1"/>
        <v>1293.75</v>
      </c>
      <c r="M1391" s="11">
        <v>0.5</v>
      </c>
      <c r="P1391" s="12"/>
    </row>
    <row r="1392" spans="1:16" ht="15.75" customHeight="1">
      <c r="A1392" s="1"/>
      <c r="B1392" s="6" t="s">
        <v>14</v>
      </c>
      <c r="C1392" s="6">
        <v>1185732</v>
      </c>
      <c r="D1392" s="7">
        <v>44295</v>
      </c>
      <c r="E1392" s="6" t="s">
        <v>46</v>
      </c>
      <c r="F1392" s="6" t="s">
        <v>47</v>
      </c>
      <c r="G1392" s="6" t="s">
        <v>65</v>
      </c>
      <c r="H1392" s="6" t="s">
        <v>17</v>
      </c>
      <c r="I1392" s="8">
        <v>0.45</v>
      </c>
      <c r="J1392" s="9">
        <v>8250</v>
      </c>
      <c r="K1392" s="10">
        <f t="shared" si="0"/>
        <v>3712.5</v>
      </c>
      <c r="L1392" s="10">
        <f t="shared" si="1"/>
        <v>1670.625</v>
      </c>
      <c r="M1392" s="11">
        <v>0.45</v>
      </c>
      <c r="P1392" s="12"/>
    </row>
    <row r="1393" spans="1:16" ht="15.75" customHeight="1">
      <c r="A1393" s="1"/>
      <c r="B1393" s="6" t="s">
        <v>14</v>
      </c>
      <c r="C1393" s="6">
        <v>1185732</v>
      </c>
      <c r="D1393" s="7">
        <v>44295</v>
      </c>
      <c r="E1393" s="6" t="s">
        <v>46</v>
      </c>
      <c r="F1393" s="6" t="s">
        <v>47</v>
      </c>
      <c r="G1393" s="6" t="s">
        <v>65</v>
      </c>
      <c r="H1393" s="6" t="s">
        <v>18</v>
      </c>
      <c r="I1393" s="8">
        <v>0.45</v>
      </c>
      <c r="J1393" s="9">
        <v>5250</v>
      </c>
      <c r="K1393" s="10">
        <f t="shared" si="0"/>
        <v>2362.5</v>
      </c>
      <c r="L1393" s="10">
        <f t="shared" si="1"/>
        <v>826.875</v>
      </c>
      <c r="M1393" s="11">
        <v>0.35</v>
      </c>
      <c r="P1393" s="12"/>
    </row>
    <row r="1394" spans="1:16" ht="15.75" customHeight="1">
      <c r="A1394" s="1"/>
      <c r="B1394" s="6" t="s">
        <v>14</v>
      </c>
      <c r="C1394" s="6">
        <v>1185732</v>
      </c>
      <c r="D1394" s="7">
        <v>44295</v>
      </c>
      <c r="E1394" s="6" t="s">
        <v>46</v>
      </c>
      <c r="F1394" s="6" t="s">
        <v>47</v>
      </c>
      <c r="G1394" s="6" t="s">
        <v>65</v>
      </c>
      <c r="H1394" s="6" t="s">
        <v>19</v>
      </c>
      <c r="I1394" s="8">
        <v>0.35000000000000003</v>
      </c>
      <c r="J1394" s="9">
        <v>5250</v>
      </c>
      <c r="K1394" s="10">
        <f t="shared" si="0"/>
        <v>1837.5000000000002</v>
      </c>
      <c r="L1394" s="10">
        <f t="shared" si="1"/>
        <v>459.37500000000006</v>
      </c>
      <c r="M1394" s="11">
        <v>0.25</v>
      </c>
      <c r="P1394" s="12"/>
    </row>
    <row r="1395" spans="1:16" ht="15.75" customHeight="1">
      <c r="A1395" s="1"/>
      <c r="B1395" s="6" t="s">
        <v>14</v>
      </c>
      <c r="C1395" s="6">
        <v>1185732</v>
      </c>
      <c r="D1395" s="7">
        <v>44295</v>
      </c>
      <c r="E1395" s="6" t="s">
        <v>46</v>
      </c>
      <c r="F1395" s="6" t="s">
        <v>47</v>
      </c>
      <c r="G1395" s="6" t="s">
        <v>65</v>
      </c>
      <c r="H1395" s="6" t="s">
        <v>20</v>
      </c>
      <c r="I1395" s="8">
        <v>0.39999999999999997</v>
      </c>
      <c r="J1395" s="9">
        <v>4500</v>
      </c>
      <c r="K1395" s="10">
        <f t="shared" si="0"/>
        <v>1799.9999999999998</v>
      </c>
      <c r="L1395" s="10">
        <f t="shared" si="1"/>
        <v>539.99999999999989</v>
      </c>
      <c r="M1395" s="11">
        <v>0.3</v>
      </c>
      <c r="P1395" s="12"/>
    </row>
    <row r="1396" spans="1:16" ht="15.75" customHeight="1">
      <c r="A1396" s="1"/>
      <c r="B1396" s="6" t="s">
        <v>14</v>
      </c>
      <c r="C1396" s="6">
        <v>1185732</v>
      </c>
      <c r="D1396" s="7">
        <v>44295</v>
      </c>
      <c r="E1396" s="6" t="s">
        <v>46</v>
      </c>
      <c r="F1396" s="6" t="s">
        <v>47</v>
      </c>
      <c r="G1396" s="6" t="s">
        <v>65</v>
      </c>
      <c r="H1396" s="6" t="s">
        <v>21</v>
      </c>
      <c r="I1396" s="8">
        <v>0.55000000000000004</v>
      </c>
      <c r="J1396" s="9">
        <v>4750</v>
      </c>
      <c r="K1396" s="10">
        <f t="shared" si="0"/>
        <v>2612.5</v>
      </c>
      <c r="L1396" s="10">
        <f t="shared" si="1"/>
        <v>914.37499999999989</v>
      </c>
      <c r="M1396" s="11">
        <v>0.35</v>
      </c>
      <c r="P1396" s="12"/>
    </row>
    <row r="1397" spans="1:16" ht="15.75" customHeight="1">
      <c r="A1397" s="1"/>
      <c r="B1397" s="6" t="s">
        <v>14</v>
      </c>
      <c r="C1397" s="6">
        <v>1185732</v>
      </c>
      <c r="D1397" s="7">
        <v>44295</v>
      </c>
      <c r="E1397" s="6" t="s">
        <v>46</v>
      </c>
      <c r="F1397" s="6" t="s">
        <v>47</v>
      </c>
      <c r="G1397" s="6" t="s">
        <v>65</v>
      </c>
      <c r="H1397" s="6" t="s">
        <v>22</v>
      </c>
      <c r="I1397" s="8">
        <v>0.45</v>
      </c>
      <c r="J1397" s="9">
        <v>6000</v>
      </c>
      <c r="K1397" s="10">
        <f t="shared" si="0"/>
        <v>2700</v>
      </c>
      <c r="L1397" s="10">
        <f t="shared" si="1"/>
        <v>1350</v>
      </c>
      <c r="M1397" s="11">
        <v>0.5</v>
      </c>
      <c r="P1397" s="12"/>
    </row>
    <row r="1398" spans="1:16" ht="15.75" customHeight="1">
      <c r="A1398" s="1"/>
      <c r="B1398" s="6" t="s">
        <v>14</v>
      </c>
      <c r="C1398" s="6">
        <v>1185732</v>
      </c>
      <c r="D1398" s="7">
        <v>44324</v>
      </c>
      <c r="E1398" s="6" t="s">
        <v>46</v>
      </c>
      <c r="F1398" s="6" t="s">
        <v>47</v>
      </c>
      <c r="G1398" s="6" t="s">
        <v>65</v>
      </c>
      <c r="H1398" s="6" t="s">
        <v>17</v>
      </c>
      <c r="I1398" s="8">
        <v>0.55000000000000004</v>
      </c>
      <c r="J1398" s="9">
        <v>8700</v>
      </c>
      <c r="K1398" s="10">
        <f t="shared" si="0"/>
        <v>4785</v>
      </c>
      <c r="L1398" s="10">
        <f t="shared" si="1"/>
        <v>2153.25</v>
      </c>
      <c r="M1398" s="11">
        <v>0.45</v>
      </c>
      <c r="P1398" s="12"/>
    </row>
    <row r="1399" spans="1:16" ht="15.75" customHeight="1">
      <c r="A1399" s="1"/>
      <c r="B1399" s="6" t="s">
        <v>14</v>
      </c>
      <c r="C1399" s="6">
        <v>1185732</v>
      </c>
      <c r="D1399" s="7">
        <v>44324</v>
      </c>
      <c r="E1399" s="6" t="s">
        <v>46</v>
      </c>
      <c r="F1399" s="6" t="s">
        <v>47</v>
      </c>
      <c r="G1399" s="6" t="s">
        <v>65</v>
      </c>
      <c r="H1399" s="6" t="s">
        <v>18</v>
      </c>
      <c r="I1399" s="8">
        <v>0.55000000000000004</v>
      </c>
      <c r="J1399" s="9">
        <v>5750</v>
      </c>
      <c r="K1399" s="10">
        <f t="shared" si="0"/>
        <v>3162.5000000000005</v>
      </c>
      <c r="L1399" s="10">
        <f t="shared" si="1"/>
        <v>1106.875</v>
      </c>
      <c r="M1399" s="11">
        <v>0.35</v>
      </c>
      <c r="P1399" s="12"/>
    </row>
    <row r="1400" spans="1:16" ht="15.75" customHeight="1">
      <c r="A1400" s="1"/>
      <c r="B1400" s="6" t="s">
        <v>14</v>
      </c>
      <c r="C1400" s="6">
        <v>1185732</v>
      </c>
      <c r="D1400" s="7">
        <v>44324</v>
      </c>
      <c r="E1400" s="6" t="s">
        <v>46</v>
      </c>
      <c r="F1400" s="6" t="s">
        <v>47</v>
      </c>
      <c r="G1400" s="6" t="s">
        <v>65</v>
      </c>
      <c r="H1400" s="6" t="s">
        <v>19</v>
      </c>
      <c r="I1400" s="8">
        <v>0.5</v>
      </c>
      <c r="J1400" s="9">
        <v>5500</v>
      </c>
      <c r="K1400" s="10">
        <f t="shared" si="0"/>
        <v>2750</v>
      </c>
      <c r="L1400" s="10">
        <f t="shared" si="1"/>
        <v>687.5</v>
      </c>
      <c r="M1400" s="11">
        <v>0.25</v>
      </c>
      <c r="P1400" s="12"/>
    </row>
    <row r="1401" spans="1:16" ht="15.75" customHeight="1">
      <c r="A1401" s="1"/>
      <c r="B1401" s="6" t="s">
        <v>14</v>
      </c>
      <c r="C1401" s="6">
        <v>1185732</v>
      </c>
      <c r="D1401" s="7">
        <v>44324</v>
      </c>
      <c r="E1401" s="6" t="s">
        <v>46</v>
      </c>
      <c r="F1401" s="6" t="s">
        <v>47</v>
      </c>
      <c r="G1401" s="6" t="s">
        <v>65</v>
      </c>
      <c r="H1401" s="6" t="s">
        <v>20</v>
      </c>
      <c r="I1401" s="8">
        <v>0.5</v>
      </c>
      <c r="J1401" s="9">
        <v>5000</v>
      </c>
      <c r="K1401" s="10">
        <f t="shared" si="0"/>
        <v>2500</v>
      </c>
      <c r="L1401" s="10">
        <f t="shared" si="1"/>
        <v>750</v>
      </c>
      <c r="M1401" s="11">
        <v>0.3</v>
      </c>
      <c r="P1401" s="12"/>
    </row>
    <row r="1402" spans="1:16" ht="15.75" customHeight="1">
      <c r="A1402" s="1"/>
      <c r="B1402" s="6" t="s">
        <v>14</v>
      </c>
      <c r="C1402" s="6">
        <v>1185732</v>
      </c>
      <c r="D1402" s="7">
        <v>44324</v>
      </c>
      <c r="E1402" s="6" t="s">
        <v>46</v>
      </c>
      <c r="F1402" s="6" t="s">
        <v>47</v>
      </c>
      <c r="G1402" s="6" t="s">
        <v>65</v>
      </c>
      <c r="H1402" s="6" t="s">
        <v>21</v>
      </c>
      <c r="I1402" s="8">
        <v>0.6</v>
      </c>
      <c r="J1402" s="9">
        <v>5250</v>
      </c>
      <c r="K1402" s="10">
        <f t="shared" si="0"/>
        <v>3150</v>
      </c>
      <c r="L1402" s="10">
        <f t="shared" si="1"/>
        <v>1102.5</v>
      </c>
      <c r="M1402" s="11">
        <v>0.35</v>
      </c>
      <c r="P1402" s="12"/>
    </row>
    <row r="1403" spans="1:16" ht="15.75" customHeight="1">
      <c r="A1403" s="1"/>
      <c r="B1403" s="6" t="s">
        <v>14</v>
      </c>
      <c r="C1403" s="6">
        <v>1185732</v>
      </c>
      <c r="D1403" s="7">
        <v>44324</v>
      </c>
      <c r="E1403" s="6" t="s">
        <v>46</v>
      </c>
      <c r="F1403" s="6" t="s">
        <v>47</v>
      </c>
      <c r="G1403" s="6" t="s">
        <v>65</v>
      </c>
      <c r="H1403" s="6" t="s">
        <v>22</v>
      </c>
      <c r="I1403" s="8">
        <v>0.65</v>
      </c>
      <c r="J1403" s="9">
        <v>6250</v>
      </c>
      <c r="K1403" s="10">
        <f t="shared" si="0"/>
        <v>4062.5</v>
      </c>
      <c r="L1403" s="10">
        <f t="shared" si="1"/>
        <v>2031.25</v>
      </c>
      <c r="M1403" s="11">
        <v>0.5</v>
      </c>
      <c r="P1403" s="12"/>
    </row>
    <row r="1404" spans="1:16" ht="15.75" customHeight="1">
      <c r="A1404" s="1"/>
      <c r="B1404" s="6" t="s">
        <v>14</v>
      </c>
      <c r="C1404" s="6">
        <v>1185732</v>
      </c>
      <c r="D1404" s="7">
        <v>44357</v>
      </c>
      <c r="E1404" s="6" t="s">
        <v>46</v>
      </c>
      <c r="F1404" s="6" t="s">
        <v>47</v>
      </c>
      <c r="G1404" s="6" t="s">
        <v>65</v>
      </c>
      <c r="H1404" s="6" t="s">
        <v>17</v>
      </c>
      <c r="I1404" s="8">
        <v>0.6</v>
      </c>
      <c r="J1404" s="9">
        <v>8750</v>
      </c>
      <c r="K1404" s="10">
        <f t="shared" si="0"/>
        <v>5250</v>
      </c>
      <c r="L1404" s="10">
        <f t="shared" si="1"/>
        <v>2362.5</v>
      </c>
      <c r="M1404" s="11">
        <v>0.45</v>
      </c>
      <c r="P1404" s="12"/>
    </row>
    <row r="1405" spans="1:16" ht="15.75" customHeight="1">
      <c r="A1405" s="1"/>
      <c r="B1405" s="6" t="s">
        <v>14</v>
      </c>
      <c r="C1405" s="6">
        <v>1185732</v>
      </c>
      <c r="D1405" s="7">
        <v>44357</v>
      </c>
      <c r="E1405" s="6" t="s">
        <v>46</v>
      </c>
      <c r="F1405" s="6" t="s">
        <v>47</v>
      </c>
      <c r="G1405" s="6" t="s">
        <v>65</v>
      </c>
      <c r="H1405" s="6" t="s">
        <v>18</v>
      </c>
      <c r="I1405" s="8">
        <v>0.55000000000000004</v>
      </c>
      <c r="J1405" s="9">
        <v>6250</v>
      </c>
      <c r="K1405" s="10">
        <f t="shared" si="0"/>
        <v>3437.5000000000005</v>
      </c>
      <c r="L1405" s="10">
        <f t="shared" si="1"/>
        <v>1203.125</v>
      </c>
      <c r="M1405" s="11">
        <v>0.35</v>
      </c>
      <c r="P1405" s="12"/>
    </row>
    <row r="1406" spans="1:16" ht="15.75" customHeight="1">
      <c r="A1406" s="1"/>
      <c r="B1406" s="6" t="s">
        <v>14</v>
      </c>
      <c r="C1406" s="6">
        <v>1185732</v>
      </c>
      <c r="D1406" s="7">
        <v>44357</v>
      </c>
      <c r="E1406" s="6" t="s">
        <v>46</v>
      </c>
      <c r="F1406" s="6" t="s">
        <v>47</v>
      </c>
      <c r="G1406" s="6" t="s">
        <v>65</v>
      </c>
      <c r="H1406" s="6" t="s">
        <v>19</v>
      </c>
      <c r="I1406" s="8">
        <v>0.5</v>
      </c>
      <c r="J1406" s="9">
        <v>6000</v>
      </c>
      <c r="K1406" s="10">
        <f t="shared" si="0"/>
        <v>3000</v>
      </c>
      <c r="L1406" s="10">
        <f t="shared" si="1"/>
        <v>750</v>
      </c>
      <c r="M1406" s="11">
        <v>0.25</v>
      </c>
      <c r="P1406" s="12"/>
    </row>
    <row r="1407" spans="1:16" ht="15.75" customHeight="1">
      <c r="A1407" s="1"/>
      <c r="B1407" s="6" t="s">
        <v>14</v>
      </c>
      <c r="C1407" s="6">
        <v>1185732</v>
      </c>
      <c r="D1407" s="7">
        <v>44357</v>
      </c>
      <c r="E1407" s="6" t="s">
        <v>46</v>
      </c>
      <c r="F1407" s="6" t="s">
        <v>47</v>
      </c>
      <c r="G1407" s="6" t="s">
        <v>65</v>
      </c>
      <c r="H1407" s="6" t="s">
        <v>20</v>
      </c>
      <c r="I1407" s="8">
        <v>0.5</v>
      </c>
      <c r="J1407" s="9">
        <v>5750</v>
      </c>
      <c r="K1407" s="10">
        <f t="shared" si="0"/>
        <v>2875</v>
      </c>
      <c r="L1407" s="10">
        <f t="shared" si="1"/>
        <v>862.5</v>
      </c>
      <c r="M1407" s="11">
        <v>0.3</v>
      </c>
      <c r="P1407" s="12"/>
    </row>
    <row r="1408" spans="1:16" ht="15.75" customHeight="1">
      <c r="A1408" s="1"/>
      <c r="B1408" s="6" t="s">
        <v>14</v>
      </c>
      <c r="C1408" s="6">
        <v>1185732</v>
      </c>
      <c r="D1408" s="7">
        <v>44357</v>
      </c>
      <c r="E1408" s="6" t="s">
        <v>46</v>
      </c>
      <c r="F1408" s="6" t="s">
        <v>47</v>
      </c>
      <c r="G1408" s="6" t="s">
        <v>65</v>
      </c>
      <c r="H1408" s="6" t="s">
        <v>21</v>
      </c>
      <c r="I1408" s="8">
        <v>0.65</v>
      </c>
      <c r="J1408" s="9">
        <v>5750</v>
      </c>
      <c r="K1408" s="10">
        <f t="shared" si="0"/>
        <v>3737.5</v>
      </c>
      <c r="L1408" s="10">
        <f t="shared" si="1"/>
        <v>1308.125</v>
      </c>
      <c r="M1408" s="11">
        <v>0.35</v>
      </c>
      <c r="P1408" s="12"/>
    </row>
    <row r="1409" spans="1:16" ht="15.75" customHeight="1">
      <c r="A1409" s="1"/>
      <c r="B1409" s="6" t="s">
        <v>14</v>
      </c>
      <c r="C1409" s="6">
        <v>1185732</v>
      </c>
      <c r="D1409" s="7">
        <v>44357</v>
      </c>
      <c r="E1409" s="6" t="s">
        <v>46</v>
      </c>
      <c r="F1409" s="6" t="s">
        <v>47</v>
      </c>
      <c r="G1409" s="6" t="s">
        <v>65</v>
      </c>
      <c r="H1409" s="6" t="s">
        <v>22</v>
      </c>
      <c r="I1409" s="8">
        <v>0.70000000000000007</v>
      </c>
      <c r="J1409" s="9">
        <v>7250</v>
      </c>
      <c r="K1409" s="10">
        <f t="shared" si="0"/>
        <v>5075.0000000000009</v>
      </c>
      <c r="L1409" s="10">
        <f t="shared" si="1"/>
        <v>2537.5000000000005</v>
      </c>
      <c r="M1409" s="11">
        <v>0.5</v>
      </c>
      <c r="P1409" s="12"/>
    </row>
    <row r="1410" spans="1:16" ht="15.75" customHeight="1">
      <c r="A1410" s="1"/>
      <c r="B1410" s="6" t="s">
        <v>14</v>
      </c>
      <c r="C1410" s="6">
        <v>1185732</v>
      </c>
      <c r="D1410" s="7">
        <v>44385</v>
      </c>
      <c r="E1410" s="6" t="s">
        <v>46</v>
      </c>
      <c r="F1410" s="6" t="s">
        <v>47</v>
      </c>
      <c r="G1410" s="6" t="s">
        <v>65</v>
      </c>
      <c r="H1410" s="6" t="s">
        <v>17</v>
      </c>
      <c r="I1410" s="8">
        <v>0.65</v>
      </c>
      <c r="J1410" s="9">
        <v>9500</v>
      </c>
      <c r="K1410" s="10">
        <f t="shared" si="0"/>
        <v>6175</v>
      </c>
      <c r="L1410" s="10">
        <f t="shared" si="1"/>
        <v>2778.75</v>
      </c>
      <c r="M1410" s="11">
        <v>0.45</v>
      </c>
      <c r="P1410" s="12"/>
    </row>
    <row r="1411" spans="1:16" ht="15.75" customHeight="1">
      <c r="A1411" s="1"/>
      <c r="B1411" s="6" t="s">
        <v>14</v>
      </c>
      <c r="C1411" s="6">
        <v>1185732</v>
      </c>
      <c r="D1411" s="7">
        <v>44385</v>
      </c>
      <c r="E1411" s="6" t="s">
        <v>46</v>
      </c>
      <c r="F1411" s="6" t="s">
        <v>47</v>
      </c>
      <c r="G1411" s="6" t="s">
        <v>65</v>
      </c>
      <c r="H1411" s="6" t="s">
        <v>18</v>
      </c>
      <c r="I1411" s="8">
        <v>0.60000000000000009</v>
      </c>
      <c r="J1411" s="9">
        <v>7000</v>
      </c>
      <c r="K1411" s="10">
        <f t="shared" si="0"/>
        <v>4200.0000000000009</v>
      </c>
      <c r="L1411" s="10">
        <f t="shared" si="1"/>
        <v>1470.0000000000002</v>
      </c>
      <c r="M1411" s="11">
        <v>0.35</v>
      </c>
      <c r="P1411" s="12"/>
    </row>
    <row r="1412" spans="1:16" ht="15.75" customHeight="1">
      <c r="A1412" s="1"/>
      <c r="B1412" s="6" t="s">
        <v>14</v>
      </c>
      <c r="C1412" s="6">
        <v>1185732</v>
      </c>
      <c r="D1412" s="7">
        <v>44385</v>
      </c>
      <c r="E1412" s="6" t="s">
        <v>46</v>
      </c>
      <c r="F1412" s="6" t="s">
        <v>47</v>
      </c>
      <c r="G1412" s="6" t="s">
        <v>65</v>
      </c>
      <c r="H1412" s="6" t="s">
        <v>19</v>
      </c>
      <c r="I1412" s="8">
        <v>0.55000000000000004</v>
      </c>
      <c r="J1412" s="9">
        <v>6250</v>
      </c>
      <c r="K1412" s="10">
        <f t="shared" si="0"/>
        <v>3437.5000000000005</v>
      </c>
      <c r="L1412" s="10">
        <f t="shared" si="1"/>
        <v>859.37500000000011</v>
      </c>
      <c r="M1412" s="11">
        <v>0.25</v>
      </c>
      <c r="P1412" s="12"/>
    </row>
    <row r="1413" spans="1:16" ht="15.75" customHeight="1">
      <c r="A1413" s="1"/>
      <c r="B1413" s="6" t="s">
        <v>14</v>
      </c>
      <c r="C1413" s="6">
        <v>1185732</v>
      </c>
      <c r="D1413" s="7">
        <v>44385</v>
      </c>
      <c r="E1413" s="6" t="s">
        <v>46</v>
      </c>
      <c r="F1413" s="6" t="s">
        <v>47</v>
      </c>
      <c r="G1413" s="6" t="s">
        <v>65</v>
      </c>
      <c r="H1413" s="6" t="s">
        <v>20</v>
      </c>
      <c r="I1413" s="8">
        <v>0.55000000000000004</v>
      </c>
      <c r="J1413" s="9">
        <v>5750</v>
      </c>
      <c r="K1413" s="10">
        <f t="shared" si="0"/>
        <v>3162.5000000000005</v>
      </c>
      <c r="L1413" s="10">
        <f t="shared" si="1"/>
        <v>948.75000000000011</v>
      </c>
      <c r="M1413" s="11">
        <v>0.3</v>
      </c>
      <c r="P1413" s="12"/>
    </row>
    <row r="1414" spans="1:16" ht="15.75" customHeight="1">
      <c r="A1414" s="1"/>
      <c r="B1414" s="6" t="s">
        <v>14</v>
      </c>
      <c r="C1414" s="6">
        <v>1185732</v>
      </c>
      <c r="D1414" s="7">
        <v>44385</v>
      </c>
      <c r="E1414" s="6" t="s">
        <v>46</v>
      </c>
      <c r="F1414" s="6" t="s">
        <v>47</v>
      </c>
      <c r="G1414" s="6" t="s">
        <v>65</v>
      </c>
      <c r="H1414" s="6" t="s">
        <v>21</v>
      </c>
      <c r="I1414" s="8">
        <v>0.65</v>
      </c>
      <c r="J1414" s="9">
        <v>6000</v>
      </c>
      <c r="K1414" s="10">
        <f t="shared" si="0"/>
        <v>3900</v>
      </c>
      <c r="L1414" s="10">
        <f t="shared" si="1"/>
        <v>1365</v>
      </c>
      <c r="M1414" s="11">
        <v>0.35</v>
      </c>
      <c r="P1414" s="12"/>
    </row>
    <row r="1415" spans="1:16" ht="15.75" customHeight="1">
      <c r="A1415" s="1"/>
      <c r="B1415" s="6" t="s">
        <v>14</v>
      </c>
      <c r="C1415" s="6">
        <v>1185732</v>
      </c>
      <c r="D1415" s="7">
        <v>44385</v>
      </c>
      <c r="E1415" s="6" t="s">
        <v>46</v>
      </c>
      <c r="F1415" s="6" t="s">
        <v>47</v>
      </c>
      <c r="G1415" s="6" t="s">
        <v>65</v>
      </c>
      <c r="H1415" s="6" t="s">
        <v>22</v>
      </c>
      <c r="I1415" s="8">
        <v>0.70000000000000007</v>
      </c>
      <c r="J1415" s="9">
        <v>7750</v>
      </c>
      <c r="K1415" s="10">
        <f t="shared" si="0"/>
        <v>5425.0000000000009</v>
      </c>
      <c r="L1415" s="10">
        <f t="shared" si="1"/>
        <v>2712.5000000000005</v>
      </c>
      <c r="M1415" s="11">
        <v>0.5</v>
      </c>
      <c r="P1415" s="12"/>
    </row>
    <row r="1416" spans="1:16" ht="15.75" customHeight="1">
      <c r="A1416" s="1"/>
      <c r="B1416" s="6" t="s">
        <v>14</v>
      </c>
      <c r="C1416" s="6">
        <v>1185732</v>
      </c>
      <c r="D1416" s="7">
        <v>44417</v>
      </c>
      <c r="E1416" s="6" t="s">
        <v>46</v>
      </c>
      <c r="F1416" s="6" t="s">
        <v>47</v>
      </c>
      <c r="G1416" s="6" t="s">
        <v>65</v>
      </c>
      <c r="H1416" s="6" t="s">
        <v>17</v>
      </c>
      <c r="I1416" s="8">
        <v>0.65</v>
      </c>
      <c r="J1416" s="9">
        <v>9250</v>
      </c>
      <c r="K1416" s="10">
        <f t="shared" si="0"/>
        <v>6012.5</v>
      </c>
      <c r="L1416" s="10">
        <f t="shared" si="1"/>
        <v>2705.625</v>
      </c>
      <c r="M1416" s="11">
        <v>0.45</v>
      </c>
      <c r="P1416" s="12"/>
    </row>
    <row r="1417" spans="1:16" ht="15.75" customHeight="1">
      <c r="A1417" s="1"/>
      <c r="B1417" s="6" t="s">
        <v>14</v>
      </c>
      <c r="C1417" s="6">
        <v>1185732</v>
      </c>
      <c r="D1417" s="7">
        <v>44417</v>
      </c>
      <c r="E1417" s="6" t="s">
        <v>46</v>
      </c>
      <c r="F1417" s="6" t="s">
        <v>47</v>
      </c>
      <c r="G1417" s="6" t="s">
        <v>65</v>
      </c>
      <c r="H1417" s="6" t="s">
        <v>18</v>
      </c>
      <c r="I1417" s="8">
        <v>0.60000000000000009</v>
      </c>
      <c r="J1417" s="9">
        <v>7000</v>
      </c>
      <c r="K1417" s="10">
        <f t="shared" si="0"/>
        <v>4200.0000000000009</v>
      </c>
      <c r="L1417" s="10">
        <f t="shared" si="1"/>
        <v>1470.0000000000002</v>
      </c>
      <c r="M1417" s="11">
        <v>0.35</v>
      </c>
      <c r="P1417" s="12"/>
    </row>
    <row r="1418" spans="1:16" ht="15.75" customHeight="1">
      <c r="A1418" s="1"/>
      <c r="B1418" s="6" t="s">
        <v>14</v>
      </c>
      <c r="C1418" s="6">
        <v>1185732</v>
      </c>
      <c r="D1418" s="7">
        <v>44417</v>
      </c>
      <c r="E1418" s="6" t="s">
        <v>46</v>
      </c>
      <c r="F1418" s="6" t="s">
        <v>47</v>
      </c>
      <c r="G1418" s="6" t="s">
        <v>65</v>
      </c>
      <c r="H1418" s="6" t="s">
        <v>19</v>
      </c>
      <c r="I1418" s="8">
        <v>0.55000000000000004</v>
      </c>
      <c r="J1418" s="9">
        <v>6250</v>
      </c>
      <c r="K1418" s="10">
        <f t="shared" si="0"/>
        <v>3437.5000000000005</v>
      </c>
      <c r="L1418" s="10">
        <f t="shared" si="1"/>
        <v>859.37500000000011</v>
      </c>
      <c r="M1418" s="11">
        <v>0.25</v>
      </c>
      <c r="P1418" s="12"/>
    </row>
    <row r="1419" spans="1:16" ht="15.75" customHeight="1">
      <c r="A1419" s="1"/>
      <c r="B1419" s="6" t="s">
        <v>14</v>
      </c>
      <c r="C1419" s="6">
        <v>1185732</v>
      </c>
      <c r="D1419" s="7">
        <v>44417</v>
      </c>
      <c r="E1419" s="6" t="s">
        <v>46</v>
      </c>
      <c r="F1419" s="6" t="s">
        <v>47</v>
      </c>
      <c r="G1419" s="6" t="s">
        <v>65</v>
      </c>
      <c r="H1419" s="6" t="s">
        <v>20</v>
      </c>
      <c r="I1419" s="8">
        <v>0.45</v>
      </c>
      <c r="J1419" s="9">
        <v>5750</v>
      </c>
      <c r="K1419" s="10">
        <f t="shared" si="0"/>
        <v>2587.5</v>
      </c>
      <c r="L1419" s="10">
        <f t="shared" si="1"/>
        <v>776.25</v>
      </c>
      <c r="M1419" s="11">
        <v>0.3</v>
      </c>
      <c r="P1419" s="12"/>
    </row>
    <row r="1420" spans="1:16" ht="15.75" customHeight="1">
      <c r="A1420" s="1"/>
      <c r="B1420" s="6" t="s">
        <v>14</v>
      </c>
      <c r="C1420" s="6">
        <v>1185732</v>
      </c>
      <c r="D1420" s="7">
        <v>44417</v>
      </c>
      <c r="E1420" s="6" t="s">
        <v>46</v>
      </c>
      <c r="F1420" s="6" t="s">
        <v>47</v>
      </c>
      <c r="G1420" s="6" t="s">
        <v>65</v>
      </c>
      <c r="H1420" s="6" t="s">
        <v>21</v>
      </c>
      <c r="I1420" s="8">
        <v>0.55000000000000004</v>
      </c>
      <c r="J1420" s="9">
        <v>5500</v>
      </c>
      <c r="K1420" s="10">
        <f t="shared" si="0"/>
        <v>3025.0000000000005</v>
      </c>
      <c r="L1420" s="10">
        <f t="shared" si="1"/>
        <v>1058.75</v>
      </c>
      <c r="M1420" s="11">
        <v>0.35</v>
      </c>
      <c r="P1420" s="12"/>
    </row>
    <row r="1421" spans="1:16" ht="15.75" customHeight="1">
      <c r="A1421" s="1"/>
      <c r="B1421" s="6" t="s">
        <v>14</v>
      </c>
      <c r="C1421" s="6">
        <v>1185732</v>
      </c>
      <c r="D1421" s="7">
        <v>44417</v>
      </c>
      <c r="E1421" s="6" t="s">
        <v>46</v>
      </c>
      <c r="F1421" s="6" t="s">
        <v>47</v>
      </c>
      <c r="G1421" s="6" t="s">
        <v>65</v>
      </c>
      <c r="H1421" s="6" t="s">
        <v>22</v>
      </c>
      <c r="I1421" s="8">
        <v>0.60000000000000009</v>
      </c>
      <c r="J1421" s="9">
        <v>7250</v>
      </c>
      <c r="K1421" s="10">
        <f t="shared" si="0"/>
        <v>4350.0000000000009</v>
      </c>
      <c r="L1421" s="10">
        <f t="shared" si="1"/>
        <v>2175.0000000000005</v>
      </c>
      <c r="M1421" s="11">
        <v>0.5</v>
      </c>
      <c r="P1421" s="12"/>
    </row>
    <row r="1422" spans="1:16" ht="15.75" customHeight="1">
      <c r="A1422" s="1"/>
      <c r="B1422" s="6" t="s">
        <v>14</v>
      </c>
      <c r="C1422" s="6">
        <v>1185732</v>
      </c>
      <c r="D1422" s="7">
        <v>44447</v>
      </c>
      <c r="E1422" s="6" t="s">
        <v>46</v>
      </c>
      <c r="F1422" s="6" t="s">
        <v>47</v>
      </c>
      <c r="G1422" s="6" t="s">
        <v>65</v>
      </c>
      <c r="H1422" s="6" t="s">
        <v>17</v>
      </c>
      <c r="I1422" s="8">
        <v>0.55000000000000004</v>
      </c>
      <c r="J1422" s="9">
        <v>8500</v>
      </c>
      <c r="K1422" s="10">
        <f t="shared" si="0"/>
        <v>4675</v>
      </c>
      <c r="L1422" s="10">
        <f t="shared" si="1"/>
        <v>2103.75</v>
      </c>
      <c r="M1422" s="11">
        <v>0.45</v>
      </c>
      <c r="P1422" s="12"/>
    </row>
    <row r="1423" spans="1:16" ht="15.75" customHeight="1">
      <c r="A1423" s="1"/>
      <c r="B1423" s="6" t="s">
        <v>14</v>
      </c>
      <c r="C1423" s="6">
        <v>1185732</v>
      </c>
      <c r="D1423" s="7">
        <v>44447</v>
      </c>
      <c r="E1423" s="6" t="s">
        <v>46</v>
      </c>
      <c r="F1423" s="6" t="s">
        <v>47</v>
      </c>
      <c r="G1423" s="6" t="s">
        <v>65</v>
      </c>
      <c r="H1423" s="6" t="s">
        <v>18</v>
      </c>
      <c r="I1423" s="8">
        <v>0.50000000000000011</v>
      </c>
      <c r="J1423" s="9">
        <v>6500</v>
      </c>
      <c r="K1423" s="10">
        <f t="shared" si="0"/>
        <v>3250.0000000000009</v>
      </c>
      <c r="L1423" s="10">
        <f t="shared" si="1"/>
        <v>1137.5000000000002</v>
      </c>
      <c r="M1423" s="11">
        <v>0.35</v>
      </c>
      <c r="P1423" s="12"/>
    </row>
    <row r="1424" spans="1:16" ht="15.75" customHeight="1">
      <c r="A1424" s="1"/>
      <c r="B1424" s="6" t="s">
        <v>14</v>
      </c>
      <c r="C1424" s="6">
        <v>1185732</v>
      </c>
      <c r="D1424" s="7">
        <v>44447</v>
      </c>
      <c r="E1424" s="6" t="s">
        <v>46</v>
      </c>
      <c r="F1424" s="6" t="s">
        <v>47</v>
      </c>
      <c r="G1424" s="6" t="s">
        <v>65</v>
      </c>
      <c r="H1424" s="6" t="s">
        <v>19</v>
      </c>
      <c r="I1424" s="8">
        <v>0.45</v>
      </c>
      <c r="J1424" s="9">
        <v>5500</v>
      </c>
      <c r="K1424" s="10">
        <f t="shared" si="0"/>
        <v>2475</v>
      </c>
      <c r="L1424" s="10">
        <f t="shared" si="1"/>
        <v>618.75</v>
      </c>
      <c r="M1424" s="11">
        <v>0.25</v>
      </c>
      <c r="P1424" s="12"/>
    </row>
    <row r="1425" spans="1:16" ht="15.75" customHeight="1">
      <c r="A1425" s="1"/>
      <c r="B1425" s="6" t="s">
        <v>14</v>
      </c>
      <c r="C1425" s="6">
        <v>1185732</v>
      </c>
      <c r="D1425" s="7">
        <v>44447</v>
      </c>
      <c r="E1425" s="6" t="s">
        <v>46</v>
      </c>
      <c r="F1425" s="6" t="s">
        <v>47</v>
      </c>
      <c r="G1425" s="6" t="s">
        <v>65</v>
      </c>
      <c r="H1425" s="6" t="s">
        <v>20</v>
      </c>
      <c r="I1425" s="8">
        <v>0.45</v>
      </c>
      <c r="J1425" s="9">
        <v>5250</v>
      </c>
      <c r="K1425" s="10">
        <f t="shared" si="0"/>
        <v>2362.5</v>
      </c>
      <c r="L1425" s="10">
        <f t="shared" si="1"/>
        <v>708.75</v>
      </c>
      <c r="M1425" s="11">
        <v>0.3</v>
      </c>
      <c r="P1425" s="12"/>
    </row>
    <row r="1426" spans="1:16" ht="15.75" customHeight="1">
      <c r="A1426" s="1"/>
      <c r="B1426" s="6" t="s">
        <v>14</v>
      </c>
      <c r="C1426" s="6">
        <v>1185732</v>
      </c>
      <c r="D1426" s="7">
        <v>44447</v>
      </c>
      <c r="E1426" s="6" t="s">
        <v>46</v>
      </c>
      <c r="F1426" s="6" t="s">
        <v>47</v>
      </c>
      <c r="G1426" s="6" t="s">
        <v>65</v>
      </c>
      <c r="H1426" s="6" t="s">
        <v>21</v>
      </c>
      <c r="I1426" s="8">
        <v>0.55000000000000004</v>
      </c>
      <c r="J1426" s="9">
        <v>5250</v>
      </c>
      <c r="K1426" s="10">
        <f t="shared" si="0"/>
        <v>2887.5000000000005</v>
      </c>
      <c r="L1426" s="10">
        <f t="shared" si="1"/>
        <v>1010.6250000000001</v>
      </c>
      <c r="M1426" s="11">
        <v>0.35</v>
      </c>
      <c r="P1426" s="12"/>
    </row>
    <row r="1427" spans="1:16" ht="15.75" customHeight="1">
      <c r="A1427" s="1"/>
      <c r="B1427" s="6" t="s">
        <v>14</v>
      </c>
      <c r="C1427" s="6">
        <v>1185732</v>
      </c>
      <c r="D1427" s="7">
        <v>44447</v>
      </c>
      <c r="E1427" s="6" t="s">
        <v>46</v>
      </c>
      <c r="F1427" s="6" t="s">
        <v>47</v>
      </c>
      <c r="G1427" s="6" t="s">
        <v>65</v>
      </c>
      <c r="H1427" s="6" t="s">
        <v>22</v>
      </c>
      <c r="I1427" s="8">
        <v>0.60000000000000009</v>
      </c>
      <c r="J1427" s="9">
        <v>6250</v>
      </c>
      <c r="K1427" s="10">
        <f t="shared" si="0"/>
        <v>3750.0000000000005</v>
      </c>
      <c r="L1427" s="10">
        <f t="shared" si="1"/>
        <v>1875.0000000000002</v>
      </c>
      <c r="M1427" s="11">
        <v>0.5</v>
      </c>
      <c r="P1427" s="12"/>
    </row>
    <row r="1428" spans="1:16" ht="15.75" customHeight="1">
      <c r="A1428" s="1"/>
      <c r="B1428" s="6" t="s">
        <v>14</v>
      </c>
      <c r="C1428" s="6">
        <v>1185732</v>
      </c>
      <c r="D1428" s="7">
        <v>44479</v>
      </c>
      <c r="E1428" s="6" t="s">
        <v>46</v>
      </c>
      <c r="F1428" s="6" t="s">
        <v>47</v>
      </c>
      <c r="G1428" s="6" t="s">
        <v>65</v>
      </c>
      <c r="H1428" s="6" t="s">
        <v>17</v>
      </c>
      <c r="I1428" s="8">
        <v>0.60000000000000009</v>
      </c>
      <c r="J1428" s="9">
        <v>8000</v>
      </c>
      <c r="K1428" s="10">
        <f t="shared" si="0"/>
        <v>4800.0000000000009</v>
      </c>
      <c r="L1428" s="10">
        <f t="shared" si="1"/>
        <v>2160.0000000000005</v>
      </c>
      <c r="M1428" s="11">
        <v>0.45</v>
      </c>
      <c r="P1428" s="12"/>
    </row>
    <row r="1429" spans="1:16" ht="15.75" customHeight="1">
      <c r="A1429" s="1"/>
      <c r="B1429" s="6" t="s">
        <v>14</v>
      </c>
      <c r="C1429" s="6">
        <v>1185732</v>
      </c>
      <c r="D1429" s="7">
        <v>44479</v>
      </c>
      <c r="E1429" s="6" t="s">
        <v>46</v>
      </c>
      <c r="F1429" s="6" t="s">
        <v>47</v>
      </c>
      <c r="G1429" s="6" t="s">
        <v>65</v>
      </c>
      <c r="H1429" s="6" t="s">
        <v>18</v>
      </c>
      <c r="I1429" s="8">
        <v>0.50000000000000011</v>
      </c>
      <c r="J1429" s="9">
        <v>6250</v>
      </c>
      <c r="K1429" s="10">
        <f t="shared" si="0"/>
        <v>3125.0000000000009</v>
      </c>
      <c r="L1429" s="10">
        <f t="shared" si="1"/>
        <v>1093.7500000000002</v>
      </c>
      <c r="M1429" s="11">
        <v>0.35</v>
      </c>
      <c r="P1429" s="12"/>
    </row>
    <row r="1430" spans="1:16" ht="15.75" customHeight="1">
      <c r="A1430" s="1"/>
      <c r="B1430" s="6" t="s">
        <v>14</v>
      </c>
      <c r="C1430" s="6">
        <v>1185732</v>
      </c>
      <c r="D1430" s="7">
        <v>44479</v>
      </c>
      <c r="E1430" s="6" t="s">
        <v>46</v>
      </c>
      <c r="F1430" s="6" t="s">
        <v>47</v>
      </c>
      <c r="G1430" s="6" t="s">
        <v>65</v>
      </c>
      <c r="H1430" s="6" t="s">
        <v>19</v>
      </c>
      <c r="I1430" s="8">
        <v>0.50000000000000011</v>
      </c>
      <c r="J1430" s="9">
        <v>5250</v>
      </c>
      <c r="K1430" s="10">
        <f t="shared" si="0"/>
        <v>2625.0000000000005</v>
      </c>
      <c r="L1430" s="10">
        <f t="shared" si="1"/>
        <v>656.25000000000011</v>
      </c>
      <c r="M1430" s="11">
        <v>0.25</v>
      </c>
      <c r="P1430" s="12"/>
    </row>
    <row r="1431" spans="1:16" ht="15.75" customHeight="1">
      <c r="A1431" s="1"/>
      <c r="B1431" s="6" t="s">
        <v>14</v>
      </c>
      <c r="C1431" s="6">
        <v>1185732</v>
      </c>
      <c r="D1431" s="7">
        <v>44479</v>
      </c>
      <c r="E1431" s="6" t="s">
        <v>46</v>
      </c>
      <c r="F1431" s="6" t="s">
        <v>47</v>
      </c>
      <c r="G1431" s="6" t="s">
        <v>65</v>
      </c>
      <c r="H1431" s="6" t="s">
        <v>20</v>
      </c>
      <c r="I1431" s="8">
        <v>0.50000000000000011</v>
      </c>
      <c r="J1431" s="9">
        <v>5000</v>
      </c>
      <c r="K1431" s="10">
        <f t="shared" si="0"/>
        <v>2500.0000000000005</v>
      </c>
      <c r="L1431" s="10">
        <f t="shared" si="1"/>
        <v>750.00000000000011</v>
      </c>
      <c r="M1431" s="11">
        <v>0.3</v>
      </c>
      <c r="P1431" s="12"/>
    </row>
    <row r="1432" spans="1:16" ht="15.75" customHeight="1">
      <c r="A1432" s="1"/>
      <c r="B1432" s="6" t="s">
        <v>14</v>
      </c>
      <c r="C1432" s="6">
        <v>1185732</v>
      </c>
      <c r="D1432" s="7">
        <v>44479</v>
      </c>
      <c r="E1432" s="6" t="s">
        <v>46</v>
      </c>
      <c r="F1432" s="6" t="s">
        <v>47</v>
      </c>
      <c r="G1432" s="6" t="s">
        <v>65</v>
      </c>
      <c r="H1432" s="6" t="s">
        <v>21</v>
      </c>
      <c r="I1432" s="8">
        <v>0.60000000000000009</v>
      </c>
      <c r="J1432" s="9">
        <v>5000</v>
      </c>
      <c r="K1432" s="10">
        <f t="shared" si="0"/>
        <v>3000.0000000000005</v>
      </c>
      <c r="L1432" s="10">
        <f t="shared" si="1"/>
        <v>1050</v>
      </c>
      <c r="M1432" s="11">
        <v>0.35</v>
      </c>
      <c r="P1432" s="12"/>
    </row>
    <row r="1433" spans="1:16" ht="15.75" customHeight="1">
      <c r="A1433" s="1"/>
      <c r="B1433" s="6" t="s">
        <v>14</v>
      </c>
      <c r="C1433" s="6">
        <v>1185732</v>
      </c>
      <c r="D1433" s="7">
        <v>44479</v>
      </c>
      <c r="E1433" s="6" t="s">
        <v>46</v>
      </c>
      <c r="F1433" s="6" t="s">
        <v>47</v>
      </c>
      <c r="G1433" s="6" t="s">
        <v>65</v>
      </c>
      <c r="H1433" s="6" t="s">
        <v>22</v>
      </c>
      <c r="I1433" s="8">
        <v>0.65</v>
      </c>
      <c r="J1433" s="9">
        <v>6250</v>
      </c>
      <c r="K1433" s="10">
        <f t="shared" si="0"/>
        <v>4062.5</v>
      </c>
      <c r="L1433" s="10">
        <f t="shared" si="1"/>
        <v>2031.25</v>
      </c>
      <c r="M1433" s="11">
        <v>0.5</v>
      </c>
      <c r="P1433" s="12"/>
    </row>
    <row r="1434" spans="1:16" ht="15.75" customHeight="1">
      <c r="A1434" s="1"/>
      <c r="B1434" s="6" t="s">
        <v>14</v>
      </c>
      <c r="C1434" s="6">
        <v>1185732</v>
      </c>
      <c r="D1434" s="7">
        <v>44509</v>
      </c>
      <c r="E1434" s="6" t="s">
        <v>46</v>
      </c>
      <c r="F1434" s="6" t="s">
        <v>47</v>
      </c>
      <c r="G1434" s="6" t="s">
        <v>65</v>
      </c>
      <c r="H1434" s="6" t="s">
        <v>17</v>
      </c>
      <c r="I1434" s="8">
        <v>0.60000000000000009</v>
      </c>
      <c r="J1434" s="9">
        <v>7750</v>
      </c>
      <c r="K1434" s="10">
        <f t="shared" si="0"/>
        <v>4650.0000000000009</v>
      </c>
      <c r="L1434" s="10">
        <f t="shared" si="1"/>
        <v>2092.5000000000005</v>
      </c>
      <c r="M1434" s="11">
        <v>0.45</v>
      </c>
      <c r="P1434" s="12"/>
    </row>
    <row r="1435" spans="1:16" ht="15.75" customHeight="1">
      <c r="A1435" s="1"/>
      <c r="B1435" s="6" t="s">
        <v>14</v>
      </c>
      <c r="C1435" s="6">
        <v>1185732</v>
      </c>
      <c r="D1435" s="7">
        <v>44509</v>
      </c>
      <c r="E1435" s="6" t="s">
        <v>46</v>
      </c>
      <c r="F1435" s="6" t="s">
        <v>47</v>
      </c>
      <c r="G1435" s="6" t="s">
        <v>65</v>
      </c>
      <c r="H1435" s="6" t="s">
        <v>18</v>
      </c>
      <c r="I1435" s="8">
        <v>0.50000000000000011</v>
      </c>
      <c r="J1435" s="9">
        <v>6000</v>
      </c>
      <c r="K1435" s="10">
        <f t="shared" si="0"/>
        <v>3000.0000000000005</v>
      </c>
      <c r="L1435" s="10">
        <f t="shared" si="1"/>
        <v>1050</v>
      </c>
      <c r="M1435" s="11">
        <v>0.35</v>
      </c>
      <c r="P1435" s="12"/>
    </row>
    <row r="1436" spans="1:16" ht="15.75" customHeight="1">
      <c r="A1436" s="1"/>
      <c r="B1436" s="6" t="s">
        <v>14</v>
      </c>
      <c r="C1436" s="6">
        <v>1185732</v>
      </c>
      <c r="D1436" s="7">
        <v>44509</v>
      </c>
      <c r="E1436" s="6" t="s">
        <v>46</v>
      </c>
      <c r="F1436" s="6" t="s">
        <v>47</v>
      </c>
      <c r="G1436" s="6" t="s">
        <v>65</v>
      </c>
      <c r="H1436" s="6" t="s">
        <v>19</v>
      </c>
      <c r="I1436" s="8">
        <v>0.50000000000000011</v>
      </c>
      <c r="J1436" s="9">
        <v>5450</v>
      </c>
      <c r="K1436" s="10">
        <f t="shared" si="0"/>
        <v>2725.0000000000005</v>
      </c>
      <c r="L1436" s="10">
        <f t="shared" si="1"/>
        <v>681.25000000000011</v>
      </c>
      <c r="M1436" s="11">
        <v>0.25</v>
      </c>
      <c r="P1436" s="12"/>
    </row>
    <row r="1437" spans="1:16" ht="15.75" customHeight="1">
      <c r="A1437" s="1"/>
      <c r="B1437" s="6" t="s">
        <v>14</v>
      </c>
      <c r="C1437" s="6">
        <v>1185732</v>
      </c>
      <c r="D1437" s="7">
        <v>44509</v>
      </c>
      <c r="E1437" s="6" t="s">
        <v>46</v>
      </c>
      <c r="F1437" s="6" t="s">
        <v>47</v>
      </c>
      <c r="G1437" s="6" t="s">
        <v>65</v>
      </c>
      <c r="H1437" s="6" t="s">
        <v>20</v>
      </c>
      <c r="I1437" s="8">
        <v>0.50000000000000011</v>
      </c>
      <c r="J1437" s="9">
        <v>5750</v>
      </c>
      <c r="K1437" s="10">
        <f t="shared" si="0"/>
        <v>2875.0000000000005</v>
      </c>
      <c r="L1437" s="10">
        <f t="shared" si="1"/>
        <v>862.50000000000011</v>
      </c>
      <c r="M1437" s="11">
        <v>0.3</v>
      </c>
      <c r="P1437" s="12"/>
    </row>
    <row r="1438" spans="1:16" ht="15.75" customHeight="1">
      <c r="A1438" s="1"/>
      <c r="B1438" s="6" t="s">
        <v>14</v>
      </c>
      <c r="C1438" s="6">
        <v>1185732</v>
      </c>
      <c r="D1438" s="7">
        <v>44509</v>
      </c>
      <c r="E1438" s="6" t="s">
        <v>46</v>
      </c>
      <c r="F1438" s="6" t="s">
        <v>47</v>
      </c>
      <c r="G1438" s="6" t="s">
        <v>65</v>
      </c>
      <c r="H1438" s="6" t="s">
        <v>21</v>
      </c>
      <c r="I1438" s="8">
        <v>0.65</v>
      </c>
      <c r="J1438" s="9">
        <v>5500</v>
      </c>
      <c r="K1438" s="10">
        <f t="shared" si="0"/>
        <v>3575</v>
      </c>
      <c r="L1438" s="10">
        <f t="shared" si="1"/>
        <v>1251.25</v>
      </c>
      <c r="M1438" s="11">
        <v>0.35</v>
      </c>
      <c r="P1438" s="12"/>
    </row>
    <row r="1439" spans="1:16" ht="15.75" customHeight="1">
      <c r="A1439" s="1"/>
      <c r="B1439" s="6" t="s">
        <v>14</v>
      </c>
      <c r="C1439" s="6">
        <v>1185732</v>
      </c>
      <c r="D1439" s="7">
        <v>44509</v>
      </c>
      <c r="E1439" s="6" t="s">
        <v>46</v>
      </c>
      <c r="F1439" s="6" t="s">
        <v>47</v>
      </c>
      <c r="G1439" s="6" t="s">
        <v>65</v>
      </c>
      <c r="H1439" s="6" t="s">
        <v>22</v>
      </c>
      <c r="I1439" s="8">
        <v>0.7</v>
      </c>
      <c r="J1439" s="9">
        <v>6500</v>
      </c>
      <c r="K1439" s="10">
        <f t="shared" si="0"/>
        <v>4550</v>
      </c>
      <c r="L1439" s="10">
        <f t="shared" si="1"/>
        <v>2275</v>
      </c>
      <c r="M1439" s="11">
        <v>0.5</v>
      </c>
      <c r="P1439" s="12"/>
    </row>
    <row r="1440" spans="1:16" ht="15.75" customHeight="1">
      <c r="A1440" s="1"/>
      <c r="B1440" s="6" t="s">
        <v>14</v>
      </c>
      <c r="C1440" s="6">
        <v>1185732</v>
      </c>
      <c r="D1440" s="7">
        <v>44538</v>
      </c>
      <c r="E1440" s="6" t="s">
        <v>46</v>
      </c>
      <c r="F1440" s="6" t="s">
        <v>47</v>
      </c>
      <c r="G1440" s="6" t="s">
        <v>65</v>
      </c>
      <c r="H1440" s="6" t="s">
        <v>17</v>
      </c>
      <c r="I1440" s="8">
        <v>0.65</v>
      </c>
      <c r="J1440" s="9">
        <v>8750</v>
      </c>
      <c r="K1440" s="10">
        <f t="shared" si="0"/>
        <v>5687.5</v>
      </c>
      <c r="L1440" s="10">
        <f t="shared" si="1"/>
        <v>2559.375</v>
      </c>
      <c r="M1440" s="11">
        <v>0.45</v>
      </c>
      <c r="P1440" s="12"/>
    </row>
    <row r="1441" spans="1:18" ht="15.75" customHeight="1">
      <c r="A1441" s="1"/>
      <c r="B1441" s="6" t="s">
        <v>14</v>
      </c>
      <c r="C1441" s="6">
        <v>1185732</v>
      </c>
      <c r="D1441" s="7">
        <v>44538</v>
      </c>
      <c r="E1441" s="6" t="s">
        <v>46</v>
      </c>
      <c r="F1441" s="6" t="s">
        <v>47</v>
      </c>
      <c r="G1441" s="6" t="s">
        <v>65</v>
      </c>
      <c r="H1441" s="6" t="s">
        <v>18</v>
      </c>
      <c r="I1441" s="8">
        <v>0.55000000000000004</v>
      </c>
      <c r="J1441" s="9">
        <v>6750</v>
      </c>
      <c r="K1441" s="10">
        <f t="shared" si="0"/>
        <v>3712.5000000000005</v>
      </c>
      <c r="L1441" s="10">
        <f t="shared" si="1"/>
        <v>1299.375</v>
      </c>
      <c r="M1441" s="11">
        <v>0.35</v>
      </c>
      <c r="P1441" s="12"/>
    </row>
    <row r="1442" spans="1:18" ht="15.75" customHeight="1">
      <c r="A1442" s="1"/>
      <c r="B1442" s="6" t="s">
        <v>14</v>
      </c>
      <c r="C1442" s="6">
        <v>1185732</v>
      </c>
      <c r="D1442" s="7">
        <v>44538</v>
      </c>
      <c r="E1442" s="6" t="s">
        <v>46</v>
      </c>
      <c r="F1442" s="6" t="s">
        <v>47</v>
      </c>
      <c r="G1442" s="6" t="s">
        <v>65</v>
      </c>
      <c r="H1442" s="6" t="s">
        <v>19</v>
      </c>
      <c r="I1442" s="8">
        <v>0.55000000000000004</v>
      </c>
      <c r="J1442" s="9">
        <v>6250</v>
      </c>
      <c r="K1442" s="10">
        <f t="shared" si="0"/>
        <v>3437.5000000000005</v>
      </c>
      <c r="L1442" s="10">
        <f t="shared" si="1"/>
        <v>859.37500000000011</v>
      </c>
      <c r="M1442" s="11">
        <v>0.25</v>
      </c>
      <c r="P1442" s="12"/>
    </row>
    <row r="1443" spans="1:18" ht="15.75" customHeight="1">
      <c r="A1443" s="1"/>
      <c r="B1443" s="6" t="s">
        <v>14</v>
      </c>
      <c r="C1443" s="6">
        <v>1185732</v>
      </c>
      <c r="D1443" s="7">
        <v>44538</v>
      </c>
      <c r="E1443" s="6" t="s">
        <v>46</v>
      </c>
      <c r="F1443" s="6" t="s">
        <v>47</v>
      </c>
      <c r="G1443" s="6" t="s">
        <v>65</v>
      </c>
      <c r="H1443" s="6" t="s">
        <v>20</v>
      </c>
      <c r="I1443" s="8">
        <v>0.55000000000000004</v>
      </c>
      <c r="J1443" s="9">
        <v>5750</v>
      </c>
      <c r="K1443" s="10">
        <f t="shared" si="0"/>
        <v>3162.5000000000005</v>
      </c>
      <c r="L1443" s="10">
        <f t="shared" si="1"/>
        <v>948.75000000000011</v>
      </c>
      <c r="M1443" s="11">
        <v>0.3</v>
      </c>
      <c r="P1443" s="12"/>
    </row>
    <row r="1444" spans="1:18" ht="15.75" customHeight="1">
      <c r="A1444" s="1"/>
      <c r="B1444" s="6" t="s">
        <v>14</v>
      </c>
      <c r="C1444" s="6">
        <v>1185732</v>
      </c>
      <c r="D1444" s="7">
        <v>44538</v>
      </c>
      <c r="E1444" s="6" t="s">
        <v>46</v>
      </c>
      <c r="F1444" s="6" t="s">
        <v>47</v>
      </c>
      <c r="G1444" s="6" t="s">
        <v>65</v>
      </c>
      <c r="H1444" s="6" t="s">
        <v>21</v>
      </c>
      <c r="I1444" s="8">
        <v>0.65</v>
      </c>
      <c r="J1444" s="9">
        <v>5750</v>
      </c>
      <c r="K1444" s="10">
        <f t="shared" si="0"/>
        <v>3737.5</v>
      </c>
      <c r="L1444" s="10">
        <f t="shared" si="1"/>
        <v>1308.125</v>
      </c>
      <c r="M1444" s="11">
        <v>0.35</v>
      </c>
      <c r="P1444" s="12"/>
    </row>
    <row r="1445" spans="1:18" ht="15.75" customHeight="1">
      <c r="A1445" s="1"/>
      <c r="B1445" s="6" t="s">
        <v>14</v>
      </c>
      <c r="C1445" s="6">
        <v>1185732</v>
      </c>
      <c r="D1445" s="7">
        <v>44538</v>
      </c>
      <c r="E1445" s="6" t="s">
        <v>46</v>
      </c>
      <c r="F1445" s="6" t="s">
        <v>47</v>
      </c>
      <c r="G1445" s="6" t="s">
        <v>65</v>
      </c>
      <c r="H1445" s="6" t="s">
        <v>22</v>
      </c>
      <c r="I1445" s="8">
        <v>0.7</v>
      </c>
      <c r="J1445" s="9">
        <v>6750</v>
      </c>
      <c r="K1445" s="10">
        <f t="shared" si="0"/>
        <v>4725</v>
      </c>
      <c r="L1445" s="10">
        <f t="shared" si="1"/>
        <v>2362.5</v>
      </c>
      <c r="M1445" s="11">
        <v>0.5</v>
      </c>
      <c r="P1445" s="12"/>
    </row>
    <row r="1446" spans="1:18" ht="15.75" customHeight="1">
      <c r="A1446" s="1" t="s">
        <v>39</v>
      </c>
      <c r="B1446" s="6" t="s">
        <v>14</v>
      </c>
      <c r="C1446" s="6">
        <v>1185732</v>
      </c>
      <c r="D1446" s="7">
        <v>44210</v>
      </c>
      <c r="E1446" s="6" t="s">
        <v>15</v>
      </c>
      <c r="F1446" s="6" t="s">
        <v>16</v>
      </c>
      <c r="G1446" s="6" t="s">
        <v>66</v>
      </c>
      <c r="H1446" s="6" t="s">
        <v>17</v>
      </c>
      <c r="I1446" s="8">
        <v>0.4</v>
      </c>
      <c r="J1446" s="9">
        <v>8000</v>
      </c>
      <c r="K1446" s="10">
        <f t="shared" si="0"/>
        <v>3200</v>
      </c>
      <c r="L1446" s="10">
        <f t="shared" si="1"/>
        <v>1600</v>
      </c>
      <c r="M1446" s="11">
        <v>0.5</v>
      </c>
      <c r="O1446" s="16"/>
      <c r="P1446" s="17"/>
      <c r="Q1446" s="12"/>
      <c r="R1446" s="13"/>
    </row>
    <row r="1447" spans="1:18" ht="15.75" customHeight="1">
      <c r="A1447" s="1"/>
      <c r="B1447" s="6" t="s">
        <v>14</v>
      </c>
      <c r="C1447" s="6">
        <v>1185732</v>
      </c>
      <c r="D1447" s="7">
        <v>44210</v>
      </c>
      <c r="E1447" s="6" t="s">
        <v>15</v>
      </c>
      <c r="F1447" s="6" t="s">
        <v>16</v>
      </c>
      <c r="G1447" s="6" t="s">
        <v>66</v>
      </c>
      <c r="H1447" s="6" t="s">
        <v>18</v>
      </c>
      <c r="I1447" s="8">
        <v>0.4</v>
      </c>
      <c r="J1447" s="9">
        <v>6000</v>
      </c>
      <c r="K1447" s="10">
        <f t="shared" si="0"/>
        <v>2400</v>
      </c>
      <c r="L1447" s="10">
        <f t="shared" si="1"/>
        <v>720</v>
      </c>
      <c r="M1447" s="11">
        <v>0.3</v>
      </c>
      <c r="O1447" s="16"/>
      <c r="P1447" s="17"/>
      <c r="Q1447" s="12"/>
      <c r="R1447" s="13"/>
    </row>
    <row r="1448" spans="1:18" ht="15.75" customHeight="1">
      <c r="A1448" s="1"/>
      <c r="B1448" s="6" t="s">
        <v>14</v>
      </c>
      <c r="C1448" s="6">
        <v>1185732</v>
      </c>
      <c r="D1448" s="7">
        <v>44210</v>
      </c>
      <c r="E1448" s="6" t="s">
        <v>15</v>
      </c>
      <c r="F1448" s="6" t="s">
        <v>16</v>
      </c>
      <c r="G1448" s="6" t="s">
        <v>66</v>
      </c>
      <c r="H1448" s="6" t="s">
        <v>19</v>
      </c>
      <c r="I1448" s="8">
        <v>0.30000000000000004</v>
      </c>
      <c r="J1448" s="9">
        <v>6000</v>
      </c>
      <c r="K1448" s="10">
        <f t="shared" si="0"/>
        <v>1800.0000000000002</v>
      </c>
      <c r="L1448" s="10">
        <f t="shared" si="1"/>
        <v>630</v>
      </c>
      <c r="M1448" s="11">
        <v>0.35</v>
      </c>
      <c r="O1448" s="16"/>
      <c r="P1448" s="17"/>
      <c r="Q1448" s="12"/>
      <c r="R1448" s="13"/>
    </row>
    <row r="1449" spans="1:18" ht="15.75" customHeight="1">
      <c r="A1449" s="1"/>
      <c r="B1449" s="6" t="s">
        <v>14</v>
      </c>
      <c r="C1449" s="6">
        <v>1185732</v>
      </c>
      <c r="D1449" s="7">
        <v>44210</v>
      </c>
      <c r="E1449" s="6" t="s">
        <v>15</v>
      </c>
      <c r="F1449" s="6" t="s">
        <v>16</v>
      </c>
      <c r="G1449" s="6" t="s">
        <v>66</v>
      </c>
      <c r="H1449" s="6" t="s">
        <v>20</v>
      </c>
      <c r="I1449" s="8">
        <v>0.35</v>
      </c>
      <c r="J1449" s="9">
        <v>4500</v>
      </c>
      <c r="K1449" s="10">
        <f t="shared" si="0"/>
        <v>1575</v>
      </c>
      <c r="L1449" s="10">
        <f t="shared" si="1"/>
        <v>551.25</v>
      </c>
      <c r="M1449" s="11">
        <v>0.35</v>
      </c>
      <c r="O1449" s="16"/>
      <c r="P1449" s="17"/>
      <c r="Q1449" s="12"/>
      <c r="R1449" s="13"/>
    </row>
    <row r="1450" spans="1:18" ht="15.75" customHeight="1">
      <c r="A1450" s="1"/>
      <c r="B1450" s="6" t="s">
        <v>14</v>
      </c>
      <c r="C1450" s="6">
        <v>1185732</v>
      </c>
      <c r="D1450" s="7">
        <v>44210</v>
      </c>
      <c r="E1450" s="6" t="s">
        <v>15</v>
      </c>
      <c r="F1450" s="6" t="s">
        <v>16</v>
      </c>
      <c r="G1450" s="6" t="s">
        <v>66</v>
      </c>
      <c r="H1450" s="6" t="s">
        <v>21</v>
      </c>
      <c r="I1450" s="8">
        <v>0.5</v>
      </c>
      <c r="J1450" s="9">
        <v>5000</v>
      </c>
      <c r="K1450" s="10">
        <f t="shared" si="0"/>
        <v>2500</v>
      </c>
      <c r="L1450" s="10">
        <f t="shared" si="1"/>
        <v>750</v>
      </c>
      <c r="M1450" s="11">
        <v>0.3</v>
      </c>
      <c r="O1450" s="16"/>
      <c r="P1450" s="17"/>
      <c r="Q1450" s="12"/>
      <c r="R1450" s="13"/>
    </row>
    <row r="1451" spans="1:18" ht="15.75" customHeight="1">
      <c r="A1451" s="1"/>
      <c r="B1451" s="6" t="s">
        <v>14</v>
      </c>
      <c r="C1451" s="6">
        <v>1185732</v>
      </c>
      <c r="D1451" s="7">
        <v>44210</v>
      </c>
      <c r="E1451" s="6" t="s">
        <v>15</v>
      </c>
      <c r="F1451" s="6" t="s">
        <v>16</v>
      </c>
      <c r="G1451" s="6" t="s">
        <v>66</v>
      </c>
      <c r="H1451" s="6" t="s">
        <v>22</v>
      </c>
      <c r="I1451" s="8">
        <v>0.4</v>
      </c>
      <c r="J1451" s="9">
        <v>6000</v>
      </c>
      <c r="K1451" s="10">
        <f t="shared" si="0"/>
        <v>2400</v>
      </c>
      <c r="L1451" s="10">
        <f t="shared" si="1"/>
        <v>600</v>
      </c>
      <c r="M1451" s="11">
        <v>0.25</v>
      </c>
      <c r="O1451" s="16"/>
      <c r="P1451" s="17"/>
      <c r="Q1451" s="12"/>
      <c r="R1451" s="13"/>
    </row>
    <row r="1452" spans="1:18" ht="15.75" customHeight="1">
      <c r="A1452" s="1"/>
      <c r="B1452" s="6" t="s">
        <v>14</v>
      </c>
      <c r="C1452" s="6">
        <v>1185732</v>
      </c>
      <c r="D1452" s="7">
        <v>44239</v>
      </c>
      <c r="E1452" s="6" t="s">
        <v>15</v>
      </c>
      <c r="F1452" s="6" t="s">
        <v>16</v>
      </c>
      <c r="G1452" s="6" t="s">
        <v>66</v>
      </c>
      <c r="H1452" s="6" t="s">
        <v>17</v>
      </c>
      <c r="I1452" s="8">
        <v>0.4</v>
      </c>
      <c r="J1452" s="9">
        <v>8500</v>
      </c>
      <c r="K1452" s="10">
        <f t="shared" si="0"/>
        <v>3400</v>
      </c>
      <c r="L1452" s="10">
        <f t="shared" si="1"/>
        <v>1700</v>
      </c>
      <c r="M1452" s="11">
        <v>0.5</v>
      </c>
      <c r="O1452" s="16"/>
      <c r="P1452" s="17"/>
      <c r="Q1452" s="12"/>
      <c r="R1452" s="13"/>
    </row>
    <row r="1453" spans="1:18" ht="15.75" customHeight="1">
      <c r="A1453" s="1"/>
      <c r="B1453" s="6" t="s">
        <v>14</v>
      </c>
      <c r="C1453" s="6">
        <v>1185732</v>
      </c>
      <c r="D1453" s="7">
        <v>44239</v>
      </c>
      <c r="E1453" s="6" t="s">
        <v>15</v>
      </c>
      <c r="F1453" s="6" t="s">
        <v>16</v>
      </c>
      <c r="G1453" s="6" t="s">
        <v>66</v>
      </c>
      <c r="H1453" s="6" t="s">
        <v>18</v>
      </c>
      <c r="I1453" s="8">
        <v>0.4</v>
      </c>
      <c r="J1453" s="9">
        <v>5000</v>
      </c>
      <c r="K1453" s="10">
        <f t="shared" si="0"/>
        <v>2000</v>
      </c>
      <c r="L1453" s="10">
        <f t="shared" si="1"/>
        <v>600</v>
      </c>
      <c r="M1453" s="11">
        <v>0.3</v>
      </c>
      <c r="O1453" s="16"/>
      <c r="P1453" s="17"/>
      <c r="Q1453" s="12"/>
      <c r="R1453" s="13"/>
    </row>
    <row r="1454" spans="1:18" ht="15.75" customHeight="1">
      <c r="A1454" s="1"/>
      <c r="B1454" s="6" t="s">
        <v>14</v>
      </c>
      <c r="C1454" s="6">
        <v>1185732</v>
      </c>
      <c r="D1454" s="7">
        <v>44239</v>
      </c>
      <c r="E1454" s="6" t="s">
        <v>15</v>
      </c>
      <c r="F1454" s="6" t="s">
        <v>16</v>
      </c>
      <c r="G1454" s="6" t="s">
        <v>66</v>
      </c>
      <c r="H1454" s="6" t="s">
        <v>19</v>
      </c>
      <c r="I1454" s="8">
        <v>0.30000000000000004</v>
      </c>
      <c r="J1454" s="9">
        <v>5500</v>
      </c>
      <c r="K1454" s="10">
        <f t="shared" si="0"/>
        <v>1650.0000000000002</v>
      </c>
      <c r="L1454" s="10">
        <f t="shared" si="1"/>
        <v>577.5</v>
      </c>
      <c r="M1454" s="11">
        <v>0.35</v>
      </c>
      <c r="O1454" s="16"/>
      <c r="P1454" s="17"/>
      <c r="Q1454" s="12"/>
      <c r="R1454" s="13"/>
    </row>
    <row r="1455" spans="1:18" ht="15.75" customHeight="1">
      <c r="A1455" s="1"/>
      <c r="B1455" s="6" t="s">
        <v>14</v>
      </c>
      <c r="C1455" s="6">
        <v>1185732</v>
      </c>
      <c r="D1455" s="7">
        <v>44239</v>
      </c>
      <c r="E1455" s="6" t="s">
        <v>15</v>
      </c>
      <c r="F1455" s="6" t="s">
        <v>16</v>
      </c>
      <c r="G1455" s="6" t="s">
        <v>66</v>
      </c>
      <c r="H1455" s="6" t="s">
        <v>20</v>
      </c>
      <c r="I1455" s="8">
        <v>0.35</v>
      </c>
      <c r="J1455" s="9">
        <v>4250</v>
      </c>
      <c r="K1455" s="10">
        <f t="shared" si="0"/>
        <v>1487.5</v>
      </c>
      <c r="L1455" s="10">
        <f t="shared" si="1"/>
        <v>520.625</v>
      </c>
      <c r="M1455" s="11">
        <v>0.35</v>
      </c>
      <c r="O1455" s="16"/>
      <c r="P1455" s="17"/>
      <c r="Q1455" s="12"/>
      <c r="R1455" s="13"/>
    </row>
    <row r="1456" spans="1:18" ht="15.75" customHeight="1">
      <c r="A1456" s="1"/>
      <c r="B1456" s="6" t="s">
        <v>14</v>
      </c>
      <c r="C1456" s="6">
        <v>1185732</v>
      </c>
      <c r="D1456" s="7">
        <v>44239</v>
      </c>
      <c r="E1456" s="6" t="s">
        <v>15</v>
      </c>
      <c r="F1456" s="6" t="s">
        <v>16</v>
      </c>
      <c r="G1456" s="6" t="s">
        <v>66</v>
      </c>
      <c r="H1456" s="6" t="s">
        <v>21</v>
      </c>
      <c r="I1456" s="8">
        <v>0.5</v>
      </c>
      <c r="J1456" s="9">
        <v>5000</v>
      </c>
      <c r="K1456" s="10">
        <f t="shared" si="0"/>
        <v>2500</v>
      </c>
      <c r="L1456" s="10">
        <f t="shared" si="1"/>
        <v>750</v>
      </c>
      <c r="M1456" s="11">
        <v>0.3</v>
      </c>
      <c r="O1456" s="16"/>
      <c r="P1456" s="17"/>
      <c r="Q1456" s="12"/>
      <c r="R1456" s="13"/>
    </row>
    <row r="1457" spans="1:18" ht="15.75" customHeight="1">
      <c r="A1457" s="1"/>
      <c r="B1457" s="6" t="s">
        <v>14</v>
      </c>
      <c r="C1457" s="6">
        <v>1185732</v>
      </c>
      <c r="D1457" s="7">
        <v>44239</v>
      </c>
      <c r="E1457" s="6" t="s">
        <v>15</v>
      </c>
      <c r="F1457" s="6" t="s">
        <v>16</v>
      </c>
      <c r="G1457" s="6" t="s">
        <v>66</v>
      </c>
      <c r="H1457" s="6" t="s">
        <v>22</v>
      </c>
      <c r="I1457" s="8">
        <v>0.4</v>
      </c>
      <c r="J1457" s="9">
        <v>6000</v>
      </c>
      <c r="K1457" s="10">
        <f t="shared" si="0"/>
        <v>2400</v>
      </c>
      <c r="L1457" s="10">
        <f t="shared" si="1"/>
        <v>600</v>
      </c>
      <c r="M1457" s="11">
        <v>0.25</v>
      </c>
      <c r="O1457" s="16"/>
      <c r="P1457" s="17"/>
      <c r="Q1457" s="12"/>
      <c r="R1457" s="13"/>
    </row>
    <row r="1458" spans="1:18" ht="15.75" customHeight="1">
      <c r="A1458" s="1"/>
      <c r="B1458" s="6" t="s">
        <v>14</v>
      </c>
      <c r="C1458" s="6">
        <v>1185732</v>
      </c>
      <c r="D1458" s="7">
        <v>44265</v>
      </c>
      <c r="E1458" s="6" t="s">
        <v>15</v>
      </c>
      <c r="F1458" s="6" t="s">
        <v>16</v>
      </c>
      <c r="G1458" s="6" t="s">
        <v>66</v>
      </c>
      <c r="H1458" s="6" t="s">
        <v>17</v>
      </c>
      <c r="I1458" s="8">
        <v>0.4</v>
      </c>
      <c r="J1458" s="9">
        <v>8200</v>
      </c>
      <c r="K1458" s="10">
        <f t="shared" si="0"/>
        <v>3280</v>
      </c>
      <c r="L1458" s="10">
        <f t="shared" si="1"/>
        <v>1640</v>
      </c>
      <c r="M1458" s="11">
        <v>0.5</v>
      </c>
      <c r="O1458" s="16"/>
      <c r="P1458" s="17"/>
      <c r="Q1458" s="12"/>
      <c r="R1458" s="13"/>
    </row>
    <row r="1459" spans="1:18" ht="15.75" customHeight="1">
      <c r="A1459" s="1"/>
      <c r="B1459" s="6" t="s">
        <v>14</v>
      </c>
      <c r="C1459" s="6">
        <v>1185732</v>
      </c>
      <c r="D1459" s="7">
        <v>44265</v>
      </c>
      <c r="E1459" s="6" t="s">
        <v>15</v>
      </c>
      <c r="F1459" s="6" t="s">
        <v>16</v>
      </c>
      <c r="G1459" s="6" t="s">
        <v>66</v>
      </c>
      <c r="H1459" s="6" t="s">
        <v>18</v>
      </c>
      <c r="I1459" s="8">
        <v>0.4</v>
      </c>
      <c r="J1459" s="9">
        <v>5250</v>
      </c>
      <c r="K1459" s="10">
        <f t="shared" si="0"/>
        <v>2100</v>
      </c>
      <c r="L1459" s="10">
        <f t="shared" si="1"/>
        <v>630</v>
      </c>
      <c r="M1459" s="11">
        <v>0.3</v>
      </c>
      <c r="O1459" s="16"/>
      <c r="P1459" s="17"/>
      <c r="Q1459" s="12"/>
      <c r="R1459" s="13"/>
    </row>
    <row r="1460" spans="1:18" ht="15.75" customHeight="1">
      <c r="A1460" s="1"/>
      <c r="B1460" s="6" t="s">
        <v>14</v>
      </c>
      <c r="C1460" s="6">
        <v>1185732</v>
      </c>
      <c r="D1460" s="7">
        <v>44265</v>
      </c>
      <c r="E1460" s="6" t="s">
        <v>15</v>
      </c>
      <c r="F1460" s="6" t="s">
        <v>16</v>
      </c>
      <c r="G1460" s="6" t="s">
        <v>66</v>
      </c>
      <c r="H1460" s="6" t="s">
        <v>19</v>
      </c>
      <c r="I1460" s="8">
        <v>0.30000000000000004</v>
      </c>
      <c r="J1460" s="9">
        <v>5500</v>
      </c>
      <c r="K1460" s="10">
        <f t="shared" si="0"/>
        <v>1650.0000000000002</v>
      </c>
      <c r="L1460" s="10">
        <f t="shared" si="1"/>
        <v>577.5</v>
      </c>
      <c r="M1460" s="11">
        <v>0.35</v>
      </c>
      <c r="O1460" s="16"/>
      <c r="P1460" s="17"/>
      <c r="Q1460" s="12"/>
      <c r="R1460" s="13"/>
    </row>
    <row r="1461" spans="1:18" ht="15.75" customHeight="1">
      <c r="A1461" s="1"/>
      <c r="B1461" s="6" t="s">
        <v>14</v>
      </c>
      <c r="C1461" s="6">
        <v>1185732</v>
      </c>
      <c r="D1461" s="7">
        <v>44265</v>
      </c>
      <c r="E1461" s="6" t="s">
        <v>15</v>
      </c>
      <c r="F1461" s="6" t="s">
        <v>16</v>
      </c>
      <c r="G1461" s="6" t="s">
        <v>66</v>
      </c>
      <c r="H1461" s="6" t="s">
        <v>20</v>
      </c>
      <c r="I1461" s="8">
        <v>0.35</v>
      </c>
      <c r="J1461" s="9">
        <v>4000</v>
      </c>
      <c r="K1461" s="10">
        <f t="shared" si="0"/>
        <v>1400</v>
      </c>
      <c r="L1461" s="10">
        <f t="shared" si="1"/>
        <v>489.99999999999994</v>
      </c>
      <c r="M1461" s="11">
        <v>0.35</v>
      </c>
      <c r="O1461" s="16"/>
      <c r="P1461" s="17"/>
      <c r="Q1461" s="12"/>
      <c r="R1461" s="13"/>
    </row>
    <row r="1462" spans="1:18" ht="15.75" customHeight="1">
      <c r="A1462" s="1"/>
      <c r="B1462" s="6" t="s">
        <v>14</v>
      </c>
      <c r="C1462" s="6">
        <v>1185732</v>
      </c>
      <c r="D1462" s="7">
        <v>44265</v>
      </c>
      <c r="E1462" s="6" t="s">
        <v>15</v>
      </c>
      <c r="F1462" s="6" t="s">
        <v>16</v>
      </c>
      <c r="G1462" s="6" t="s">
        <v>66</v>
      </c>
      <c r="H1462" s="6" t="s">
        <v>21</v>
      </c>
      <c r="I1462" s="8">
        <v>0.5</v>
      </c>
      <c r="J1462" s="9">
        <v>4500</v>
      </c>
      <c r="K1462" s="10">
        <f t="shared" si="0"/>
        <v>2250</v>
      </c>
      <c r="L1462" s="10">
        <f t="shared" si="1"/>
        <v>675</v>
      </c>
      <c r="M1462" s="11">
        <v>0.3</v>
      </c>
      <c r="O1462" s="16"/>
      <c r="P1462" s="17"/>
      <c r="Q1462" s="12"/>
      <c r="R1462" s="13"/>
    </row>
    <row r="1463" spans="1:18" ht="15.75" customHeight="1">
      <c r="A1463" s="1"/>
      <c r="B1463" s="6" t="s">
        <v>14</v>
      </c>
      <c r="C1463" s="6">
        <v>1185732</v>
      </c>
      <c r="D1463" s="7">
        <v>44265</v>
      </c>
      <c r="E1463" s="6" t="s">
        <v>15</v>
      </c>
      <c r="F1463" s="6" t="s">
        <v>16</v>
      </c>
      <c r="G1463" s="6" t="s">
        <v>66</v>
      </c>
      <c r="H1463" s="6" t="s">
        <v>22</v>
      </c>
      <c r="I1463" s="8">
        <v>0.4</v>
      </c>
      <c r="J1463" s="9">
        <v>5500</v>
      </c>
      <c r="K1463" s="10">
        <f t="shared" si="0"/>
        <v>2200</v>
      </c>
      <c r="L1463" s="10">
        <f t="shared" si="1"/>
        <v>550</v>
      </c>
      <c r="M1463" s="11">
        <v>0.25</v>
      </c>
      <c r="O1463" s="16"/>
      <c r="P1463" s="17"/>
      <c r="Q1463" s="12"/>
      <c r="R1463" s="13"/>
    </row>
    <row r="1464" spans="1:18" ht="15.75" customHeight="1">
      <c r="A1464" s="1"/>
      <c r="B1464" s="6" t="s">
        <v>14</v>
      </c>
      <c r="C1464" s="6">
        <v>1185732</v>
      </c>
      <c r="D1464" s="7">
        <v>44297</v>
      </c>
      <c r="E1464" s="6" t="s">
        <v>15</v>
      </c>
      <c r="F1464" s="6" t="s">
        <v>16</v>
      </c>
      <c r="G1464" s="6" t="s">
        <v>66</v>
      </c>
      <c r="H1464" s="6" t="s">
        <v>17</v>
      </c>
      <c r="I1464" s="8">
        <v>0.4</v>
      </c>
      <c r="J1464" s="9">
        <v>8000</v>
      </c>
      <c r="K1464" s="10">
        <f t="shared" si="0"/>
        <v>3200</v>
      </c>
      <c r="L1464" s="10">
        <f t="shared" si="1"/>
        <v>1600</v>
      </c>
      <c r="M1464" s="11">
        <v>0.5</v>
      </c>
      <c r="O1464" s="16"/>
      <c r="P1464" s="17"/>
      <c r="Q1464" s="12"/>
      <c r="R1464" s="13"/>
    </row>
    <row r="1465" spans="1:18" ht="15.75" customHeight="1">
      <c r="A1465" s="1"/>
      <c r="B1465" s="6" t="s">
        <v>14</v>
      </c>
      <c r="C1465" s="6">
        <v>1185732</v>
      </c>
      <c r="D1465" s="7">
        <v>44297</v>
      </c>
      <c r="E1465" s="6" t="s">
        <v>15</v>
      </c>
      <c r="F1465" s="6" t="s">
        <v>16</v>
      </c>
      <c r="G1465" s="6" t="s">
        <v>66</v>
      </c>
      <c r="H1465" s="6" t="s">
        <v>18</v>
      </c>
      <c r="I1465" s="8">
        <v>0.4</v>
      </c>
      <c r="J1465" s="9">
        <v>5000</v>
      </c>
      <c r="K1465" s="10">
        <f t="shared" si="0"/>
        <v>2000</v>
      </c>
      <c r="L1465" s="10">
        <f t="shared" si="1"/>
        <v>600</v>
      </c>
      <c r="M1465" s="11">
        <v>0.3</v>
      </c>
      <c r="O1465" s="16"/>
      <c r="P1465" s="17"/>
      <c r="Q1465" s="12"/>
      <c r="R1465" s="13"/>
    </row>
    <row r="1466" spans="1:18" ht="15.75" customHeight="1">
      <c r="A1466" s="1"/>
      <c r="B1466" s="6" t="s">
        <v>14</v>
      </c>
      <c r="C1466" s="6">
        <v>1185732</v>
      </c>
      <c r="D1466" s="7">
        <v>44297</v>
      </c>
      <c r="E1466" s="6" t="s">
        <v>15</v>
      </c>
      <c r="F1466" s="6" t="s">
        <v>16</v>
      </c>
      <c r="G1466" s="6" t="s">
        <v>66</v>
      </c>
      <c r="H1466" s="6" t="s">
        <v>19</v>
      </c>
      <c r="I1466" s="8">
        <v>0.30000000000000004</v>
      </c>
      <c r="J1466" s="9">
        <v>5000</v>
      </c>
      <c r="K1466" s="10">
        <f t="shared" si="0"/>
        <v>1500.0000000000002</v>
      </c>
      <c r="L1466" s="10">
        <f t="shared" si="1"/>
        <v>525</v>
      </c>
      <c r="M1466" s="11">
        <v>0.35</v>
      </c>
      <c r="O1466" s="16"/>
      <c r="P1466" s="17"/>
      <c r="Q1466" s="12"/>
      <c r="R1466" s="13"/>
    </row>
    <row r="1467" spans="1:18" ht="15.75" customHeight="1">
      <c r="A1467" s="1"/>
      <c r="B1467" s="6" t="s">
        <v>14</v>
      </c>
      <c r="C1467" s="6">
        <v>1185732</v>
      </c>
      <c r="D1467" s="7">
        <v>44297</v>
      </c>
      <c r="E1467" s="6" t="s">
        <v>15</v>
      </c>
      <c r="F1467" s="6" t="s">
        <v>16</v>
      </c>
      <c r="G1467" s="6" t="s">
        <v>66</v>
      </c>
      <c r="H1467" s="6" t="s">
        <v>20</v>
      </c>
      <c r="I1467" s="8">
        <v>0.35</v>
      </c>
      <c r="J1467" s="9">
        <v>4250</v>
      </c>
      <c r="K1467" s="10">
        <f t="shared" si="0"/>
        <v>1487.5</v>
      </c>
      <c r="L1467" s="10">
        <f t="shared" si="1"/>
        <v>520.625</v>
      </c>
      <c r="M1467" s="11">
        <v>0.35</v>
      </c>
      <c r="O1467" s="16"/>
      <c r="P1467" s="17"/>
      <c r="Q1467" s="12"/>
      <c r="R1467" s="13"/>
    </row>
    <row r="1468" spans="1:18" ht="15.75" customHeight="1">
      <c r="A1468" s="1"/>
      <c r="B1468" s="6" t="s">
        <v>14</v>
      </c>
      <c r="C1468" s="6">
        <v>1185732</v>
      </c>
      <c r="D1468" s="7">
        <v>44297</v>
      </c>
      <c r="E1468" s="6" t="s">
        <v>15</v>
      </c>
      <c r="F1468" s="6" t="s">
        <v>16</v>
      </c>
      <c r="G1468" s="6" t="s">
        <v>66</v>
      </c>
      <c r="H1468" s="6" t="s">
        <v>21</v>
      </c>
      <c r="I1468" s="8">
        <v>0.5</v>
      </c>
      <c r="J1468" s="9">
        <v>4250</v>
      </c>
      <c r="K1468" s="10">
        <f t="shared" si="0"/>
        <v>2125</v>
      </c>
      <c r="L1468" s="10">
        <f t="shared" si="1"/>
        <v>637.5</v>
      </c>
      <c r="M1468" s="11">
        <v>0.3</v>
      </c>
      <c r="O1468" s="16"/>
      <c r="P1468" s="17"/>
      <c r="Q1468" s="12"/>
      <c r="R1468" s="13"/>
    </row>
    <row r="1469" spans="1:18" ht="15.75" customHeight="1">
      <c r="A1469" s="1"/>
      <c r="B1469" s="6" t="s">
        <v>14</v>
      </c>
      <c r="C1469" s="6">
        <v>1185732</v>
      </c>
      <c r="D1469" s="7">
        <v>44297</v>
      </c>
      <c r="E1469" s="6" t="s">
        <v>15</v>
      </c>
      <c r="F1469" s="6" t="s">
        <v>16</v>
      </c>
      <c r="G1469" s="6" t="s">
        <v>66</v>
      </c>
      <c r="H1469" s="6" t="s">
        <v>22</v>
      </c>
      <c r="I1469" s="8">
        <v>0.4</v>
      </c>
      <c r="J1469" s="9">
        <v>5500</v>
      </c>
      <c r="K1469" s="10">
        <f t="shared" si="0"/>
        <v>2200</v>
      </c>
      <c r="L1469" s="10">
        <f t="shared" si="1"/>
        <v>550</v>
      </c>
      <c r="M1469" s="11">
        <v>0.25</v>
      </c>
      <c r="O1469" s="16"/>
      <c r="P1469" s="17"/>
      <c r="Q1469" s="12"/>
      <c r="R1469" s="13"/>
    </row>
    <row r="1470" spans="1:18" ht="15.75" customHeight="1">
      <c r="A1470" s="1"/>
      <c r="B1470" s="6" t="s">
        <v>14</v>
      </c>
      <c r="C1470" s="6">
        <v>1185732</v>
      </c>
      <c r="D1470" s="7">
        <v>44326</v>
      </c>
      <c r="E1470" s="6" t="s">
        <v>15</v>
      </c>
      <c r="F1470" s="6" t="s">
        <v>16</v>
      </c>
      <c r="G1470" s="6" t="s">
        <v>66</v>
      </c>
      <c r="H1470" s="6" t="s">
        <v>17</v>
      </c>
      <c r="I1470" s="8">
        <v>0.5</v>
      </c>
      <c r="J1470" s="9">
        <v>8200</v>
      </c>
      <c r="K1470" s="10">
        <f t="shared" si="0"/>
        <v>4100</v>
      </c>
      <c r="L1470" s="10">
        <f t="shared" si="1"/>
        <v>2050</v>
      </c>
      <c r="M1470" s="11">
        <v>0.5</v>
      </c>
      <c r="O1470" s="16"/>
      <c r="P1470" s="17"/>
      <c r="Q1470" s="12"/>
      <c r="R1470" s="13"/>
    </row>
    <row r="1471" spans="1:18" ht="15.75" customHeight="1">
      <c r="A1471" s="1"/>
      <c r="B1471" s="6" t="s">
        <v>14</v>
      </c>
      <c r="C1471" s="6">
        <v>1185732</v>
      </c>
      <c r="D1471" s="7">
        <v>44326</v>
      </c>
      <c r="E1471" s="6" t="s">
        <v>15</v>
      </c>
      <c r="F1471" s="6" t="s">
        <v>16</v>
      </c>
      <c r="G1471" s="6" t="s">
        <v>66</v>
      </c>
      <c r="H1471" s="6" t="s">
        <v>18</v>
      </c>
      <c r="I1471" s="8">
        <v>0.45000000000000007</v>
      </c>
      <c r="J1471" s="9">
        <v>5250</v>
      </c>
      <c r="K1471" s="10">
        <f t="shared" si="0"/>
        <v>2362.5000000000005</v>
      </c>
      <c r="L1471" s="10">
        <f t="shared" si="1"/>
        <v>708.75000000000011</v>
      </c>
      <c r="M1471" s="11">
        <v>0.3</v>
      </c>
      <c r="O1471" s="16"/>
      <c r="P1471" s="17"/>
      <c r="Q1471" s="12"/>
      <c r="R1471" s="13"/>
    </row>
    <row r="1472" spans="1:18" ht="15.75" customHeight="1">
      <c r="A1472" s="1"/>
      <c r="B1472" s="6" t="s">
        <v>14</v>
      </c>
      <c r="C1472" s="6">
        <v>1185732</v>
      </c>
      <c r="D1472" s="7">
        <v>44326</v>
      </c>
      <c r="E1472" s="6" t="s">
        <v>15</v>
      </c>
      <c r="F1472" s="6" t="s">
        <v>16</v>
      </c>
      <c r="G1472" s="6" t="s">
        <v>66</v>
      </c>
      <c r="H1472" s="6" t="s">
        <v>19</v>
      </c>
      <c r="I1472" s="8">
        <v>0.4</v>
      </c>
      <c r="J1472" s="9">
        <v>5000</v>
      </c>
      <c r="K1472" s="10">
        <f t="shared" si="0"/>
        <v>2000</v>
      </c>
      <c r="L1472" s="10">
        <f t="shared" si="1"/>
        <v>700</v>
      </c>
      <c r="M1472" s="11">
        <v>0.35</v>
      </c>
      <c r="O1472" s="16"/>
      <c r="P1472" s="17"/>
      <c r="Q1472" s="12"/>
      <c r="R1472" s="13"/>
    </row>
    <row r="1473" spans="1:18" ht="15.75" customHeight="1">
      <c r="A1473" s="1"/>
      <c r="B1473" s="6" t="s">
        <v>14</v>
      </c>
      <c r="C1473" s="6">
        <v>1185732</v>
      </c>
      <c r="D1473" s="7">
        <v>44326</v>
      </c>
      <c r="E1473" s="6" t="s">
        <v>15</v>
      </c>
      <c r="F1473" s="6" t="s">
        <v>16</v>
      </c>
      <c r="G1473" s="6" t="s">
        <v>66</v>
      </c>
      <c r="H1473" s="6" t="s">
        <v>20</v>
      </c>
      <c r="I1473" s="8">
        <v>0.4</v>
      </c>
      <c r="J1473" s="9">
        <v>4500</v>
      </c>
      <c r="K1473" s="10">
        <f t="shared" si="0"/>
        <v>1800</v>
      </c>
      <c r="L1473" s="10">
        <f t="shared" si="1"/>
        <v>630</v>
      </c>
      <c r="M1473" s="11">
        <v>0.35</v>
      </c>
      <c r="O1473" s="16"/>
      <c r="P1473" s="17"/>
      <c r="Q1473" s="12"/>
      <c r="R1473" s="13"/>
    </row>
    <row r="1474" spans="1:18" ht="15.75" customHeight="1">
      <c r="A1474" s="1"/>
      <c r="B1474" s="6" t="s">
        <v>14</v>
      </c>
      <c r="C1474" s="6">
        <v>1185732</v>
      </c>
      <c r="D1474" s="7">
        <v>44326</v>
      </c>
      <c r="E1474" s="6" t="s">
        <v>15</v>
      </c>
      <c r="F1474" s="6" t="s">
        <v>16</v>
      </c>
      <c r="G1474" s="6" t="s">
        <v>66</v>
      </c>
      <c r="H1474" s="6" t="s">
        <v>21</v>
      </c>
      <c r="I1474" s="8">
        <v>0.5</v>
      </c>
      <c r="J1474" s="9">
        <v>4750</v>
      </c>
      <c r="K1474" s="10">
        <f t="shared" si="0"/>
        <v>2375</v>
      </c>
      <c r="L1474" s="10">
        <f t="shared" si="1"/>
        <v>712.5</v>
      </c>
      <c r="M1474" s="11">
        <v>0.3</v>
      </c>
      <c r="O1474" s="16"/>
      <c r="P1474" s="17"/>
      <c r="Q1474" s="12"/>
      <c r="R1474" s="13"/>
    </row>
    <row r="1475" spans="1:18" ht="15.75" customHeight="1">
      <c r="A1475" s="1"/>
      <c r="B1475" s="6" t="s">
        <v>14</v>
      </c>
      <c r="C1475" s="6">
        <v>1185732</v>
      </c>
      <c r="D1475" s="7">
        <v>44326</v>
      </c>
      <c r="E1475" s="6" t="s">
        <v>15</v>
      </c>
      <c r="F1475" s="6" t="s">
        <v>16</v>
      </c>
      <c r="G1475" s="6" t="s">
        <v>66</v>
      </c>
      <c r="H1475" s="6" t="s">
        <v>22</v>
      </c>
      <c r="I1475" s="8">
        <v>0.55000000000000004</v>
      </c>
      <c r="J1475" s="9">
        <v>6000</v>
      </c>
      <c r="K1475" s="10">
        <f t="shared" si="0"/>
        <v>3300.0000000000005</v>
      </c>
      <c r="L1475" s="10">
        <f t="shared" si="1"/>
        <v>825.00000000000011</v>
      </c>
      <c r="M1475" s="11">
        <v>0.25</v>
      </c>
      <c r="O1475" s="16"/>
      <c r="P1475" s="17"/>
      <c r="Q1475" s="12"/>
      <c r="R1475" s="13"/>
    </row>
    <row r="1476" spans="1:18" ht="15.75" customHeight="1">
      <c r="A1476" s="1"/>
      <c r="B1476" s="6" t="s">
        <v>14</v>
      </c>
      <c r="C1476" s="6">
        <v>1185732</v>
      </c>
      <c r="D1476" s="7">
        <v>44359</v>
      </c>
      <c r="E1476" s="6" t="s">
        <v>15</v>
      </c>
      <c r="F1476" s="6" t="s">
        <v>16</v>
      </c>
      <c r="G1476" s="6" t="s">
        <v>66</v>
      </c>
      <c r="H1476" s="6" t="s">
        <v>17</v>
      </c>
      <c r="I1476" s="8">
        <v>0.5</v>
      </c>
      <c r="J1476" s="9">
        <v>8500</v>
      </c>
      <c r="K1476" s="10">
        <f t="shared" si="0"/>
        <v>4250</v>
      </c>
      <c r="L1476" s="10">
        <f t="shared" si="1"/>
        <v>2125</v>
      </c>
      <c r="M1476" s="11">
        <v>0.5</v>
      </c>
      <c r="O1476" s="16"/>
      <c r="P1476" s="17"/>
      <c r="Q1476" s="12"/>
      <c r="R1476" s="13"/>
    </row>
    <row r="1477" spans="1:18" ht="15.75" customHeight="1">
      <c r="A1477" s="1"/>
      <c r="B1477" s="6" t="s">
        <v>14</v>
      </c>
      <c r="C1477" s="6">
        <v>1185732</v>
      </c>
      <c r="D1477" s="7">
        <v>44359</v>
      </c>
      <c r="E1477" s="6" t="s">
        <v>15</v>
      </c>
      <c r="F1477" s="6" t="s">
        <v>16</v>
      </c>
      <c r="G1477" s="6" t="s">
        <v>66</v>
      </c>
      <c r="H1477" s="6" t="s">
        <v>18</v>
      </c>
      <c r="I1477" s="8">
        <v>0.45000000000000007</v>
      </c>
      <c r="J1477" s="9">
        <v>6000</v>
      </c>
      <c r="K1477" s="10">
        <f t="shared" si="0"/>
        <v>2700.0000000000005</v>
      </c>
      <c r="L1477" s="10">
        <f t="shared" si="1"/>
        <v>810.00000000000011</v>
      </c>
      <c r="M1477" s="11">
        <v>0.3</v>
      </c>
      <c r="O1477" s="16"/>
      <c r="P1477" s="17"/>
      <c r="Q1477" s="12"/>
      <c r="R1477" s="13"/>
    </row>
    <row r="1478" spans="1:18" ht="15.75" customHeight="1">
      <c r="A1478" s="1"/>
      <c r="B1478" s="6" t="s">
        <v>14</v>
      </c>
      <c r="C1478" s="6">
        <v>1185732</v>
      </c>
      <c r="D1478" s="7">
        <v>44359</v>
      </c>
      <c r="E1478" s="6" t="s">
        <v>15</v>
      </c>
      <c r="F1478" s="6" t="s">
        <v>16</v>
      </c>
      <c r="G1478" s="6" t="s">
        <v>66</v>
      </c>
      <c r="H1478" s="6" t="s">
        <v>19</v>
      </c>
      <c r="I1478" s="8">
        <v>0.4</v>
      </c>
      <c r="J1478" s="9">
        <v>5250</v>
      </c>
      <c r="K1478" s="10">
        <f t="shared" si="0"/>
        <v>2100</v>
      </c>
      <c r="L1478" s="10">
        <f t="shared" si="1"/>
        <v>735</v>
      </c>
      <c r="M1478" s="11">
        <v>0.35</v>
      </c>
      <c r="O1478" s="16"/>
      <c r="P1478" s="17"/>
      <c r="Q1478" s="12"/>
      <c r="R1478" s="13"/>
    </row>
    <row r="1479" spans="1:18" ht="15.75" customHeight="1">
      <c r="A1479" s="1"/>
      <c r="B1479" s="6" t="s">
        <v>14</v>
      </c>
      <c r="C1479" s="6">
        <v>1185732</v>
      </c>
      <c r="D1479" s="7">
        <v>44359</v>
      </c>
      <c r="E1479" s="6" t="s">
        <v>15</v>
      </c>
      <c r="F1479" s="6" t="s">
        <v>16</v>
      </c>
      <c r="G1479" s="6" t="s">
        <v>66</v>
      </c>
      <c r="H1479" s="6" t="s">
        <v>20</v>
      </c>
      <c r="I1479" s="8">
        <v>0.4</v>
      </c>
      <c r="J1479" s="9">
        <v>5000</v>
      </c>
      <c r="K1479" s="10">
        <f t="shared" si="0"/>
        <v>2000</v>
      </c>
      <c r="L1479" s="10">
        <f t="shared" si="1"/>
        <v>700</v>
      </c>
      <c r="M1479" s="11">
        <v>0.35</v>
      </c>
      <c r="O1479" s="16"/>
      <c r="P1479" s="17"/>
      <c r="Q1479" s="12"/>
      <c r="R1479" s="13"/>
    </row>
    <row r="1480" spans="1:18" ht="15.75" customHeight="1">
      <c r="A1480" s="1"/>
      <c r="B1480" s="6" t="s">
        <v>14</v>
      </c>
      <c r="C1480" s="6">
        <v>1185732</v>
      </c>
      <c r="D1480" s="7">
        <v>44359</v>
      </c>
      <c r="E1480" s="6" t="s">
        <v>15</v>
      </c>
      <c r="F1480" s="6" t="s">
        <v>16</v>
      </c>
      <c r="G1480" s="6" t="s">
        <v>66</v>
      </c>
      <c r="H1480" s="6" t="s">
        <v>21</v>
      </c>
      <c r="I1480" s="8">
        <v>0.5</v>
      </c>
      <c r="J1480" s="9">
        <v>5000</v>
      </c>
      <c r="K1480" s="10">
        <f t="shared" si="0"/>
        <v>2500</v>
      </c>
      <c r="L1480" s="10">
        <f t="shared" si="1"/>
        <v>750</v>
      </c>
      <c r="M1480" s="11">
        <v>0.3</v>
      </c>
      <c r="O1480" s="16"/>
      <c r="P1480" s="17"/>
      <c r="Q1480" s="12"/>
      <c r="R1480" s="13"/>
    </row>
    <row r="1481" spans="1:18" ht="15.75" customHeight="1">
      <c r="A1481" s="1"/>
      <c r="B1481" s="6" t="s">
        <v>14</v>
      </c>
      <c r="C1481" s="6">
        <v>1185732</v>
      </c>
      <c r="D1481" s="7">
        <v>44359</v>
      </c>
      <c r="E1481" s="6" t="s">
        <v>15</v>
      </c>
      <c r="F1481" s="6" t="s">
        <v>16</v>
      </c>
      <c r="G1481" s="6" t="s">
        <v>66</v>
      </c>
      <c r="H1481" s="6" t="s">
        <v>22</v>
      </c>
      <c r="I1481" s="8">
        <v>0.55000000000000004</v>
      </c>
      <c r="J1481" s="9">
        <v>6500</v>
      </c>
      <c r="K1481" s="10">
        <f t="shared" si="0"/>
        <v>3575.0000000000005</v>
      </c>
      <c r="L1481" s="10">
        <f t="shared" si="1"/>
        <v>893.75000000000011</v>
      </c>
      <c r="M1481" s="11">
        <v>0.25</v>
      </c>
      <c r="O1481" s="16"/>
      <c r="P1481" s="17"/>
      <c r="Q1481" s="12"/>
      <c r="R1481" s="13"/>
    </row>
    <row r="1482" spans="1:18" ht="15.75" customHeight="1">
      <c r="A1482" s="1"/>
      <c r="B1482" s="6" t="s">
        <v>14</v>
      </c>
      <c r="C1482" s="6">
        <v>1185732</v>
      </c>
      <c r="D1482" s="7">
        <v>44387</v>
      </c>
      <c r="E1482" s="6" t="s">
        <v>15</v>
      </c>
      <c r="F1482" s="6" t="s">
        <v>16</v>
      </c>
      <c r="G1482" s="6" t="s">
        <v>66</v>
      </c>
      <c r="H1482" s="6" t="s">
        <v>17</v>
      </c>
      <c r="I1482" s="8">
        <v>0.5</v>
      </c>
      <c r="J1482" s="9">
        <v>8750</v>
      </c>
      <c r="K1482" s="10">
        <f t="shared" si="0"/>
        <v>4375</v>
      </c>
      <c r="L1482" s="10">
        <f t="shared" si="1"/>
        <v>2187.5</v>
      </c>
      <c r="M1482" s="11">
        <v>0.5</v>
      </c>
      <c r="O1482" s="16"/>
      <c r="P1482" s="17"/>
      <c r="Q1482" s="12"/>
      <c r="R1482" s="13"/>
    </row>
    <row r="1483" spans="1:18" ht="15.75" customHeight="1">
      <c r="A1483" s="1"/>
      <c r="B1483" s="6" t="s">
        <v>14</v>
      </c>
      <c r="C1483" s="6">
        <v>1185732</v>
      </c>
      <c r="D1483" s="7">
        <v>44387</v>
      </c>
      <c r="E1483" s="6" t="s">
        <v>15</v>
      </c>
      <c r="F1483" s="6" t="s">
        <v>16</v>
      </c>
      <c r="G1483" s="6" t="s">
        <v>66</v>
      </c>
      <c r="H1483" s="6" t="s">
        <v>18</v>
      </c>
      <c r="I1483" s="8">
        <v>0.45000000000000007</v>
      </c>
      <c r="J1483" s="9">
        <v>6250</v>
      </c>
      <c r="K1483" s="10">
        <f t="shared" si="0"/>
        <v>2812.5000000000005</v>
      </c>
      <c r="L1483" s="10">
        <f t="shared" si="1"/>
        <v>843.75000000000011</v>
      </c>
      <c r="M1483" s="11">
        <v>0.3</v>
      </c>
      <c r="O1483" s="16"/>
      <c r="P1483" s="17"/>
      <c r="Q1483" s="12"/>
      <c r="R1483" s="13"/>
    </row>
    <row r="1484" spans="1:18" ht="15.75" customHeight="1">
      <c r="A1484" s="1"/>
      <c r="B1484" s="6" t="s">
        <v>14</v>
      </c>
      <c r="C1484" s="6">
        <v>1185732</v>
      </c>
      <c r="D1484" s="7">
        <v>44387</v>
      </c>
      <c r="E1484" s="6" t="s">
        <v>15</v>
      </c>
      <c r="F1484" s="6" t="s">
        <v>16</v>
      </c>
      <c r="G1484" s="6" t="s">
        <v>66</v>
      </c>
      <c r="H1484" s="6" t="s">
        <v>19</v>
      </c>
      <c r="I1484" s="8">
        <v>0.4</v>
      </c>
      <c r="J1484" s="9">
        <v>5500</v>
      </c>
      <c r="K1484" s="10">
        <f t="shared" si="0"/>
        <v>2200</v>
      </c>
      <c r="L1484" s="10">
        <f t="shared" si="1"/>
        <v>770</v>
      </c>
      <c r="M1484" s="11">
        <v>0.35</v>
      </c>
      <c r="O1484" s="16"/>
      <c r="P1484" s="17"/>
      <c r="Q1484" s="12"/>
      <c r="R1484" s="13"/>
    </row>
    <row r="1485" spans="1:18" ht="15.75" customHeight="1">
      <c r="A1485" s="1"/>
      <c r="B1485" s="6" t="s">
        <v>14</v>
      </c>
      <c r="C1485" s="6">
        <v>1185732</v>
      </c>
      <c r="D1485" s="7">
        <v>44387</v>
      </c>
      <c r="E1485" s="6" t="s">
        <v>15</v>
      </c>
      <c r="F1485" s="6" t="s">
        <v>16</v>
      </c>
      <c r="G1485" s="6" t="s">
        <v>66</v>
      </c>
      <c r="H1485" s="6" t="s">
        <v>20</v>
      </c>
      <c r="I1485" s="8">
        <v>0.4</v>
      </c>
      <c r="J1485" s="9">
        <v>5000</v>
      </c>
      <c r="K1485" s="10">
        <f t="shared" si="0"/>
        <v>2000</v>
      </c>
      <c r="L1485" s="10">
        <f t="shared" si="1"/>
        <v>700</v>
      </c>
      <c r="M1485" s="11">
        <v>0.35</v>
      </c>
      <c r="O1485" s="16"/>
      <c r="P1485" s="17"/>
      <c r="Q1485" s="12"/>
      <c r="R1485" s="13"/>
    </row>
    <row r="1486" spans="1:18" ht="15.75" customHeight="1">
      <c r="A1486" s="1"/>
      <c r="B1486" s="6" t="s">
        <v>14</v>
      </c>
      <c r="C1486" s="6">
        <v>1185732</v>
      </c>
      <c r="D1486" s="7">
        <v>44387</v>
      </c>
      <c r="E1486" s="6" t="s">
        <v>15</v>
      </c>
      <c r="F1486" s="6" t="s">
        <v>16</v>
      </c>
      <c r="G1486" s="6" t="s">
        <v>66</v>
      </c>
      <c r="H1486" s="6" t="s">
        <v>21</v>
      </c>
      <c r="I1486" s="8">
        <v>0.5</v>
      </c>
      <c r="J1486" s="9">
        <v>5250</v>
      </c>
      <c r="K1486" s="10">
        <f t="shared" si="0"/>
        <v>2625</v>
      </c>
      <c r="L1486" s="10">
        <f t="shared" si="1"/>
        <v>787.5</v>
      </c>
      <c r="M1486" s="11">
        <v>0.3</v>
      </c>
      <c r="O1486" s="16"/>
      <c r="P1486" s="17"/>
      <c r="Q1486" s="12"/>
      <c r="R1486" s="13"/>
    </row>
    <row r="1487" spans="1:18" ht="15.75" customHeight="1">
      <c r="A1487" s="1"/>
      <c r="B1487" s="6" t="s">
        <v>14</v>
      </c>
      <c r="C1487" s="6">
        <v>1185732</v>
      </c>
      <c r="D1487" s="7">
        <v>44387</v>
      </c>
      <c r="E1487" s="6" t="s">
        <v>15</v>
      </c>
      <c r="F1487" s="6" t="s">
        <v>16</v>
      </c>
      <c r="G1487" s="6" t="s">
        <v>66</v>
      </c>
      <c r="H1487" s="6" t="s">
        <v>22</v>
      </c>
      <c r="I1487" s="8">
        <v>0.55000000000000004</v>
      </c>
      <c r="J1487" s="9">
        <v>7000</v>
      </c>
      <c r="K1487" s="10">
        <f t="shared" si="0"/>
        <v>3850.0000000000005</v>
      </c>
      <c r="L1487" s="10">
        <f t="shared" si="1"/>
        <v>962.50000000000011</v>
      </c>
      <c r="M1487" s="11">
        <v>0.25</v>
      </c>
      <c r="O1487" s="16"/>
      <c r="P1487" s="17"/>
      <c r="Q1487" s="12"/>
      <c r="R1487" s="13"/>
    </row>
    <row r="1488" spans="1:18" ht="15.75" customHeight="1">
      <c r="A1488" s="1"/>
      <c r="B1488" s="6" t="s">
        <v>14</v>
      </c>
      <c r="C1488" s="6">
        <v>1185732</v>
      </c>
      <c r="D1488" s="7">
        <v>44419</v>
      </c>
      <c r="E1488" s="6" t="s">
        <v>15</v>
      </c>
      <c r="F1488" s="6" t="s">
        <v>16</v>
      </c>
      <c r="G1488" s="6" t="s">
        <v>66</v>
      </c>
      <c r="H1488" s="6" t="s">
        <v>17</v>
      </c>
      <c r="I1488" s="8">
        <v>0.5</v>
      </c>
      <c r="J1488" s="9">
        <v>8500</v>
      </c>
      <c r="K1488" s="10">
        <f t="shared" si="0"/>
        <v>4250</v>
      </c>
      <c r="L1488" s="10">
        <f t="shared" si="1"/>
        <v>2125</v>
      </c>
      <c r="M1488" s="11">
        <v>0.5</v>
      </c>
      <c r="O1488" s="16"/>
      <c r="P1488" s="17"/>
      <c r="Q1488" s="12"/>
      <c r="R1488" s="13"/>
    </row>
    <row r="1489" spans="1:18" ht="15.75" customHeight="1">
      <c r="A1489" s="1"/>
      <c r="B1489" s="6" t="s">
        <v>14</v>
      </c>
      <c r="C1489" s="6">
        <v>1185732</v>
      </c>
      <c r="D1489" s="7">
        <v>44419</v>
      </c>
      <c r="E1489" s="6" t="s">
        <v>15</v>
      </c>
      <c r="F1489" s="6" t="s">
        <v>16</v>
      </c>
      <c r="G1489" s="6" t="s">
        <v>66</v>
      </c>
      <c r="H1489" s="6" t="s">
        <v>18</v>
      </c>
      <c r="I1489" s="8">
        <v>0.45000000000000007</v>
      </c>
      <c r="J1489" s="9">
        <v>6250</v>
      </c>
      <c r="K1489" s="10">
        <f t="shared" si="0"/>
        <v>2812.5000000000005</v>
      </c>
      <c r="L1489" s="10">
        <f t="shared" si="1"/>
        <v>843.75000000000011</v>
      </c>
      <c r="M1489" s="11">
        <v>0.3</v>
      </c>
      <c r="O1489" s="16"/>
      <c r="P1489" s="17"/>
      <c r="Q1489" s="12"/>
      <c r="R1489" s="13"/>
    </row>
    <row r="1490" spans="1:18" ht="15.75" customHeight="1">
      <c r="A1490" s="1"/>
      <c r="B1490" s="6" t="s">
        <v>14</v>
      </c>
      <c r="C1490" s="6">
        <v>1185732</v>
      </c>
      <c r="D1490" s="7">
        <v>44419</v>
      </c>
      <c r="E1490" s="6" t="s">
        <v>15</v>
      </c>
      <c r="F1490" s="6" t="s">
        <v>16</v>
      </c>
      <c r="G1490" s="6" t="s">
        <v>66</v>
      </c>
      <c r="H1490" s="6" t="s">
        <v>19</v>
      </c>
      <c r="I1490" s="8">
        <v>0.4</v>
      </c>
      <c r="J1490" s="9">
        <v>5500</v>
      </c>
      <c r="K1490" s="10">
        <f t="shared" si="0"/>
        <v>2200</v>
      </c>
      <c r="L1490" s="10">
        <f t="shared" si="1"/>
        <v>770</v>
      </c>
      <c r="M1490" s="11">
        <v>0.35</v>
      </c>
      <c r="O1490" s="16"/>
      <c r="P1490" s="17"/>
      <c r="Q1490" s="12"/>
      <c r="R1490" s="13"/>
    </row>
    <row r="1491" spans="1:18" ht="15.75" customHeight="1">
      <c r="A1491" s="1"/>
      <c r="B1491" s="6" t="s">
        <v>14</v>
      </c>
      <c r="C1491" s="6">
        <v>1185732</v>
      </c>
      <c r="D1491" s="7">
        <v>44419</v>
      </c>
      <c r="E1491" s="6" t="s">
        <v>15</v>
      </c>
      <c r="F1491" s="6" t="s">
        <v>16</v>
      </c>
      <c r="G1491" s="6" t="s">
        <v>66</v>
      </c>
      <c r="H1491" s="6" t="s">
        <v>20</v>
      </c>
      <c r="I1491" s="8">
        <v>0.4</v>
      </c>
      <c r="J1491" s="9">
        <v>5250</v>
      </c>
      <c r="K1491" s="10">
        <f t="shared" si="0"/>
        <v>2100</v>
      </c>
      <c r="L1491" s="10">
        <f t="shared" si="1"/>
        <v>735</v>
      </c>
      <c r="M1491" s="11">
        <v>0.35</v>
      </c>
      <c r="O1491" s="16"/>
      <c r="P1491" s="17"/>
      <c r="Q1491" s="12"/>
      <c r="R1491" s="13"/>
    </row>
    <row r="1492" spans="1:18" ht="15.75" customHeight="1">
      <c r="A1492" s="1"/>
      <c r="B1492" s="6" t="s">
        <v>14</v>
      </c>
      <c r="C1492" s="6">
        <v>1185732</v>
      </c>
      <c r="D1492" s="7">
        <v>44419</v>
      </c>
      <c r="E1492" s="6" t="s">
        <v>15</v>
      </c>
      <c r="F1492" s="6" t="s">
        <v>16</v>
      </c>
      <c r="G1492" s="6" t="s">
        <v>66</v>
      </c>
      <c r="H1492" s="6" t="s">
        <v>21</v>
      </c>
      <c r="I1492" s="8">
        <v>0.5</v>
      </c>
      <c r="J1492" s="9">
        <v>5000</v>
      </c>
      <c r="K1492" s="10">
        <f t="shared" si="0"/>
        <v>2500</v>
      </c>
      <c r="L1492" s="10">
        <f t="shared" si="1"/>
        <v>750</v>
      </c>
      <c r="M1492" s="11">
        <v>0.3</v>
      </c>
      <c r="O1492" s="16"/>
      <c r="P1492" s="17"/>
      <c r="Q1492" s="12"/>
      <c r="R1492" s="13"/>
    </row>
    <row r="1493" spans="1:18" ht="15.75" customHeight="1">
      <c r="A1493" s="1"/>
      <c r="B1493" s="6" t="s">
        <v>14</v>
      </c>
      <c r="C1493" s="6">
        <v>1185732</v>
      </c>
      <c r="D1493" s="7">
        <v>44419</v>
      </c>
      <c r="E1493" s="6" t="s">
        <v>15</v>
      </c>
      <c r="F1493" s="6" t="s">
        <v>16</v>
      </c>
      <c r="G1493" s="6" t="s">
        <v>66</v>
      </c>
      <c r="H1493" s="6" t="s">
        <v>22</v>
      </c>
      <c r="I1493" s="8">
        <v>0.55000000000000004</v>
      </c>
      <c r="J1493" s="9">
        <v>6750</v>
      </c>
      <c r="K1493" s="10">
        <f t="shared" si="0"/>
        <v>3712.5000000000005</v>
      </c>
      <c r="L1493" s="10">
        <f t="shared" si="1"/>
        <v>928.12500000000011</v>
      </c>
      <c r="M1493" s="11">
        <v>0.25</v>
      </c>
      <c r="O1493" s="16"/>
      <c r="P1493" s="17"/>
      <c r="Q1493" s="12"/>
      <c r="R1493" s="13"/>
    </row>
    <row r="1494" spans="1:18" ht="15.75" customHeight="1">
      <c r="A1494" s="1"/>
      <c r="B1494" s="6" t="s">
        <v>14</v>
      </c>
      <c r="C1494" s="6">
        <v>1185732</v>
      </c>
      <c r="D1494" s="7">
        <v>44449</v>
      </c>
      <c r="E1494" s="6" t="s">
        <v>15</v>
      </c>
      <c r="F1494" s="6" t="s">
        <v>16</v>
      </c>
      <c r="G1494" s="6" t="s">
        <v>66</v>
      </c>
      <c r="H1494" s="6" t="s">
        <v>17</v>
      </c>
      <c r="I1494" s="8">
        <v>0.5</v>
      </c>
      <c r="J1494" s="9">
        <v>8000</v>
      </c>
      <c r="K1494" s="10">
        <f t="shared" si="0"/>
        <v>4000</v>
      </c>
      <c r="L1494" s="10">
        <f t="shared" si="1"/>
        <v>2000</v>
      </c>
      <c r="M1494" s="11">
        <v>0.5</v>
      </c>
      <c r="O1494" s="16"/>
      <c r="P1494" s="17"/>
      <c r="Q1494" s="12"/>
      <c r="R1494" s="13"/>
    </row>
    <row r="1495" spans="1:18" ht="15.75" customHeight="1">
      <c r="A1495" s="1"/>
      <c r="B1495" s="6" t="s">
        <v>14</v>
      </c>
      <c r="C1495" s="6">
        <v>1185732</v>
      </c>
      <c r="D1495" s="7">
        <v>44449</v>
      </c>
      <c r="E1495" s="6" t="s">
        <v>15</v>
      </c>
      <c r="F1495" s="6" t="s">
        <v>16</v>
      </c>
      <c r="G1495" s="6" t="s">
        <v>66</v>
      </c>
      <c r="H1495" s="6" t="s">
        <v>18</v>
      </c>
      <c r="I1495" s="8">
        <v>0.45000000000000007</v>
      </c>
      <c r="J1495" s="9">
        <v>6000</v>
      </c>
      <c r="K1495" s="10">
        <f t="shared" si="0"/>
        <v>2700.0000000000005</v>
      </c>
      <c r="L1495" s="10">
        <f t="shared" si="1"/>
        <v>810.00000000000011</v>
      </c>
      <c r="M1495" s="11">
        <v>0.3</v>
      </c>
      <c r="O1495" s="16"/>
      <c r="P1495" s="17"/>
      <c r="Q1495" s="12"/>
      <c r="R1495" s="13"/>
    </row>
    <row r="1496" spans="1:18" ht="15.75" customHeight="1">
      <c r="A1496" s="1"/>
      <c r="B1496" s="6" t="s">
        <v>14</v>
      </c>
      <c r="C1496" s="6">
        <v>1185732</v>
      </c>
      <c r="D1496" s="7">
        <v>44449</v>
      </c>
      <c r="E1496" s="6" t="s">
        <v>15</v>
      </c>
      <c r="F1496" s="6" t="s">
        <v>16</v>
      </c>
      <c r="G1496" s="6" t="s">
        <v>66</v>
      </c>
      <c r="H1496" s="6" t="s">
        <v>19</v>
      </c>
      <c r="I1496" s="8">
        <v>0.4</v>
      </c>
      <c r="J1496" s="9">
        <v>5250</v>
      </c>
      <c r="K1496" s="10">
        <f t="shared" si="0"/>
        <v>2100</v>
      </c>
      <c r="L1496" s="10">
        <f t="shared" si="1"/>
        <v>735</v>
      </c>
      <c r="M1496" s="11">
        <v>0.35</v>
      </c>
      <c r="O1496" s="16"/>
      <c r="P1496" s="17"/>
      <c r="Q1496" s="12"/>
      <c r="R1496" s="13"/>
    </row>
    <row r="1497" spans="1:18" ht="15.75" customHeight="1">
      <c r="A1497" s="1"/>
      <c r="B1497" s="6" t="s">
        <v>14</v>
      </c>
      <c r="C1497" s="6">
        <v>1185732</v>
      </c>
      <c r="D1497" s="7">
        <v>44449</v>
      </c>
      <c r="E1497" s="6" t="s">
        <v>15</v>
      </c>
      <c r="F1497" s="6" t="s">
        <v>16</v>
      </c>
      <c r="G1497" s="6" t="s">
        <v>66</v>
      </c>
      <c r="H1497" s="6" t="s">
        <v>20</v>
      </c>
      <c r="I1497" s="8">
        <v>0.4</v>
      </c>
      <c r="J1497" s="9">
        <v>5000</v>
      </c>
      <c r="K1497" s="10">
        <f t="shared" si="0"/>
        <v>2000</v>
      </c>
      <c r="L1497" s="10">
        <f t="shared" si="1"/>
        <v>700</v>
      </c>
      <c r="M1497" s="11">
        <v>0.35</v>
      </c>
      <c r="O1497" s="16"/>
      <c r="P1497" s="17"/>
      <c r="Q1497" s="12"/>
      <c r="R1497" s="13"/>
    </row>
    <row r="1498" spans="1:18" ht="15.75" customHeight="1">
      <c r="A1498" s="1"/>
      <c r="B1498" s="6" t="s">
        <v>14</v>
      </c>
      <c r="C1498" s="6">
        <v>1185732</v>
      </c>
      <c r="D1498" s="7">
        <v>44449</v>
      </c>
      <c r="E1498" s="6" t="s">
        <v>15</v>
      </c>
      <c r="F1498" s="6" t="s">
        <v>16</v>
      </c>
      <c r="G1498" s="6" t="s">
        <v>66</v>
      </c>
      <c r="H1498" s="6" t="s">
        <v>21</v>
      </c>
      <c r="I1498" s="8">
        <v>0.5</v>
      </c>
      <c r="J1498" s="9">
        <v>5000</v>
      </c>
      <c r="K1498" s="10">
        <f t="shared" si="0"/>
        <v>2500</v>
      </c>
      <c r="L1498" s="10">
        <f t="shared" si="1"/>
        <v>750</v>
      </c>
      <c r="M1498" s="11">
        <v>0.3</v>
      </c>
      <c r="O1498" s="16"/>
      <c r="P1498" s="17"/>
      <c r="Q1498" s="12"/>
      <c r="R1498" s="13"/>
    </row>
    <row r="1499" spans="1:18" ht="15.75" customHeight="1">
      <c r="A1499" s="1"/>
      <c r="B1499" s="6" t="s">
        <v>14</v>
      </c>
      <c r="C1499" s="6">
        <v>1185732</v>
      </c>
      <c r="D1499" s="7">
        <v>44449</v>
      </c>
      <c r="E1499" s="6" t="s">
        <v>15</v>
      </c>
      <c r="F1499" s="6" t="s">
        <v>16</v>
      </c>
      <c r="G1499" s="6" t="s">
        <v>66</v>
      </c>
      <c r="H1499" s="6" t="s">
        <v>22</v>
      </c>
      <c r="I1499" s="8">
        <v>0.55000000000000004</v>
      </c>
      <c r="J1499" s="9">
        <v>6000</v>
      </c>
      <c r="K1499" s="10">
        <f t="shared" si="0"/>
        <v>3300.0000000000005</v>
      </c>
      <c r="L1499" s="10">
        <f t="shared" si="1"/>
        <v>825.00000000000011</v>
      </c>
      <c r="M1499" s="11">
        <v>0.25</v>
      </c>
      <c r="O1499" s="16"/>
      <c r="P1499" s="17"/>
      <c r="Q1499" s="12"/>
      <c r="R1499" s="13"/>
    </row>
    <row r="1500" spans="1:18" ht="15.75" customHeight="1">
      <c r="A1500" s="1"/>
      <c r="B1500" s="6" t="s">
        <v>14</v>
      </c>
      <c r="C1500" s="6">
        <v>1185732</v>
      </c>
      <c r="D1500" s="7">
        <v>44481</v>
      </c>
      <c r="E1500" s="6" t="s">
        <v>15</v>
      </c>
      <c r="F1500" s="6" t="s">
        <v>16</v>
      </c>
      <c r="G1500" s="6" t="s">
        <v>66</v>
      </c>
      <c r="H1500" s="6" t="s">
        <v>17</v>
      </c>
      <c r="I1500" s="8">
        <v>0.55000000000000004</v>
      </c>
      <c r="J1500" s="9">
        <v>7750</v>
      </c>
      <c r="K1500" s="10">
        <f t="shared" si="0"/>
        <v>4262.5</v>
      </c>
      <c r="L1500" s="10">
        <f t="shared" si="1"/>
        <v>2131.25</v>
      </c>
      <c r="M1500" s="11">
        <v>0.5</v>
      </c>
      <c r="O1500" s="16"/>
      <c r="P1500" s="17"/>
      <c r="Q1500" s="12"/>
      <c r="R1500" s="13"/>
    </row>
    <row r="1501" spans="1:18" ht="15.75" customHeight="1">
      <c r="A1501" s="1"/>
      <c r="B1501" s="6" t="s">
        <v>14</v>
      </c>
      <c r="C1501" s="6">
        <v>1185732</v>
      </c>
      <c r="D1501" s="7">
        <v>44481</v>
      </c>
      <c r="E1501" s="6" t="s">
        <v>15</v>
      </c>
      <c r="F1501" s="6" t="s">
        <v>16</v>
      </c>
      <c r="G1501" s="6" t="s">
        <v>66</v>
      </c>
      <c r="H1501" s="6" t="s">
        <v>18</v>
      </c>
      <c r="I1501" s="8">
        <v>0.45000000000000007</v>
      </c>
      <c r="J1501" s="9">
        <v>6000</v>
      </c>
      <c r="K1501" s="10">
        <f t="shared" si="0"/>
        <v>2700.0000000000005</v>
      </c>
      <c r="L1501" s="10">
        <f t="shared" si="1"/>
        <v>810.00000000000011</v>
      </c>
      <c r="M1501" s="11">
        <v>0.3</v>
      </c>
      <c r="O1501" s="16"/>
      <c r="P1501" s="17"/>
      <c r="Q1501" s="12"/>
      <c r="R1501" s="13"/>
    </row>
    <row r="1502" spans="1:18" ht="15.75" customHeight="1">
      <c r="A1502" s="1"/>
      <c r="B1502" s="6" t="s">
        <v>14</v>
      </c>
      <c r="C1502" s="6">
        <v>1185732</v>
      </c>
      <c r="D1502" s="7">
        <v>44481</v>
      </c>
      <c r="E1502" s="6" t="s">
        <v>15</v>
      </c>
      <c r="F1502" s="6" t="s">
        <v>16</v>
      </c>
      <c r="G1502" s="6" t="s">
        <v>66</v>
      </c>
      <c r="H1502" s="6" t="s">
        <v>19</v>
      </c>
      <c r="I1502" s="8">
        <v>0.45000000000000007</v>
      </c>
      <c r="J1502" s="9">
        <v>5000</v>
      </c>
      <c r="K1502" s="10">
        <f t="shared" si="0"/>
        <v>2250.0000000000005</v>
      </c>
      <c r="L1502" s="10">
        <f t="shared" si="1"/>
        <v>787.50000000000011</v>
      </c>
      <c r="M1502" s="11">
        <v>0.35</v>
      </c>
      <c r="O1502" s="16"/>
      <c r="P1502" s="17"/>
      <c r="Q1502" s="12"/>
      <c r="R1502" s="13"/>
    </row>
    <row r="1503" spans="1:18" ht="15.75" customHeight="1">
      <c r="A1503" s="1"/>
      <c r="B1503" s="6" t="s">
        <v>14</v>
      </c>
      <c r="C1503" s="6">
        <v>1185732</v>
      </c>
      <c r="D1503" s="7">
        <v>44481</v>
      </c>
      <c r="E1503" s="6" t="s">
        <v>15</v>
      </c>
      <c r="F1503" s="6" t="s">
        <v>16</v>
      </c>
      <c r="G1503" s="6" t="s">
        <v>66</v>
      </c>
      <c r="H1503" s="6" t="s">
        <v>20</v>
      </c>
      <c r="I1503" s="8">
        <v>0.45000000000000007</v>
      </c>
      <c r="J1503" s="9">
        <v>4750</v>
      </c>
      <c r="K1503" s="10">
        <f t="shared" si="0"/>
        <v>2137.5000000000005</v>
      </c>
      <c r="L1503" s="10">
        <f t="shared" si="1"/>
        <v>748.12500000000011</v>
      </c>
      <c r="M1503" s="11">
        <v>0.35</v>
      </c>
      <c r="O1503" s="16"/>
      <c r="P1503" s="17"/>
      <c r="Q1503" s="12"/>
      <c r="R1503" s="13"/>
    </row>
    <row r="1504" spans="1:18" ht="15.75" customHeight="1">
      <c r="A1504" s="1"/>
      <c r="B1504" s="6" t="s">
        <v>14</v>
      </c>
      <c r="C1504" s="6">
        <v>1185732</v>
      </c>
      <c r="D1504" s="7">
        <v>44481</v>
      </c>
      <c r="E1504" s="6" t="s">
        <v>15</v>
      </c>
      <c r="F1504" s="6" t="s">
        <v>16</v>
      </c>
      <c r="G1504" s="6" t="s">
        <v>66</v>
      </c>
      <c r="H1504" s="6" t="s">
        <v>21</v>
      </c>
      <c r="I1504" s="8">
        <v>0.55000000000000004</v>
      </c>
      <c r="J1504" s="9">
        <v>4750</v>
      </c>
      <c r="K1504" s="10">
        <f t="shared" si="0"/>
        <v>2612.5</v>
      </c>
      <c r="L1504" s="10">
        <f t="shared" si="1"/>
        <v>783.75</v>
      </c>
      <c r="M1504" s="11">
        <v>0.3</v>
      </c>
      <c r="O1504" s="16"/>
      <c r="P1504" s="17"/>
      <c r="Q1504" s="12"/>
      <c r="R1504" s="13"/>
    </row>
    <row r="1505" spans="1:18" ht="15.75" customHeight="1">
      <c r="A1505" s="1"/>
      <c r="B1505" s="6" t="s">
        <v>14</v>
      </c>
      <c r="C1505" s="6">
        <v>1185732</v>
      </c>
      <c r="D1505" s="7">
        <v>44481</v>
      </c>
      <c r="E1505" s="6" t="s">
        <v>15</v>
      </c>
      <c r="F1505" s="6" t="s">
        <v>16</v>
      </c>
      <c r="G1505" s="6" t="s">
        <v>66</v>
      </c>
      <c r="H1505" s="6" t="s">
        <v>22</v>
      </c>
      <c r="I1505" s="8">
        <v>0.6</v>
      </c>
      <c r="J1505" s="9">
        <v>6000</v>
      </c>
      <c r="K1505" s="10">
        <f t="shared" si="0"/>
        <v>3600</v>
      </c>
      <c r="L1505" s="10">
        <f t="shared" si="1"/>
        <v>900</v>
      </c>
      <c r="M1505" s="11">
        <v>0.25</v>
      </c>
      <c r="O1505" s="16"/>
      <c r="P1505" s="17"/>
      <c r="Q1505" s="12"/>
      <c r="R1505" s="13"/>
    </row>
    <row r="1506" spans="1:18" ht="15.75" customHeight="1">
      <c r="A1506" s="1"/>
      <c r="B1506" s="6" t="s">
        <v>14</v>
      </c>
      <c r="C1506" s="6">
        <v>1185732</v>
      </c>
      <c r="D1506" s="7">
        <v>44511</v>
      </c>
      <c r="E1506" s="6" t="s">
        <v>15</v>
      </c>
      <c r="F1506" s="6" t="s">
        <v>16</v>
      </c>
      <c r="G1506" s="6" t="s">
        <v>66</v>
      </c>
      <c r="H1506" s="6" t="s">
        <v>17</v>
      </c>
      <c r="I1506" s="8">
        <v>0.55000000000000004</v>
      </c>
      <c r="J1506" s="9">
        <v>7500</v>
      </c>
      <c r="K1506" s="10">
        <f t="shared" si="0"/>
        <v>4125</v>
      </c>
      <c r="L1506" s="10">
        <f t="shared" si="1"/>
        <v>2062.5</v>
      </c>
      <c r="M1506" s="11">
        <v>0.5</v>
      </c>
      <c r="O1506" s="16"/>
      <c r="P1506" s="17"/>
      <c r="Q1506" s="12"/>
      <c r="R1506" s="13"/>
    </row>
    <row r="1507" spans="1:18" ht="15.75" customHeight="1">
      <c r="A1507" s="1"/>
      <c r="B1507" s="6" t="s">
        <v>14</v>
      </c>
      <c r="C1507" s="6">
        <v>1185732</v>
      </c>
      <c r="D1507" s="7">
        <v>44511</v>
      </c>
      <c r="E1507" s="6" t="s">
        <v>15</v>
      </c>
      <c r="F1507" s="6" t="s">
        <v>16</v>
      </c>
      <c r="G1507" s="6" t="s">
        <v>66</v>
      </c>
      <c r="H1507" s="6" t="s">
        <v>18</v>
      </c>
      <c r="I1507" s="8">
        <v>0.45000000000000007</v>
      </c>
      <c r="J1507" s="9">
        <v>5750</v>
      </c>
      <c r="K1507" s="10">
        <f t="shared" si="0"/>
        <v>2587.5000000000005</v>
      </c>
      <c r="L1507" s="10">
        <f t="shared" si="1"/>
        <v>776.25000000000011</v>
      </c>
      <c r="M1507" s="11">
        <v>0.3</v>
      </c>
      <c r="O1507" s="16"/>
      <c r="P1507" s="17"/>
      <c r="Q1507" s="12"/>
      <c r="R1507" s="13"/>
    </row>
    <row r="1508" spans="1:18" ht="15.75" customHeight="1">
      <c r="A1508" s="1"/>
      <c r="B1508" s="6" t="s">
        <v>14</v>
      </c>
      <c r="C1508" s="6">
        <v>1185732</v>
      </c>
      <c r="D1508" s="7">
        <v>44511</v>
      </c>
      <c r="E1508" s="6" t="s">
        <v>15</v>
      </c>
      <c r="F1508" s="6" t="s">
        <v>16</v>
      </c>
      <c r="G1508" s="6" t="s">
        <v>66</v>
      </c>
      <c r="H1508" s="6" t="s">
        <v>19</v>
      </c>
      <c r="I1508" s="8">
        <v>0.45000000000000007</v>
      </c>
      <c r="J1508" s="9">
        <v>5200</v>
      </c>
      <c r="K1508" s="10">
        <f t="shared" si="0"/>
        <v>2340.0000000000005</v>
      </c>
      <c r="L1508" s="10">
        <f t="shared" si="1"/>
        <v>819.00000000000011</v>
      </c>
      <c r="M1508" s="11">
        <v>0.35</v>
      </c>
      <c r="O1508" s="16"/>
      <c r="P1508" s="17"/>
      <c r="Q1508" s="12"/>
      <c r="R1508" s="13"/>
    </row>
    <row r="1509" spans="1:18" ht="15.75" customHeight="1">
      <c r="A1509" s="1"/>
      <c r="B1509" s="6" t="s">
        <v>14</v>
      </c>
      <c r="C1509" s="6">
        <v>1185732</v>
      </c>
      <c r="D1509" s="7">
        <v>44511</v>
      </c>
      <c r="E1509" s="6" t="s">
        <v>15</v>
      </c>
      <c r="F1509" s="6" t="s">
        <v>16</v>
      </c>
      <c r="G1509" s="6" t="s">
        <v>66</v>
      </c>
      <c r="H1509" s="6" t="s">
        <v>20</v>
      </c>
      <c r="I1509" s="8">
        <v>0.45000000000000007</v>
      </c>
      <c r="J1509" s="9">
        <v>5000</v>
      </c>
      <c r="K1509" s="10">
        <f t="shared" si="0"/>
        <v>2250.0000000000005</v>
      </c>
      <c r="L1509" s="10">
        <f t="shared" si="1"/>
        <v>787.50000000000011</v>
      </c>
      <c r="M1509" s="11">
        <v>0.35</v>
      </c>
      <c r="O1509" s="16"/>
      <c r="P1509" s="17"/>
      <c r="Q1509" s="12"/>
      <c r="R1509" s="13"/>
    </row>
    <row r="1510" spans="1:18" ht="15.75" customHeight="1">
      <c r="A1510" s="1"/>
      <c r="B1510" s="6" t="s">
        <v>14</v>
      </c>
      <c r="C1510" s="6">
        <v>1185732</v>
      </c>
      <c r="D1510" s="7">
        <v>44511</v>
      </c>
      <c r="E1510" s="6" t="s">
        <v>15</v>
      </c>
      <c r="F1510" s="6" t="s">
        <v>16</v>
      </c>
      <c r="G1510" s="6" t="s">
        <v>66</v>
      </c>
      <c r="H1510" s="6" t="s">
        <v>21</v>
      </c>
      <c r="I1510" s="8">
        <v>0.55000000000000004</v>
      </c>
      <c r="J1510" s="9">
        <v>4750</v>
      </c>
      <c r="K1510" s="10">
        <f t="shared" si="0"/>
        <v>2612.5</v>
      </c>
      <c r="L1510" s="10">
        <f t="shared" si="1"/>
        <v>783.75</v>
      </c>
      <c r="M1510" s="11">
        <v>0.3</v>
      </c>
      <c r="O1510" s="16"/>
      <c r="P1510" s="17"/>
      <c r="Q1510" s="12"/>
      <c r="R1510" s="13"/>
    </row>
    <row r="1511" spans="1:18" ht="15.75" customHeight="1">
      <c r="A1511" s="1"/>
      <c r="B1511" s="6" t="s">
        <v>14</v>
      </c>
      <c r="C1511" s="6">
        <v>1185732</v>
      </c>
      <c r="D1511" s="7">
        <v>44511</v>
      </c>
      <c r="E1511" s="6" t="s">
        <v>15</v>
      </c>
      <c r="F1511" s="6" t="s">
        <v>16</v>
      </c>
      <c r="G1511" s="6" t="s">
        <v>66</v>
      </c>
      <c r="H1511" s="6" t="s">
        <v>22</v>
      </c>
      <c r="I1511" s="8">
        <v>0.6</v>
      </c>
      <c r="J1511" s="9">
        <v>5750</v>
      </c>
      <c r="K1511" s="10">
        <f t="shared" si="0"/>
        <v>3450</v>
      </c>
      <c r="L1511" s="10">
        <f t="shared" si="1"/>
        <v>862.5</v>
      </c>
      <c r="M1511" s="11">
        <v>0.25</v>
      </c>
      <c r="O1511" s="16"/>
      <c r="P1511" s="17"/>
      <c r="Q1511" s="12"/>
      <c r="R1511" s="13"/>
    </row>
    <row r="1512" spans="1:18" ht="15.75" customHeight="1">
      <c r="A1512" s="1"/>
      <c r="B1512" s="6" t="s">
        <v>14</v>
      </c>
      <c r="C1512" s="6">
        <v>1185732</v>
      </c>
      <c r="D1512" s="7">
        <v>44540</v>
      </c>
      <c r="E1512" s="6" t="s">
        <v>15</v>
      </c>
      <c r="F1512" s="6" t="s">
        <v>16</v>
      </c>
      <c r="G1512" s="6" t="s">
        <v>66</v>
      </c>
      <c r="H1512" s="6" t="s">
        <v>17</v>
      </c>
      <c r="I1512" s="8">
        <v>0.55000000000000004</v>
      </c>
      <c r="J1512" s="9">
        <v>8000</v>
      </c>
      <c r="K1512" s="10">
        <f t="shared" si="0"/>
        <v>4400</v>
      </c>
      <c r="L1512" s="10">
        <f t="shared" si="1"/>
        <v>2200</v>
      </c>
      <c r="M1512" s="11">
        <v>0.5</v>
      </c>
      <c r="O1512" s="16"/>
      <c r="P1512" s="17"/>
      <c r="Q1512" s="12"/>
      <c r="R1512" s="13"/>
    </row>
    <row r="1513" spans="1:18" ht="15.75" customHeight="1">
      <c r="A1513" s="1"/>
      <c r="B1513" s="6" t="s">
        <v>14</v>
      </c>
      <c r="C1513" s="6">
        <v>1185732</v>
      </c>
      <c r="D1513" s="7">
        <v>44540</v>
      </c>
      <c r="E1513" s="6" t="s">
        <v>15</v>
      </c>
      <c r="F1513" s="6" t="s">
        <v>16</v>
      </c>
      <c r="G1513" s="6" t="s">
        <v>66</v>
      </c>
      <c r="H1513" s="6" t="s">
        <v>18</v>
      </c>
      <c r="I1513" s="8">
        <v>0.45000000000000007</v>
      </c>
      <c r="J1513" s="9">
        <v>6000</v>
      </c>
      <c r="K1513" s="10">
        <f t="shared" si="0"/>
        <v>2700.0000000000005</v>
      </c>
      <c r="L1513" s="10">
        <f t="shared" si="1"/>
        <v>810.00000000000011</v>
      </c>
      <c r="M1513" s="11">
        <v>0.3</v>
      </c>
      <c r="O1513" s="16"/>
      <c r="P1513" s="17"/>
      <c r="Q1513" s="12"/>
      <c r="R1513" s="13"/>
    </row>
    <row r="1514" spans="1:18" ht="15.75" customHeight="1">
      <c r="A1514" s="1"/>
      <c r="B1514" s="6" t="s">
        <v>14</v>
      </c>
      <c r="C1514" s="6">
        <v>1185732</v>
      </c>
      <c r="D1514" s="7">
        <v>44540</v>
      </c>
      <c r="E1514" s="6" t="s">
        <v>15</v>
      </c>
      <c r="F1514" s="6" t="s">
        <v>16</v>
      </c>
      <c r="G1514" s="6" t="s">
        <v>66</v>
      </c>
      <c r="H1514" s="6" t="s">
        <v>19</v>
      </c>
      <c r="I1514" s="8">
        <v>0.45000000000000007</v>
      </c>
      <c r="J1514" s="9">
        <v>5500</v>
      </c>
      <c r="K1514" s="10">
        <f t="shared" si="0"/>
        <v>2475.0000000000005</v>
      </c>
      <c r="L1514" s="10">
        <f t="shared" si="1"/>
        <v>866.25000000000011</v>
      </c>
      <c r="M1514" s="11">
        <v>0.35</v>
      </c>
      <c r="O1514" s="16"/>
      <c r="P1514" s="17"/>
      <c r="Q1514" s="12"/>
      <c r="R1514" s="13"/>
    </row>
    <row r="1515" spans="1:18" ht="15.75" customHeight="1">
      <c r="A1515" s="1"/>
      <c r="B1515" s="6" t="s">
        <v>14</v>
      </c>
      <c r="C1515" s="6">
        <v>1185732</v>
      </c>
      <c r="D1515" s="7">
        <v>44540</v>
      </c>
      <c r="E1515" s="6" t="s">
        <v>15</v>
      </c>
      <c r="F1515" s="6" t="s">
        <v>16</v>
      </c>
      <c r="G1515" s="6" t="s">
        <v>66</v>
      </c>
      <c r="H1515" s="6" t="s">
        <v>20</v>
      </c>
      <c r="I1515" s="8">
        <v>0.45000000000000007</v>
      </c>
      <c r="J1515" s="9">
        <v>5000</v>
      </c>
      <c r="K1515" s="10">
        <f t="shared" si="0"/>
        <v>2250.0000000000005</v>
      </c>
      <c r="L1515" s="10">
        <f t="shared" si="1"/>
        <v>787.50000000000011</v>
      </c>
      <c r="M1515" s="11">
        <v>0.35</v>
      </c>
      <c r="O1515" s="16"/>
      <c r="P1515" s="17"/>
      <c r="Q1515" s="12"/>
      <c r="R1515" s="13"/>
    </row>
    <row r="1516" spans="1:18" ht="15.75" customHeight="1">
      <c r="A1516" s="1"/>
      <c r="B1516" s="6" t="s">
        <v>14</v>
      </c>
      <c r="C1516" s="6">
        <v>1185732</v>
      </c>
      <c r="D1516" s="7">
        <v>44540</v>
      </c>
      <c r="E1516" s="6" t="s">
        <v>15</v>
      </c>
      <c r="F1516" s="6" t="s">
        <v>16</v>
      </c>
      <c r="G1516" s="6" t="s">
        <v>66</v>
      </c>
      <c r="H1516" s="6" t="s">
        <v>21</v>
      </c>
      <c r="I1516" s="8">
        <v>0.55000000000000004</v>
      </c>
      <c r="J1516" s="9">
        <v>5000</v>
      </c>
      <c r="K1516" s="10">
        <f t="shared" si="0"/>
        <v>2750</v>
      </c>
      <c r="L1516" s="10">
        <f t="shared" si="1"/>
        <v>825</v>
      </c>
      <c r="M1516" s="11">
        <v>0.3</v>
      </c>
      <c r="O1516" s="16"/>
      <c r="P1516" s="17"/>
      <c r="Q1516" s="12"/>
      <c r="R1516" s="13"/>
    </row>
    <row r="1517" spans="1:18" ht="15.75" customHeight="1">
      <c r="A1517" s="1"/>
      <c r="B1517" s="6" t="s">
        <v>14</v>
      </c>
      <c r="C1517" s="6">
        <v>1185732</v>
      </c>
      <c r="D1517" s="7">
        <v>44540</v>
      </c>
      <c r="E1517" s="6" t="s">
        <v>15</v>
      </c>
      <c r="F1517" s="6" t="s">
        <v>16</v>
      </c>
      <c r="G1517" s="6" t="s">
        <v>66</v>
      </c>
      <c r="H1517" s="6" t="s">
        <v>22</v>
      </c>
      <c r="I1517" s="8">
        <v>0.6</v>
      </c>
      <c r="J1517" s="9">
        <v>6000</v>
      </c>
      <c r="K1517" s="10">
        <f t="shared" si="0"/>
        <v>3600</v>
      </c>
      <c r="L1517" s="10">
        <f t="shared" si="1"/>
        <v>900</v>
      </c>
      <c r="M1517" s="11">
        <v>0.25</v>
      </c>
      <c r="O1517" s="16"/>
      <c r="P1517" s="17"/>
      <c r="Q1517" s="12"/>
      <c r="R1517" s="13"/>
    </row>
    <row r="1518" spans="1:18" ht="15.75" customHeight="1">
      <c r="A1518" s="1" t="s">
        <v>39</v>
      </c>
      <c r="B1518" s="6" t="s">
        <v>27</v>
      </c>
      <c r="C1518" s="6">
        <v>1128299</v>
      </c>
      <c r="D1518" s="7">
        <v>44220</v>
      </c>
      <c r="E1518" s="6" t="s">
        <v>28</v>
      </c>
      <c r="F1518" s="6" t="s">
        <v>67</v>
      </c>
      <c r="G1518" s="6" t="s">
        <v>68</v>
      </c>
      <c r="H1518" s="6" t="s">
        <v>17</v>
      </c>
      <c r="I1518" s="8">
        <v>0.30000000000000004</v>
      </c>
      <c r="J1518" s="9">
        <v>3500</v>
      </c>
      <c r="K1518" s="10">
        <f t="shared" si="0"/>
        <v>1050.0000000000002</v>
      </c>
      <c r="L1518" s="10">
        <f t="shared" si="1"/>
        <v>367.50000000000006</v>
      </c>
      <c r="M1518" s="11">
        <v>0.35</v>
      </c>
      <c r="O1518" s="16"/>
      <c r="P1518" s="17"/>
      <c r="Q1518" s="12"/>
      <c r="R1518" s="13"/>
    </row>
    <row r="1519" spans="1:18" ht="15.75" customHeight="1">
      <c r="A1519" s="1"/>
      <c r="B1519" s="6" t="s">
        <v>27</v>
      </c>
      <c r="C1519" s="6">
        <v>1128299</v>
      </c>
      <c r="D1519" s="7">
        <v>44220</v>
      </c>
      <c r="E1519" s="6" t="s">
        <v>28</v>
      </c>
      <c r="F1519" s="6" t="s">
        <v>67</v>
      </c>
      <c r="G1519" s="6" t="s">
        <v>68</v>
      </c>
      <c r="H1519" s="6" t="s">
        <v>18</v>
      </c>
      <c r="I1519" s="8">
        <v>0.4</v>
      </c>
      <c r="J1519" s="9">
        <v>3500</v>
      </c>
      <c r="K1519" s="10">
        <f t="shared" si="0"/>
        <v>1400</v>
      </c>
      <c r="L1519" s="10">
        <f t="shared" si="1"/>
        <v>489.99999999999994</v>
      </c>
      <c r="M1519" s="11">
        <v>0.35</v>
      </c>
      <c r="O1519" s="16"/>
      <c r="P1519" s="17"/>
      <c r="Q1519" s="12"/>
      <c r="R1519" s="13"/>
    </row>
    <row r="1520" spans="1:18" ht="15.75" customHeight="1">
      <c r="A1520" s="1"/>
      <c r="B1520" s="6" t="s">
        <v>27</v>
      </c>
      <c r="C1520" s="6">
        <v>1128299</v>
      </c>
      <c r="D1520" s="7">
        <v>44220</v>
      </c>
      <c r="E1520" s="6" t="s">
        <v>28</v>
      </c>
      <c r="F1520" s="6" t="s">
        <v>67</v>
      </c>
      <c r="G1520" s="6" t="s">
        <v>68</v>
      </c>
      <c r="H1520" s="6" t="s">
        <v>19</v>
      </c>
      <c r="I1520" s="8">
        <v>0.4</v>
      </c>
      <c r="J1520" s="9">
        <v>3500</v>
      </c>
      <c r="K1520" s="10">
        <f t="shared" si="0"/>
        <v>1400</v>
      </c>
      <c r="L1520" s="10">
        <f t="shared" si="1"/>
        <v>489.99999999999994</v>
      </c>
      <c r="M1520" s="11">
        <v>0.35</v>
      </c>
      <c r="O1520" s="16"/>
      <c r="P1520" s="17"/>
      <c r="Q1520" s="12"/>
      <c r="R1520" s="13"/>
    </row>
    <row r="1521" spans="1:18" ht="15.75" customHeight="1">
      <c r="A1521" s="1"/>
      <c r="B1521" s="6" t="s">
        <v>27</v>
      </c>
      <c r="C1521" s="6">
        <v>1128299</v>
      </c>
      <c r="D1521" s="7">
        <v>44220</v>
      </c>
      <c r="E1521" s="6" t="s">
        <v>28</v>
      </c>
      <c r="F1521" s="6" t="s">
        <v>67</v>
      </c>
      <c r="G1521" s="6" t="s">
        <v>68</v>
      </c>
      <c r="H1521" s="6" t="s">
        <v>20</v>
      </c>
      <c r="I1521" s="8">
        <v>0.4</v>
      </c>
      <c r="J1521" s="9">
        <v>2000</v>
      </c>
      <c r="K1521" s="10">
        <f t="shared" si="0"/>
        <v>800</v>
      </c>
      <c r="L1521" s="10">
        <f t="shared" si="1"/>
        <v>280</v>
      </c>
      <c r="M1521" s="11">
        <v>0.35</v>
      </c>
      <c r="O1521" s="16"/>
      <c r="P1521" s="17"/>
      <c r="Q1521" s="12"/>
      <c r="R1521" s="13"/>
    </row>
    <row r="1522" spans="1:18" ht="15.75" customHeight="1">
      <c r="A1522" s="1"/>
      <c r="B1522" s="6" t="s">
        <v>27</v>
      </c>
      <c r="C1522" s="6">
        <v>1128299</v>
      </c>
      <c r="D1522" s="7">
        <v>44220</v>
      </c>
      <c r="E1522" s="6" t="s">
        <v>28</v>
      </c>
      <c r="F1522" s="6" t="s">
        <v>67</v>
      </c>
      <c r="G1522" s="6" t="s">
        <v>68</v>
      </c>
      <c r="H1522" s="6" t="s">
        <v>21</v>
      </c>
      <c r="I1522" s="8">
        <v>0.45000000000000007</v>
      </c>
      <c r="J1522" s="9">
        <v>1500</v>
      </c>
      <c r="K1522" s="10">
        <f t="shared" si="0"/>
        <v>675.00000000000011</v>
      </c>
      <c r="L1522" s="10">
        <f t="shared" si="1"/>
        <v>270.00000000000006</v>
      </c>
      <c r="M1522" s="11">
        <v>0.4</v>
      </c>
      <c r="O1522" s="16"/>
      <c r="P1522" s="17"/>
      <c r="Q1522" s="12"/>
      <c r="R1522" s="13"/>
    </row>
    <row r="1523" spans="1:18" ht="15.75" customHeight="1">
      <c r="A1523" s="1"/>
      <c r="B1523" s="6" t="s">
        <v>27</v>
      </c>
      <c r="C1523" s="6">
        <v>1128299</v>
      </c>
      <c r="D1523" s="7">
        <v>44220</v>
      </c>
      <c r="E1523" s="6" t="s">
        <v>28</v>
      </c>
      <c r="F1523" s="6" t="s">
        <v>67</v>
      </c>
      <c r="G1523" s="6" t="s">
        <v>68</v>
      </c>
      <c r="H1523" s="6" t="s">
        <v>22</v>
      </c>
      <c r="I1523" s="8">
        <v>0.4</v>
      </c>
      <c r="J1523" s="9">
        <v>4000</v>
      </c>
      <c r="K1523" s="10">
        <f t="shared" si="0"/>
        <v>1600</v>
      </c>
      <c r="L1523" s="10">
        <f t="shared" si="1"/>
        <v>480</v>
      </c>
      <c r="M1523" s="11">
        <v>0.3</v>
      </c>
      <c r="O1523" s="16"/>
      <c r="P1523" s="17"/>
      <c r="Q1523" s="12"/>
      <c r="R1523" s="13"/>
    </row>
    <row r="1524" spans="1:18" ht="15.75" customHeight="1">
      <c r="A1524" s="1"/>
      <c r="B1524" s="6" t="s">
        <v>27</v>
      </c>
      <c r="C1524" s="6">
        <v>1128299</v>
      </c>
      <c r="D1524" s="7">
        <v>44251</v>
      </c>
      <c r="E1524" s="6" t="s">
        <v>28</v>
      </c>
      <c r="F1524" s="6" t="s">
        <v>67</v>
      </c>
      <c r="G1524" s="6" t="s">
        <v>68</v>
      </c>
      <c r="H1524" s="6" t="s">
        <v>17</v>
      </c>
      <c r="I1524" s="8">
        <v>0.30000000000000004</v>
      </c>
      <c r="J1524" s="9">
        <v>4500</v>
      </c>
      <c r="K1524" s="10">
        <f t="shared" si="0"/>
        <v>1350.0000000000002</v>
      </c>
      <c r="L1524" s="10">
        <f t="shared" si="1"/>
        <v>472.50000000000006</v>
      </c>
      <c r="M1524" s="11">
        <v>0.35</v>
      </c>
      <c r="O1524" s="16"/>
      <c r="P1524" s="17"/>
      <c r="Q1524" s="12"/>
      <c r="R1524" s="13"/>
    </row>
    <row r="1525" spans="1:18" ht="15.75" customHeight="1">
      <c r="A1525" s="1"/>
      <c r="B1525" s="6" t="s">
        <v>27</v>
      </c>
      <c r="C1525" s="6">
        <v>1128299</v>
      </c>
      <c r="D1525" s="7">
        <v>44251</v>
      </c>
      <c r="E1525" s="6" t="s">
        <v>28</v>
      </c>
      <c r="F1525" s="6" t="s">
        <v>67</v>
      </c>
      <c r="G1525" s="6" t="s">
        <v>68</v>
      </c>
      <c r="H1525" s="6" t="s">
        <v>18</v>
      </c>
      <c r="I1525" s="8">
        <v>0.4</v>
      </c>
      <c r="J1525" s="9">
        <v>3500</v>
      </c>
      <c r="K1525" s="10">
        <f t="shared" si="0"/>
        <v>1400</v>
      </c>
      <c r="L1525" s="10">
        <f t="shared" si="1"/>
        <v>489.99999999999994</v>
      </c>
      <c r="M1525" s="11">
        <v>0.35</v>
      </c>
      <c r="O1525" s="16"/>
      <c r="P1525" s="17"/>
      <c r="Q1525" s="12"/>
      <c r="R1525" s="13"/>
    </row>
    <row r="1526" spans="1:18" ht="15.75" customHeight="1">
      <c r="A1526" s="1"/>
      <c r="B1526" s="6" t="s">
        <v>27</v>
      </c>
      <c r="C1526" s="6">
        <v>1128299</v>
      </c>
      <c r="D1526" s="7">
        <v>44251</v>
      </c>
      <c r="E1526" s="6" t="s">
        <v>28</v>
      </c>
      <c r="F1526" s="6" t="s">
        <v>67</v>
      </c>
      <c r="G1526" s="6" t="s">
        <v>68</v>
      </c>
      <c r="H1526" s="6" t="s">
        <v>19</v>
      </c>
      <c r="I1526" s="8">
        <v>0.4</v>
      </c>
      <c r="J1526" s="9">
        <v>3500</v>
      </c>
      <c r="K1526" s="10">
        <f t="shared" si="0"/>
        <v>1400</v>
      </c>
      <c r="L1526" s="10">
        <f t="shared" si="1"/>
        <v>489.99999999999994</v>
      </c>
      <c r="M1526" s="11">
        <v>0.35</v>
      </c>
      <c r="O1526" s="16"/>
      <c r="P1526" s="17"/>
      <c r="Q1526" s="12"/>
      <c r="R1526" s="13"/>
    </row>
    <row r="1527" spans="1:18" ht="15.75" customHeight="1">
      <c r="A1527" s="1"/>
      <c r="B1527" s="6" t="s">
        <v>27</v>
      </c>
      <c r="C1527" s="6">
        <v>1128299</v>
      </c>
      <c r="D1527" s="7">
        <v>44251</v>
      </c>
      <c r="E1527" s="6" t="s">
        <v>28</v>
      </c>
      <c r="F1527" s="6" t="s">
        <v>67</v>
      </c>
      <c r="G1527" s="6" t="s">
        <v>68</v>
      </c>
      <c r="H1527" s="6" t="s">
        <v>20</v>
      </c>
      <c r="I1527" s="8">
        <v>0.4</v>
      </c>
      <c r="J1527" s="9">
        <v>2000</v>
      </c>
      <c r="K1527" s="10">
        <f t="shared" si="0"/>
        <v>800</v>
      </c>
      <c r="L1527" s="10">
        <f t="shared" si="1"/>
        <v>280</v>
      </c>
      <c r="M1527" s="11">
        <v>0.35</v>
      </c>
      <c r="O1527" s="16"/>
      <c r="P1527" s="17"/>
      <c r="Q1527" s="12"/>
      <c r="R1527" s="13"/>
    </row>
    <row r="1528" spans="1:18" ht="15.75" customHeight="1">
      <c r="A1528" s="1"/>
      <c r="B1528" s="6" t="s">
        <v>27</v>
      </c>
      <c r="C1528" s="6">
        <v>1128299</v>
      </c>
      <c r="D1528" s="7">
        <v>44251</v>
      </c>
      <c r="E1528" s="6" t="s">
        <v>28</v>
      </c>
      <c r="F1528" s="6" t="s">
        <v>67</v>
      </c>
      <c r="G1528" s="6" t="s">
        <v>68</v>
      </c>
      <c r="H1528" s="6" t="s">
        <v>21</v>
      </c>
      <c r="I1528" s="8">
        <v>0.45000000000000007</v>
      </c>
      <c r="J1528" s="9">
        <v>1250</v>
      </c>
      <c r="K1528" s="10">
        <f t="shared" si="0"/>
        <v>562.50000000000011</v>
      </c>
      <c r="L1528" s="10">
        <f t="shared" si="1"/>
        <v>225.00000000000006</v>
      </c>
      <c r="M1528" s="11">
        <v>0.4</v>
      </c>
      <c r="O1528" s="16"/>
      <c r="P1528" s="17"/>
      <c r="Q1528" s="12"/>
      <c r="R1528" s="13"/>
    </row>
    <row r="1529" spans="1:18" ht="15.75" customHeight="1">
      <c r="A1529" s="1"/>
      <c r="B1529" s="6" t="s">
        <v>27</v>
      </c>
      <c r="C1529" s="6">
        <v>1128299</v>
      </c>
      <c r="D1529" s="7">
        <v>44251</v>
      </c>
      <c r="E1529" s="6" t="s">
        <v>28</v>
      </c>
      <c r="F1529" s="6" t="s">
        <v>67</v>
      </c>
      <c r="G1529" s="6" t="s">
        <v>68</v>
      </c>
      <c r="H1529" s="6" t="s">
        <v>22</v>
      </c>
      <c r="I1529" s="8">
        <v>0.4</v>
      </c>
      <c r="J1529" s="9">
        <v>3250</v>
      </c>
      <c r="K1529" s="10">
        <f t="shared" si="0"/>
        <v>1300</v>
      </c>
      <c r="L1529" s="10">
        <f t="shared" si="1"/>
        <v>390</v>
      </c>
      <c r="M1529" s="11">
        <v>0.3</v>
      </c>
      <c r="O1529" s="16"/>
      <c r="P1529" s="17"/>
      <c r="Q1529" s="12"/>
      <c r="R1529" s="13"/>
    </row>
    <row r="1530" spans="1:18" ht="15.75" customHeight="1">
      <c r="A1530" s="1"/>
      <c r="B1530" s="6" t="s">
        <v>27</v>
      </c>
      <c r="C1530" s="6">
        <v>1128299</v>
      </c>
      <c r="D1530" s="7">
        <v>44278</v>
      </c>
      <c r="E1530" s="6" t="s">
        <v>28</v>
      </c>
      <c r="F1530" s="6" t="s">
        <v>67</v>
      </c>
      <c r="G1530" s="6" t="s">
        <v>68</v>
      </c>
      <c r="H1530" s="6" t="s">
        <v>17</v>
      </c>
      <c r="I1530" s="8">
        <v>0.4</v>
      </c>
      <c r="J1530" s="9">
        <v>4750</v>
      </c>
      <c r="K1530" s="10">
        <f t="shared" si="0"/>
        <v>1900</v>
      </c>
      <c r="L1530" s="10">
        <f t="shared" si="1"/>
        <v>665</v>
      </c>
      <c r="M1530" s="11">
        <v>0.35</v>
      </c>
      <c r="O1530" s="16"/>
      <c r="P1530" s="17"/>
      <c r="Q1530" s="12"/>
      <c r="R1530" s="13"/>
    </row>
    <row r="1531" spans="1:18" ht="15.75" customHeight="1">
      <c r="A1531" s="1"/>
      <c r="B1531" s="6" t="s">
        <v>27</v>
      </c>
      <c r="C1531" s="6">
        <v>1128299</v>
      </c>
      <c r="D1531" s="7">
        <v>44278</v>
      </c>
      <c r="E1531" s="6" t="s">
        <v>28</v>
      </c>
      <c r="F1531" s="6" t="s">
        <v>67</v>
      </c>
      <c r="G1531" s="6" t="s">
        <v>68</v>
      </c>
      <c r="H1531" s="6" t="s">
        <v>18</v>
      </c>
      <c r="I1531" s="8">
        <v>0.5</v>
      </c>
      <c r="J1531" s="9">
        <v>3250</v>
      </c>
      <c r="K1531" s="10">
        <f t="shared" si="0"/>
        <v>1625</v>
      </c>
      <c r="L1531" s="10">
        <f t="shared" si="1"/>
        <v>568.75</v>
      </c>
      <c r="M1531" s="11">
        <v>0.35</v>
      </c>
      <c r="O1531" s="16"/>
      <c r="P1531" s="17"/>
      <c r="Q1531" s="12"/>
      <c r="R1531" s="13"/>
    </row>
    <row r="1532" spans="1:18" ht="15.75" customHeight="1">
      <c r="A1532" s="1"/>
      <c r="B1532" s="6" t="s">
        <v>27</v>
      </c>
      <c r="C1532" s="6">
        <v>1128299</v>
      </c>
      <c r="D1532" s="7">
        <v>44278</v>
      </c>
      <c r="E1532" s="6" t="s">
        <v>28</v>
      </c>
      <c r="F1532" s="6" t="s">
        <v>67</v>
      </c>
      <c r="G1532" s="6" t="s">
        <v>68</v>
      </c>
      <c r="H1532" s="6" t="s">
        <v>19</v>
      </c>
      <c r="I1532" s="8">
        <v>0.54999999999999993</v>
      </c>
      <c r="J1532" s="9">
        <v>3500</v>
      </c>
      <c r="K1532" s="10">
        <f t="shared" si="0"/>
        <v>1924.9999999999998</v>
      </c>
      <c r="L1532" s="10">
        <f t="shared" si="1"/>
        <v>673.74999999999989</v>
      </c>
      <c r="M1532" s="11">
        <v>0.35</v>
      </c>
      <c r="O1532" s="16"/>
      <c r="P1532" s="17"/>
      <c r="Q1532" s="12"/>
      <c r="R1532" s="13"/>
    </row>
    <row r="1533" spans="1:18" ht="15.75" customHeight="1">
      <c r="A1533" s="1"/>
      <c r="B1533" s="6" t="s">
        <v>27</v>
      </c>
      <c r="C1533" s="6">
        <v>1128299</v>
      </c>
      <c r="D1533" s="7">
        <v>44278</v>
      </c>
      <c r="E1533" s="6" t="s">
        <v>28</v>
      </c>
      <c r="F1533" s="6" t="s">
        <v>67</v>
      </c>
      <c r="G1533" s="6" t="s">
        <v>68</v>
      </c>
      <c r="H1533" s="6" t="s">
        <v>20</v>
      </c>
      <c r="I1533" s="8">
        <v>0.5</v>
      </c>
      <c r="J1533" s="9">
        <v>2500</v>
      </c>
      <c r="K1533" s="10">
        <f t="shared" si="0"/>
        <v>1250</v>
      </c>
      <c r="L1533" s="10">
        <f t="shared" si="1"/>
        <v>437.5</v>
      </c>
      <c r="M1533" s="11">
        <v>0.35</v>
      </c>
      <c r="O1533" s="16"/>
      <c r="P1533" s="17"/>
      <c r="Q1533" s="12"/>
      <c r="R1533" s="13"/>
    </row>
    <row r="1534" spans="1:18" ht="15.75" customHeight="1">
      <c r="A1534" s="1"/>
      <c r="B1534" s="6" t="s">
        <v>27</v>
      </c>
      <c r="C1534" s="6">
        <v>1128299</v>
      </c>
      <c r="D1534" s="7">
        <v>44278</v>
      </c>
      <c r="E1534" s="6" t="s">
        <v>28</v>
      </c>
      <c r="F1534" s="6" t="s">
        <v>67</v>
      </c>
      <c r="G1534" s="6" t="s">
        <v>68</v>
      </c>
      <c r="H1534" s="6" t="s">
        <v>21</v>
      </c>
      <c r="I1534" s="8">
        <v>0.55000000000000004</v>
      </c>
      <c r="J1534" s="9">
        <v>1000</v>
      </c>
      <c r="K1534" s="10">
        <f t="shared" si="0"/>
        <v>550</v>
      </c>
      <c r="L1534" s="10">
        <f t="shared" si="1"/>
        <v>220</v>
      </c>
      <c r="M1534" s="11">
        <v>0.4</v>
      </c>
      <c r="O1534" s="16"/>
      <c r="P1534" s="17"/>
      <c r="Q1534" s="12"/>
      <c r="R1534" s="13"/>
    </row>
    <row r="1535" spans="1:18" ht="15.75" customHeight="1">
      <c r="A1535" s="1"/>
      <c r="B1535" s="6" t="s">
        <v>27</v>
      </c>
      <c r="C1535" s="6">
        <v>1128299</v>
      </c>
      <c r="D1535" s="7">
        <v>44278</v>
      </c>
      <c r="E1535" s="6" t="s">
        <v>28</v>
      </c>
      <c r="F1535" s="6" t="s">
        <v>67</v>
      </c>
      <c r="G1535" s="6" t="s">
        <v>68</v>
      </c>
      <c r="H1535" s="6" t="s">
        <v>22</v>
      </c>
      <c r="I1535" s="8">
        <v>0.5</v>
      </c>
      <c r="J1535" s="9">
        <v>3000</v>
      </c>
      <c r="K1535" s="10">
        <f t="shared" si="0"/>
        <v>1500</v>
      </c>
      <c r="L1535" s="10">
        <f t="shared" si="1"/>
        <v>450</v>
      </c>
      <c r="M1535" s="11">
        <v>0.3</v>
      </c>
      <c r="O1535" s="16"/>
      <c r="P1535" s="17"/>
      <c r="Q1535" s="12"/>
      <c r="R1535" s="13"/>
    </row>
    <row r="1536" spans="1:18" ht="15.75" customHeight="1">
      <c r="A1536" s="1"/>
      <c r="B1536" s="6" t="s">
        <v>27</v>
      </c>
      <c r="C1536" s="6">
        <v>1128299</v>
      </c>
      <c r="D1536" s="7">
        <v>44310</v>
      </c>
      <c r="E1536" s="6" t="s">
        <v>28</v>
      </c>
      <c r="F1536" s="6" t="s">
        <v>67</v>
      </c>
      <c r="G1536" s="6" t="s">
        <v>68</v>
      </c>
      <c r="H1536" s="6" t="s">
        <v>17</v>
      </c>
      <c r="I1536" s="8">
        <v>0.55000000000000004</v>
      </c>
      <c r="J1536" s="9">
        <v>4750</v>
      </c>
      <c r="K1536" s="10">
        <f t="shared" si="0"/>
        <v>2612.5</v>
      </c>
      <c r="L1536" s="10">
        <f t="shared" si="1"/>
        <v>914.37499999999989</v>
      </c>
      <c r="M1536" s="11">
        <v>0.35</v>
      </c>
      <c r="O1536" s="16"/>
      <c r="P1536" s="17"/>
      <c r="Q1536" s="12"/>
      <c r="R1536" s="13"/>
    </row>
    <row r="1537" spans="1:18" ht="15.75" customHeight="1">
      <c r="A1537" s="1"/>
      <c r="B1537" s="6" t="s">
        <v>27</v>
      </c>
      <c r="C1537" s="6">
        <v>1128299</v>
      </c>
      <c r="D1537" s="7">
        <v>44310</v>
      </c>
      <c r="E1537" s="6" t="s">
        <v>28</v>
      </c>
      <c r="F1537" s="6" t="s">
        <v>67</v>
      </c>
      <c r="G1537" s="6" t="s">
        <v>68</v>
      </c>
      <c r="H1537" s="6" t="s">
        <v>18</v>
      </c>
      <c r="I1537" s="8">
        <v>0.60000000000000009</v>
      </c>
      <c r="J1537" s="9">
        <v>2750</v>
      </c>
      <c r="K1537" s="10">
        <f t="shared" si="0"/>
        <v>1650.0000000000002</v>
      </c>
      <c r="L1537" s="10">
        <f t="shared" si="1"/>
        <v>577.5</v>
      </c>
      <c r="M1537" s="11">
        <v>0.35</v>
      </c>
      <c r="O1537" s="16"/>
      <c r="P1537" s="17"/>
      <c r="Q1537" s="12"/>
      <c r="R1537" s="13"/>
    </row>
    <row r="1538" spans="1:18" ht="15.75" customHeight="1">
      <c r="A1538" s="1"/>
      <c r="B1538" s="6" t="s">
        <v>27</v>
      </c>
      <c r="C1538" s="6">
        <v>1128299</v>
      </c>
      <c r="D1538" s="7">
        <v>44310</v>
      </c>
      <c r="E1538" s="6" t="s">
        <v>28</v>
      </c>
      <c r="F1538" s="6" t="s">
        <v>67</v>
      </c>
      <c r="G1538" s="6" t="s">
        <v>68</v>
      </c>
      <c r="H1538" s="6" t="s">
        <v>19</v>
      </c>
      <c r="I1538" s="8">
        <v>0.60000000000000009</v>
      </c>
      <c r="J1538" s="9">
        <v>3250</v>
      </c>
      <c r="K1538" s="10">
        <f t="shared" si="0"/>
        <v>1950.0000000000002</v>
      </c>
      <c r="L1538" s="10">
        <f t="shared" si="1"/>
        <v>682.5</v>
      </c>
      <c r="M1538" s="11">
        <v>0.35</v>
      </c>
      <c r="O1538" s="16"/>
      <c r="P1538" s="17"/>
      <c r="Q1538" s="12"/>
      <c r="R1538" s="13"/>
    </row>
    <row r="1539" spans="1:18" ht="15.75" customHeight="1">
      <c r="A1539" s="1"/>
      <c r="B1539" s="6" t="s">
        <v>27</v>
      </c>
      <c r="C1539" s="6">
        <v>1128299</v>
      </c>
      <c r="D1539" s="7">
        <v>44310</v>
      </c>
      <c r="E1539" s="6" t="s">
        <v>28</v>
      </c>
      <c r="F1539" s="6" t="s">
        <v>67</v>
      </c>
      <c r="G1539" s="6" t="s">
        <v>68</v>
      </c>
      <c r="H1539" s="6" t="s">
        <v>20</v>
      </c>
      <c r="I1539" s="8">
        <v>0.45000000000000007</v>
      </c>
      <c r="J1539" s="9">
        <v>2250</v>
      </c>
      <c r="K1539" s="10">
        <f t="shared" si="0"/>
        <v>1012.5000000000001</v>
      </c>
      <c r="L1539" s="10">
        <f t="shared" si="1"/>
        <v>354.375</v>
      </c>
      <c r="M1539" s="11">
        <v>0.35</v>
      </c>
      <c r="O1539" s="16"/>
      <c r="P1539" s="17"/>
      <c r="Q1539" s="12"/>
      <c r="R1539" s="13"/>
    </row>
    <row r="1540" spans="1:18" ht="15.75" customHeight="1">
      <c r="A1540" s="1"/>
      <c r="B1540" s="6" t="s">
        <v>27</v>
      </c>
      <c r="C1540" s="6">
        <v>1128299</v>
      </c>
      <c r="D1540" s="7">
        <v>44310</v>
      </c>
      <c r="E1540" s="6" t="s">
        <v>28</v>
      </c>
      <c r="F1540" s="6" t="s">
        <v>67</v>
      </c>
      <c r="G1540" s="6" t="s">
        <v>68</v>
      </c>
      <c r="H1540" s="6" t="s">
        <v>21</v>
      </c>
      <c r="I1540" s="8">
        <v>0.50000000000000011</v>
      </c>
      <c r="J1540" s="9">
        <v>1250</v>
      </c>
      <c r="K1540" s="10">
        <f t="shared" si="0"/>
        <v>625.00000000000011</v>
      </c>
      <c r="L1540" s="10">
        <f t="shared" si="1"/>
        <v>250.00000000000006</v>
      </c>
      <c r="M1540" s="11">
        <v>0.4</v>
      </c>
      <c r="O1540" s="16"/>
      <c r="P1540" s="17"/>
      <c r="Q1540" s="12"/>
      <c r="R1540" s="13"/>
    </row>
    <row r="1541" spans="1:18" ht="15.75" customHeight="1">
      <c r="A1541" s="1"/>
      <c r="B1541" s="6" t="s">
        <v>27</v>
      </c>
      <c r="C1541" s="6">
        <v>1128299</v>
      </c>
      <c r="D1541" s="7">
        <v>44310</v>
      </c>
      <c r="E1541" s="6" t="s">
        <v>28</v>
      </c>
      <c r="F1541" s="6" t="s">
        <v>67</v>
      </c>
      <c r="G1541" s="6" t="s">
        <v>68</v>
      </c>
      <c r="H1541" s="6" t="s">
        <v>22</v>
      </c>
      <c r="I1541" s="8">
        <v>0.65000000000000013</v>
      </c>
      <c r="J1541" s="9">
        <v>3000</v>
      </c>
      <c r="K1541" s="10">
        <f t="shared" si="0"/>
        <v>1950.0000000000005</v>
      </c>
      <c r="L1541" s="10">
        <f t="shared" si="1"/>
        <v>585.00000000000011</v>
      </c>
      <c r="M1541" s="11">
        <v>0.3</v>
      </c>
      <c r="O1541" s="16"/>
      <c r="P1541" s="17"/>
      <c r="Q1541" s="12"/>
      <c r="R1541" s="13"/>
    </row>
    <row r="1542" spans="1:18" ht="15.75" customHeight="1">
      <c r="A1542" s="1"/>
      <c r="B1542" s="6" t="s">
        <v>27</v>
      </c>
      <c r="C1542" s="6">
        <v>1128299</v>
      </c>
      <c r="D1542" s="7">
        <v>44341</v>
      </c>
      <c r="E1542" s="6" t="s">
        <v>28</v>
      </c>
      <c r="F1542" s="6" t="s">
        <v>67</v>
      </c>
      <c r="G1542" s="6" t="s">
        <v>68</v>
      </c>
      <c r="H1542" s="6" t="s">
        <v>17</v>
      </c>
      <c r="I1542" s="8">
        <v>0.5</v>
      </c>
      <c r="J1542" s="9">
        <v>5000</v>
      </c>
      <c r="K1542" s="10">
        <f t="shared" si="0"/>
        <v>2500</v>
      </c>
      <c r="L1542" s="10">
        <f t="shared" si="1"/>
        <v>875</v>
      </c>
      <c r="M1542" s="11">
        <v>0.35</v>
      </c>
      <c r="O1542" s="16"/>
      <c r="P1542" s="17"/>
      <c r="Q1542" s="12"/>
      <c r="R1542" s="13"/>
    </row>
    <row r="1543" spans="1:18" ht="15.75" customHeight="1">
      <c r="A1543" s="1"/>
      <c r="B1543" s="6" t="s">
        <v>27</v>
      </c>
      <c r="C1543" s="6">
        <v>1128299</v>
      </c>
      <c r="D1543" s="7">
        <v>44341</v>
      </c>
      <c r="E1543" s="6" t="s">
        <v>28</v>
      </c>
      <c r="F1543" s="6" t="s">
        <v>67</v>
      </c>
      <c r="G1543" s="6" t="s">
        <v>68</v>
      </c>
      <c r="H1543" s="6" t="s">
        <v>18</v>
      </c>
      <c r="I1543" s="8">
        <v>0.55000000000000004</v>
      </c>
      <c r="J1543" s="9">
        <v>3500</v>
      </c>
      <c r="K1543" s="10">
        <f t="shared" si="0"/>
        <v>1925.0000000000002</v>
      </c>
      <c r="L1543" s="10">
        <f t="shared" si="1"/>
        <v>673.75</v>
      </c>
      <c r="M1543" s="11">
        <v>0.35</v>
      </c>
      <c r="O1543" s="16"/>
      <c r="P1543" s="17"/>
      <c r="Q1543" s="12"/>
      <c r="R1543" s="13"/>
    </row>
    <row r="1544" spans="1:18" ht="15.75" customHeight="1">
      <c r="A1544" s="1"/>
      <c r="B1544" s="6" t="s">
        <v>27</v>
      </c>
      <c r="C1544" s="6">
        <v>1128299</v>
      </c>
      <c r="D1544" s="7">
        <v>44341</v>
      </c>
      <c r="E1544" s="6" t="s">
        <v>28</v>
      </c>
      <c r="F1544" s="6" t="s">
        <v>67</v>
      </c>
      <c r="G1544" s="6" t="s">
        <v>68</v>
      </c>
      <c r="H1544" s="6" t="s">
        <v>19</v>
      </c>
      <c r="I1544" s="8">
        <v>0.55000000000000004</v>
      </c>
      <c r="J1544" s="9">
        <v>3500</v>
      </c>
      <c r="K1544" s="10">
        <f t="shared" si="0"/>
        <v>1925.0000000000002</v>
      </c>
      <c r="L1544" s="10">
        <f t="shared" si="1"/>
        <v>673.75</v>
      </c>
      <c r="M1544" s="11">
        <v>0.35</v>
      </c>
      <c r="O1544" s="16"/>
      <c r="P1544" s="17"/>
      <c r="Q1544" s="12"/>
      <c r="R1544" s="13"/>
    </row>
    <row r="1545" spans="1:18" ht="15.75" customHeight="1">
      <c r="A1545" s="1"/>
      <c r="B1545" s="6" t="s">
        <v>27</v>
      </c>
      <c r="C1545" s="6">
        <v>1128299</v>
      </c>
      <c r="D1545" s="7">
        <v>44341</v>
      </c>
      <c r="E1545" s="6" t="s">
        <v>28</v>
      </c>
      <c r="F1545" s="6" t="s">
        <v>67</v>
      </c>
      <c r="G1545" s="6" t="s">
        <v>68</v>
      </c>
      <c r="H1545" s="6" t="s">
        <v>20</v>
      </c>
      <c r="I1545" s="8">
        <v>0.5</v>
      </c>
      <c r="J1545" s="9">
        <v>2750</v>
      </c>
      <c r="K1545" s="10">
        <f t="shared" si="0"/>
        <v>1375</v>
      </c>
      <c r="L1545" s="10">
        <f t="shared" si="1"/>
        <v>481.24999999999994</v>
      </c>
      <c r="M1545" s="11">
        <v>0.35</v>
      </c>
      <c r="O1545" s="16"/>
      <c r="P1545" s="17"/>
      <c r="Q1545" s="12"/>
      <c r="R1545" s="13"/>
    </row>
    <row r="1546" spans="1:18" ht="15.75" customHeight="1">
      <c r="A1546" s="1"/>
      <c r="B1546" s="6" t="s">
        <v>27</v>
      </c>
      <c r="C1546" s="6">
        <v>1128299</v>
      </c>
      <c r="D1546" s="7">
        <v>44341</v>
      </c>
      <c r="E1546" s="6" t="s">
        <v>28</v>
      </c>
      <c r="F1546" s="6" t="s">
        <v>67</v>
      </c>
      <c r="G1546" s="6" t="s">
        <v>68</v>
      </c>
      <c r="H1546" s="6" t="s">
        <v>21</v>
      </c>
      <c r="I1546" s="8">
        <v>0.44999999999999996</v>
      </c>
      <c r="J1546" s="9">
        <v>1750</v>
      </c>
      <c r="K1546" s="10">
        <f t="shared" si="0"/>
        <v>787.49999999999989</v>
      </c>
      <c r="L1546" s="10">
        <f t="shared" si="1"/>
        <v>315</v>
      </c>
      <c r="M1546" s="11">
        <v>0.4</v>
      </c>
      <c r="O1546" s="16"/>
      <c r="P1546" s="17"/>
      <c r="Q1546" s="12"/>
      <c r="R1546" s="13"/>
    </row>
    <row r="1547" spans="1:18" ht="15.75" customHeight="1">
      <c r="A1547" s="1"/>
      <c r="B1547" s="6" t="s">
        <v>27</v>
      </c>
      <c r="C1547" s="6">
        <v>1128299</v>
      </c>
      <c r="D1547" s="7">
        <v>44341</v>
      </c>
      <c r="E1547" s="6" t="s">
        <v>28</v>
      </c>
      <c r="F1547" s="6" t="s">
        <v>67</v>
      </c>
      <c r="G1547" s="6" t="s">
        <v>68</v>
      </c>
      <c r="H1547" s="6" t="s">
        <v>22</v>
      </c>
      <c r="I1547" s="8">
        <v>0.6</v>
      </c>
      <c r="J1547" s="9">
        <v>5250</v>
      </c>
      <c r="K1547" s="10">
        <f t="shared" si="0"/>
        <v>3150</v>
      </c>
      <c r="L1547" s="10">
        <f t="shared" si="1"/>
        <v>945</v>
      </c>
      <c r="M1547" s="11">
        <v>0.3</v>
      </c>
      <c r="O1547" s="16"/>
      <c r="P1547" s="17"/>
      <c r="Q1547" s="12"/>
      <c r="R1547" s="13"/>
    </row>
    <row r="1548" spans="1:18" ht="15.75" customHeight="1">
      <c r="A1548" s="1"/>
      <c r="B1548" s="6" t="s">
        <v>27</v>
      </c>
      <c r="C1548" s="6">
        <v>1128299</v>
      </c>
      <c r="D1548" s="7">
        <v>44371</v>
      </c>
      <c r="E1548" s="6" t="s">
        <v>28</v>
      </c>
      <c r="F1548" s="6" t="s">
        <v>67</v>
      </c>
      <c r="G1548" s="6" t="s">
        <v>68</v>
      </c>
      <c r="H1548" s="6" t="s">
        <v>17</v>
      </c>
      <c r="I1548" s="8">
        <v>0.54999999999999993</v>
      </c>
      <c r="J1548" s="9">
        <v>7750</v>
      </c>
      <c r="K1548" s="10">
        <f t="shared" si="0"/>
        <v>4262.4999999999991</v>
      </c>
      <c r="L1548" s="10">
        <f t="shared" si="1"/>
        <v>1491.8749999999995</v>
      </c>
      <c r="M1548" s="11">
        <v>0.35</v>
      </c>
      <c r="O1548" s="16"/>
      <c r="P1548" s="17"/>
      <c r="Q1548" s="12"/>
      <c r="R1548" s="13"/>
    </row>
    <row r="1549" spans="1:18" ht="15.75" customHeight="1">
      <c r="A1549" s="1"/>
      <c r="B1549" s="6" t="s">
        <v>27</v>
      </c>
      <c r="C1549" s="6">
        <v>1128299</v>
      </c>
      <c r="D1549" s="7">
        <v>44371</v>
      </c>
      <c r="E1549" s="6" t="s">
        <v>28</v>
      </c>
      <c r="F1549" s="6" t="s">
        <v>67</v>
      </c>
      <c r="G1549" s="6" t="s">
        <v>68</v>
      </c>
      <c r="H1549" s="6" t="s">
        <v>18</v>
      </c>
      <c r="I1549" s="8">
        <v>0.64999999999999991</v>
      </c>
      <c r="J1549" s="9">
        <v>6500</v>
      </c>
      <c r="K1549" s="10">
        <f t="shared" si="0"/>
        <v>4224.9999999999991</v>
      </c>
      <c r="L1549" s="10">
        <f t="shared" si="1"/>
        <v>1478.7499999999995</v>
      </c>
      <c r="M1549" s="11">
        <v>0.35</v>
      </c>
      <c r="O1549" s="16"/>
      <c r="P1549" s="17"/>
      <c r="Q1549" s="12"/>
      <c r="R1549" s="13"/>
    </row>
    <row r="1550" spans="1:18" ht="15.75" customHeight="1">
      <c r="A1550" s="1"/>
      <c r="B1550" s="6" t="s">
        <v>27</v>
      </c>
      <c r="C1550" s="6">
        <v>1128299</v>
      </c>
      <c r="D1550" s="7">
        <v>44371</v>
      </c>
      <c r="E1550" s="6" t="s">
        <v>28</v>
      </c>
      <c r="F1550" s="6" t="s">
        <v>67</v>
      </c>
      <c r="G1550" s="6" t="s">
        <v>68</v>
      </c>
      <c r="H1550" s="6" t="s">
        <v>19</v>
      </c>
      <c r="I1550" s="8">
        <v>0.79999999999999993</v>
      </c>
      <c r="J1550" s="9">
        <v>6500</v>
      </c>
      <c r="K1550" s="10">
        <f t="shared" si="0"/>
        <v>5200</v>
      </c>
      <c r="L1550" s="10">
        <f t="shared" si="1"/>
        <v>1819.9999999999998</v>
      </c>
      <c r="M1550" s="11">
        <v>0.35</v>
      </c>
      <c r="O1550" s="16"/>
      <c r="P1550" s="17"/>
      <c r="Q1550" s="12"/>
      <c r="R1550" s="13"/>
    </row>
    <row r="1551" spans="1:18" ht="15.75" customHeight="1">
      <c r="A1551" s="1"/>
      <c r="B1551" s="6" t="s">
        <v>27</v>
      </c>
      <c r="C1551" s="6">
        <v>1128299</v>
      </c>
      <c r="D1551" s="7">
        <v>44371</v>
      </c>
      <c r="E1551" s="6" t="s">
        <v>28</v>
      </c>
      <c r="F1551" s="6" t="s">
        <v>67</v>
      </c>
      <c r="G1551" s="6" t="s">
        <v>68</v>
      </c>
      <c r="H1551" s="6" t="s">
        <v>20</v>
      </c>
      <c r="I1551" s="8">
        <v>0.79999999999999993</v>
      </c>
      <c r="J1551" s="9">
        <v>5250</v>
      </c>
      <c r="K1551" s="10">
        <f t="shared" si="0"/>
        <v>4200</v>
      </c>
      <c r="L1551" s="10">
        <f t="shared" si="1"/>
        <v>1470</v>
      </c>
      <c r="M1551" s="11">
        <v>0.35</v>
      </c>
      <c r="O1551" s="16"/>
      <c r="P1551" s="17"/>
      <c r="Q1551" s="12"/>
      <c r="R1551" s="13"/>
    </row>
    <row r="1552" spans="1:18" ht="15.75" customHeight="1">
      <c r="A1552" s="1"/>
      <c r="B1552" s="6" t="s">
        <v>27</v>
      </c>
      <c r="C1552" s="6">
        <v>1128299</v>
      </c>
      <c r="D1552" s="7">
        <v>44371</v>
      </c>
      <c r="E1552" s="6" t="s">
        <v>28</v>
      </c>
      <c r="F1552" s="6" t="s">
        <v>67</v>
      </c>
      <c r="G1552" s="6" t="s">
        <v>68</v>
      </c>
      <c r="H1552" s="6" t="s">
        <v>21</v>
      </c>
      <c r="I1552" s="8">
        <v>0.9</v>
      </c>
      <c r="J1552" s="9">
        <v>4000</v>
      </c>
      <c r="K1552" s="10">
        <f t="shared" si="0"/>
        <v>3600</v>
      </c>
      <c r="L1552" s="10">
        <f t="shared" si="1"/>
        <v>1440</v>
      </c>
      <c r="M1552" s="11">
        <v>0.4</v>
      </c>
      <c r="O1552" s="16"/>
      <c r="P1552" s="17"/>
      <c r="Q1552" s="12"/>
      <c r="R1552" s="13"/>
    </row>
    <row r="1553" spans="1:18" ht="15.75" customHeight="1">
      <c r="A1553" s="1"/>
      <c r="B1553" s="6" t="s">
        <v>27</v>
      </c>
      <c r="C1553" s="6">
        <v>1128299</v>
      </c>
      <c r="D1553" s="7">
        <v>44371</v>
      </c>
      <c r="E1553" s="6" t="s">
        <v>28</v>
      </c>
      <c r="F1553" s="6" t="s">
        <v>67</v>
      </c>
      <c r="G1553" s="6" t="s">
        <v>68</v>
      </c>
      <c r="H1553" s="6" t="s">
        <v>22</v>
      </c>
      <c r="I1553" s="8">
        <v>1.05</v>
      </c>
      <c r="J1553" s="9">
        <v>7000</v>
      </c>
      <c r="K1553" s="10">
        <f t="shared" si="0"/>
        <v>7350</v>
      </c>
      <c r="L1553" s="10">
        <f t="shared" si="1"/>
        <v>2205</v>
      </c>
      <c r="M1553" s="11">
        <v>0.3</v>
      </c>
      <c r="O1553" s="16"/>
      <c r="P1553" s="17"/>
      <c r="Q1553" s="12"/>
      <c r="R1553" s="13"/>
    </row>
    <row r="1554" spans="1:18" ht="15.75" customHeight="1">
      <c r="A1554" s="1"/>
      <c r="B1554" s="6" t="s">
        <v>27</v>
      </c>
      <c r="C1554" s="6">
        <v>1128299</v>
      </c>
      <c r="D1554" s="7">
        <v>44400</v>
      </c>
      <c r="E1554" s="6" t="s">
        <v>28</v>
      </c>
      <c r="F1554" s="6" t="s">
        <v>67</v>
      </c>
      <c r="G1554" s="6" t="s">
        <v>68</v>
      </c>
      <c r="H1554" s="6" t="s">
        <v>17</v>
      </c>
      <c r="I1554" s="8">
        <v>0.85</v>
      </c>
      <c r="J1554" s="9">
        <v>8500</v>
      </c>
      <c r="K1554" s="10">
        <f t="shared" si="0"/>
        <v>7225</v>
      </c>
      <c r="L1554" s="10">
        <f t="shared" si="1"/>
        <v>2528.75</v>
      </c>
      <c r="M1554" s="11">
        <v>0.35</v>
      </c>
      <c r="O1554" s="16"/>
      <c r="P1554" s="17"/>
      <c r="Q1554" s="12"/>
      <c r="R1554" s="13"/>
    </row>
    <row r="1555" spans="1:18" ht="15.75" customHeight="1">
      <c r="A1555" s="1"/>
      <c r="B1555" s="6" t="s">
        <v>27</v>
      </c>
      <c r="C1555" s="6">
        <v>1128299</v>
      </c>
      <c r="D1555" s="7">
        <v>44400</v>
      </c>
      <c r="E1555" s="6" t="s">
        <v>28</v>
      </c>
      <c r="F1555" s="6" t="s">
        <v>67</v>
      </c>
      <c r="G1555" s="6" t="s">
        <v>68</v>
      </c>
      <c r="H1555" s="6" t="s">
        <v>18</v>
      </c>
      <c r="I1555" s="8">
        <v>0.9</v>
      </c>
      <c r="J1555" s="9">
        <v>7000</v>
      </c>
      <c r="K1555" s="10">
        <f t="shared" si="0"/>
        <v>6300</v>
      </c>
      <c r="L1555" s="10">
        <f t="shared" si="1"/>
        <v>2205</v>
      </c>
      <c r="M1555" s="11">
        <v>0.35</v>
      </c>
      <c r="O1555" s="16"/>
      <c r="P1555" s="17"/>
      <c r="Q1555" s="12"/>
      <c r="R1555" s="13"/>
    </row>
    <row r="1556" spans="1:18" ht="15.75" customHeight="1">
      <c r="A1556" s="1"/>
      <c r="B1556" s="6" t="s">
        <v>27</v>
      </c>
      <c r="C1556" s="6">
        <v>1128299</v>
      </c>
      <c r="D1556" s="7">
        <v>44400</v>
      </c>
      <c r="E1556" s="6" t="s">
        <v>28</v>
      </c>
      <c r="F1556" s="6" t="s">
        <v>67</v>
      </c>
      <c r="G1556" s="6" t="s">
        <v>68</v>
      </c>
      <c r="H1556" s="6" t="s">
        <v>19</v>
      </c>
      <c r="I1556" s="8">
        <v>0.9</v>
      </c>
      <c r="J1556" s="9">
        <v>6500</v>
      </c>
      <c r="K1556" s="10">
        <f t="shared" si="0"/>
        <v>5850</v>
      </c>
      <c r="L1556" s="10">
        <f t="shared" si="1"/>
        <v>2047.4999999999998</v>
      </c>
      <c r="M1556" s="11">
        <v>0.35</v>
      </c>
      <c r="O1556" s="16"/>
      <c r="P1556" s="17"/>
      <c r="Q1556" s="12"/>
      <c r="R1556" s="13"/>
    </row>
    <row r="1557" spans="1:18" ht="15.75" customHeight="1">
      <c r="A1557" s="1"/>
      <c r="B1557" s="6" t="s">
        <v>27</v>
      </c>
      <c r="C1557" s="6">
        <v>1128299</v>
      </c>
      <c r="D1557" s="7">
        <v>44400</v>
      </c>
      <c r="E1557" s="6" t="s">
        <v>28</v>
      </c>
      <c r="F1557" s="6" t="s">
        <v>67</v>
      </c>
      <c r="G1557" s="6" t="s">
        <v>68</v>
      </c>
      <c r="H1557" s="6" t="s">
        <v>20</v>
      </c>
      <c r="I1557" s="8">
        <v>0.85</v>
      </c>
      <c r="J1557" s="9">
        <v>5500</v>
      </c>
      <c r="K1557" s="10">
        <f t="shared" si="0"/>
        <v>4675</v>
      </c>
      <c r="L1557" s="10">
        <f t="shared" si="1"/>
        <v>1636.25</v>
      </c>
      <c r="M1557" s="11">
        <v>0.35</v>
      </c>
      <c r="O1557" s="16"/>
      <c r="P1557" s="17"/>
      <c r="Q1557" s="12"/>
      <c r="R1557" s="13"/>
    </row>
    <row r="1558" spans="1:18" ht="15.75" customHeight="1">
      <c r="A1558" s="1"/>
      <c r="B1558" s="6" t="s">
        <v>27</v>
      </c>
      <c r="C1558" s="6">
        <v>1128299</v>
      </c>
      <c r="D1558" s="7">
        <v>44400</v>
      </c>
      <c r="E1558" s="6" t="s">
        <v>28</v>
      </c>
      <c r="F1558" s="6" t="s">
        <v>67</v>
      </c>
      <c r="G1558" s="6" t="s">
        <v>68</v>
      </c>
      <c r="H1558" s="6" t="s">
        <v>21</v>
      </c>
      <c r="I1558" s="8">
        <v>0.9</v>
      </c>
      <c r="J1558" s="9">
        <v>6000</v>
      </c>
      <c r="K1558" s="10">
        <f t="shared" si="0"/>
        <v>5400</v>
      </c>
      <c r="L1558" s="10">
        <f t="shared" si="1"/>
        <v>2160</v>
      </c>
      <c r="M1558" s="11">
        <v>0.4</v>
      </c>
      <c r="O1558" s="16"/>
      <c r="P1558" s="17"/>
      <c r="Q1558" s="12"/>
      <c r="R1558" s="13"/>
    </row>
    <row r="1559" spans="1:18" ht="15.75" customHeight="1">
      <c r="A1559" s="1"/>
      <c r="B1559" s="6" t="s">
        <v>27</v>
      </c>
      <c r="C1559" s="6">
        <v>1128299</v>
      </c>
      <c r="D1559" s="7">
        <v>44400</v>
      </c>
      <c r="E1559" s="6" t="s">
        <v>28</v>
      </c>
      <c r="F1559" s="6" t="s">
        <v>67</v>
      </c>
      <c r="G1559" s="6" t="s">
        <v>68</v>
      </c>
      <c r="H1559" s="6" t="s">
        <v>22</v>
      </c>
      <c r="I1559" s="8">
        <v>1.05</v>
      </c>
      <c r="J1559" s="9">
        <v>6000</v>
      </c>
      <c r="K1559" s="10">
        <f t="shared" si="0"/>
        <v>6300</v>
      </c>
      <c r="L1559" s="10">
        <f t="shared" si="1"/>
        <v>1890</v>
      </c>
      <c r="M1559" s="11">
        <v>0.3</v>
      </c>
      <c r="O1559" s="16"/>
      <c r="P1559" s="17"/>
      <c r="Q1559" s="12"/>
      <c r="R1559" s="13"/>
    </row>
    <row r="1560" spans="1:18" ht="15.75" customHeight="1">
      <c r="A1560" s="1"/>
      <c r="B1560" s="6" t="s">
        <v>27</v>
      </c>
      <c r="C1560" s="6">
        <v>1128299</v>
      </c>
      <c r="D1560" s="7">
        <v>44432</v>
      </c>
      <c r="E1560" s="6" t="s">
        <v>28</v>
      </c>
      <c r="F1560" s="6" t="s">
        <v>67</v>
      </c>
      <c r="G1560" s="6" t="s">
        <v>68</v>
      </c>
      <c r="H1560" s="6" t="s">
        <v>17</v>
      </c>
      <c r="I1560" s="8">
        <v>0.9</v>
      </c>
      <c r="J1560" s="9">
        <v>8000</v>
      </c>
      <c r="K1560" s="10">
        <f t="shared" si="0"/>
        <v>7200</v>
      </c>
      <c r="L1560" s="10">
        <f t="shared" si="1"/>
        <v>2520</v>
      </c>
      <c r="M1560" s="11">
        <v>0.35</v>
      </c>
      <c r="O1560" s="16"/>
      <c r="P1560" s="17"/>
      <c r="Q1560" s="12"/>
      <c r="R1560" s="13"/>
    </row>
    <row r="1561" spans="1:18" ht="15.75" customHeight="1">
      <c r="A1561" s="1"/>
      <c r="B1561" s="6" t="s">
        <v>27</v>
      </c>
      <c r="C1561" s="6">
        <v>1128299</v>
      </c>
      <c r="D1561" s="7">
        <v>44432</v>
      </c>
      <c r="E1561" s="6" t="s">
        <v>28</v>
      </c>
      <c r="F1561" s="6" t="s">
        <v>67</v>
      </c>
      <c r="G1561" s="6" t="s">
        <v>68</v>
      </c>
      <c r="H1561" s="6" t="s">
        <v>18</v>
      </c>
      <c r="I1561" s="8">
        <v>0.8</v>
      </c>
      <c r="J1561" s="9">
        <v>7750</v>
      </c>
      <c r="K1561" s="10">
        <f t="shared" si="0"/>
        <v>6200</v>
      </c>
      <c r="L1561" s="10">
        <f t="shared" si="1"/>
        <v>2170</v>
      </c>
      <c r="M1561" s="11">
        <v>0.35</v>
      </c>
      <c r="O1561" s="16"/>
      <c r="P1561" s="17"/>
      <c r="Q1561" s="12"/>
      <c r="R1561" s="13"/>
    </row>
    <row r="1562" spans="1:18" ht="15.75" customHeight="1">
      <c r="A1562" s="1"/>
      <c r="B1562" s="6" t="s">
        <v>27</v>
      </c>
      <c r="C1562" s="6">
        <v>1128299</v>
      </c>
      <c r="D1562" s="7">
        <v>44432</v>
      </c>
      <c r="E1562" s="6" t="s">
        <v>28</v>
      </c>
      <c r="F1562" s="6" t="s">
        <v>67</v>
      </c>
      <c r="G1562" s="6" t="s">
        <v>68</v>
      </c>
      <c r="H1562" s="6" t="s">
        <v>19</v>
      </c>
      <c r="I1562" s="8">
        <v>0.70000000000000007</v>
      </c>
      <c r="J1562" s="9">
        <v>6500</v>
      </c>
      <c r="K1562" s="10">
        <f t="shared" si="0"/>
        <v>4550</v>
      </c>
      <c r="L1562" s="10">
        <f t="shared" si="1"/>
        <v>1592.5</v>
      </c>
      <c r="M1562" s="11">
        <v>0.35</v>
      </c>
      <c r="O1562" s="16"/>
      <c r="P1562" s="17"/>
      <c r="Q1562" s="12"/>
      <c r="R1562" s="13"/>
    </row>
    <row r="1563" spans="1:18" ht="15.75" customHeight="1">
      <c r="A1563" s="1"/>
      <c r="B1563" s="6" t="s">
        <v>27</v>
      </c>
      <c r="C1563" s="6">
        <v>1128299</v>
      </c>
      <c r="D1563" s="7">
        <v>44432</v>
      </c>
      <c r="E1563" s="6" t="s">
        <v>28</v>
      </c>
      <c r="F1563" s="6" t="s">
        <v>67</v>
      </c>
      <c r="G1563" s="6" t="s">
        <v>68</v>
      </c>
      <c r="H1563" s="6" t="s">
        <v>20</v>
      </c>
      <c r="I1563" s="8">
        <v>0.70000000000000007</v>
      </c>
      <c r="J1563" s="9">
        <v>4250</v>
      </c>
      <c r="K1563" s="10">
        <f t="shared" si="0"/>
        <v>2975.0000000000005</v>
      </c>
      <c r="L1563" s="10">
        <f t="shared" si="1"/>
        <v>1041.25</v>
      </c>
      <c r="M1563" s="11">
        <v>0.35</v>
      </c>
      <c r="O1563" s="16"/>
      <c r="P1563" s="17"/>
      <c r="Q1563" s="12"/>
      <c r="R1563" s="13"/>
    </row>
    <row r="1564" spans="1:18" ht="15.75" customHeight="1">
      <c r="A1564" s="1"/>
      <c r="B1564" s="6" t="s">
        <v>27</v>
      </c>
      <c r="C1564" s="6">
        <v>1128299</v>
      </c>
      <c r="D1564" s="7">
        <v>44432</v>
      </c>
      <c r="E1564" s="6" t="s">
        <v>28</v>
      </c>
      <c r="F1564" s="6" t="s">
        <v>67</v>
      </c>
      <c r="G1564" s="6" t="s">
        <v>68</v>
      </c>
      <c r="H1564" s="6" t="s">
        <v>21</v>
      </c>
      <c r="I1564" s="8">
        <v>0.7</v>
      </c>
      <c r="J1564" s="9">
        <v>4250</v>
      </c>
      <c r="K1564" s="10">
        <f t="shared" si="0"/>
        <v>2975</v>
      </c>
      <c r="L1564" s="10">
        <f t="shared" si="1"/>
        <v>1190</v>
      </c>
      <c r="M1564" s="11">
        <v>0.4</v>
      </c>
      <c r="O1564" s="16"/>
      <c r="P1564" s="17"/>
      <c r="Q1564" s="12"/>
      <c r="R1564" s="13"/>
    </row>
    <row r="1565" spans="1:18" ht="15.75" customHeight="1">
      <c r="A1565" s="1"/>
      <c r="B1565" s="6" t="s">
        <v>27</v>
      </c>
      <c r="C1565" s="6">
        <v>1128299</v>
      </c>
      <c r="D1565" s="7">
        <v>44432</v>
      </c>
      <c r="E1565" s="6" t="s">
        <v>28</v>
      </c>
      <c r="F1565" s="6" t="s">
        <v>67</v>
      </c>
      <c r="G1565" s="6" t="s">
        <v>68</v>
      </c>
      <c r="H1565" s="6" t="s">
        <v>22</v>
      </c>
      <c r="I1565" s="8">
        <v>0.75</v>
      </c>
      <c r="J1565" s="9">
        <v>2500</v>
      </c>
      <c r="K1565" s="10">
        <f t="shared" si="0"/>
        <v>1875</v>
      </c>
      <c r="L1565" s="10">
        <f t="shared" si="1"/>
        <v>562.5</v>
      </c>
      <c r="M1565" s="11">
        <v>0.3</v>
      </c>
      <c r="O1565" s="16"/>
      <c r="P1565" s="17"/>
      <c r="Q1565" s="12"/>
      <c r="R1565" s="13"/>
    </row>
    <row r="1566" spans="1:18" ht="15.75" customHeight="1">
      <c r="A1566" s="1"/>
      <c r="B1566" s="6" t="s">
        <v>27</v>
      </c>
      <c r="C1566" s="6">
        <v>1128299</v>
      </c>
      <c r="D1566" s="7">
        <v>44464</v>
      </c>
      <c r="E1566" s="6" t="s">
        <v>28</v>
      </c>
      <c r="F1566" s="6" t="s">
        <v>67</v>
      </c>
      <c r="G1566" s="6" t="s">
        <v>68</v>
      </c>
      <c r="H1566" s="6" t="s">
        <v>17</v>
      </c>
      <c r="I1566" s="8">
        <v>0.50000000000000011</v>
      </c>
      <c r="J1566" s="9">
        <v>4500</v>
      </c>
      <c r="K1566" s="10">
        <f t="shared" si="0"/>
        <v>2250.0000000000005</v>
      </c>
      <c r="L1566" s="10">
        <f t="shared" si="1"/>
        <v>787.50000000000011</v>
      </c>
      <c r="M1566" s="11">
        <v>0.35</v>
      </c>
      <c r="O1566" s="16"/>
      <c r="P1566" s="17"/>
      <c r="Q1566" s="12"/>
      <c r="R1566" s="13"/>
    </row>
    <row r="1567" spans="1:18" ht="15.75" customHeight="1">
      <c r="A1567" s="1"/>
      <c r="B1567" s="6" t="s">
        <v>27</v>
      </c>
      <c r="C1567" s="6">
        <v>1128299</v>
      </c>
      <c r="D1567" s="7">
        <v>44464</v>
      </c>
      <c r="E1567" s="6" t="s">
        <v>28</v>
      </c>
      <c r="F1567" s="6" t="s">
        <v>67</v>
      </c>
      <c r="G1567" s="6" t="s">
        <v>68</v>
      </c>
      <c r="H1567" s="6" t="s">
        <v>18</v>
      </c>
      <c r="I1567" s="8">
        <v>0.55000000000000016</v>
      </c>
      <c r="J1567" s="9">
        <v>4500</v>
      </c>
      <c r="K1567" s="10">
        <f t="shared" si="0"/>
        <v>2475.0000000000009</v>
      </c>
      <c r="L1567" s="10">
        <f t="shared" si="1"/>
        <v>866.25000000000023</v>
      </c>
      <c r="M1567" s="11">
        <v>0.35</v>
      </c>
      <c r="O1567" s="16"/>
      <c r="P1567" s="17"/>
      <c r="Q1567" s="12"/>
      <c r="R1567" s="13"/>
    </row>
    <row r="1568" spans="1:18" ht="15.75" customHeight="1">
      <c r="A1568" s="1"/>
      <c r="B1568" s="6" t="s">
        <v>27</v>
      </c>
      <c r="C1568" s="6">
        <v>1128299</v>
      </c>
      <c r="D1568" s="7">
        <v>44464</v>
      </c>
      <c r="E1568" s="6" t="s">
        <v>28</v>
      </c>
      <c r="F1568" s="6" t="s">
        <v>67</v>
      </c>
      <c r="G1568" s="6" t="s">
        <v>68</v>
      </c>
      <c r="H1568" s="6" t="s">
        <v>19</v>
      </c>
      <c r="I1568" s="8">
        <v>0.50000000000000011</v>
      </c>
      <c r="J1568" s="9">
        <v>2500</v>
      </c>
      <c r="K1568" s="10">
        <f t="shared" si="0"/>
        <v>1250.0000000000002</v>
      </c>
      <c r="L1568" s="10">
        <f t="shared" si="1"/>
        <v>437.50000000000006</v>
      </c>
      <c r="M1568" s="11">
        <v>0.35</v>
      </c>
      <c r="O1568" s="16"/>
      <c r="P1568" s="17"/>
      <c r="Q1568" s="12"/>
      <c r="R1568" s="13"/>
    </row>
    <row r="1569" spans="1:18" ht="15.75" customHeight="1">
      <c r="A1569" s="1"/>
      <c r="B1569" s="6" t="s">
        <v>27</v>
      </c>
      <c r="C1569" s="6">
        <v>1128299</v>
      </c>
      <c r="D1569" s="7">
        <v>44464</v>
      </c>
      <c r="E1569" s="6" t="s">
        <v>28</v>
      </c>
      <c r="F1569" s="6" t="s">
        <v>67</v>
      </c>
      <c r="G1569" s="6" t="s">
        <v>68</v>
      </c>
      <c r="H1569" s="6" t="s">
        <v>20</v>
      </c>
      <c r="I1569" s="8">
        <v>0.50000000000000011</v>
      </c>
      <c r="J1569" s="9">
        <v>2000</v>
      </c>
      <c r="K1569" s="10">
        <f t="shared" si="0"/>
        <v>1000.0000000000002</v>
      </c>
      <c r="L1569" s="10">
        <f t="shared" si="1"/>
        <v>350.00000000000006</v>
      </c>
      <c r="M1569" s="11">
        <v>0.35</v>
      </c>
      <c r="O1569" s="16"/>
      <c r="P1569" s="17"/>
      <c r="Q1569" s="12"/>
      <c r="R1569" s="13"/>
    </row>
    <row r="1570" spans="1:18" ht="15.75" customHeight="1">
      <c r="A1570" s="1"/>
      <c r="B1570" s="6" t="s">
        <v>27</v>
      </c>
      <c r="C1570" s="6">
        <v>1128299</v>
      </c>
      <c r="D1570" s="7">
        <v>44464</v>
      </c>
      <c r="E1570" s="6" t="s">
        <v>28</v>
      </c>
      <c r="F1570" s="6" t="s">
        <v>67</v>
      </c>
      <c r="G1570" s="6" t="s">
        <v>68</v>
      </c>
      <c r="H1570" s="6" t="s">
        <v>21</v>
      </c>
      <c r="I1570" s="8">
        <v>0.60000000000000009</v>
      </c>
      <c r="J1570" s="9">
        <v>2250</v>
      </c>
      <c r="K1570" s="10">
        <f t="shared" si="0"/>
        <v>1350.0000000000002</v>
      </c>
      <c r="L1570" s="10">
        <f t="shared" si="1"/>
        <v>540.00000000000011</v>
      </c>
      <c r="M1570" s="11">
        <v>0.4</v>
      </c>
      <c r="O1570" s="16"/>
      <c r="P1570" s="17"/>
      <c r="Q1570" s="12"/>
      <c r="R1570" s="13"/>
    </row>
    <row r="1571" spans="1:18" ht="15.75" customHeight="1">
      <c r="A1571" s="1"/>
      <c r="B1571" s="6" t="s">
        <v>27</v>
      </c>
      <c r="C1571" s="6">
        <v>1128299</v>
      </c>
      <c r="D1571" s="7">
        <v>44464</v>
      </c>
      <c r="E1571" s="6" t="s">
        <v>28</v>
      </c>
      <c r="F1571" s="6" t="s">
        <v>67</v>
      </c>
      <c r="G1571" s="6" t="s">
        <v>68</v>
      </c>
      <c r="H1571" s="6" t="s">
        <v>22</v>
      </c>
      <c r="I1571" s="8">
        <v>0.44999999999999996</v>
      </c>
      <c r="J1571" s="9">
        <v>2500</v>
      </c>
      <c r="K1571" s="10">
        <f t="shared" si="0"/>
        <v>1125</v>
      </c>
      <c r="L1571" s="10">
        <f t="shared" si="1"/>
        <v>337.5</v>
      </c>
      <c r="M1571" s="11">
        <v>0.3</v>
      </c>
      <c r="O1571" s="16"/>
      <c r="P1571" s="17"/>
      <c r="Q1571" s="12"/>
      <c r="R1571" s="13"/>
    </row>
    <row r="1572" spans="1:18" ht="15.75" customHeight="1">
      <c r="A1572" s="1"/>
      <c r="B1572" s="6" t="s">
        <v>27</v>
      </c>
      <c r="C1572" s="6">
        <v>1128299</v>
      </c>
      <c r="D1572" s="7">
        <v>44493</v>
      </c>
      <c r="E1572" s="6" t="s">
        <v>28</v>
      </c>
      <c r="F1572" s="6" t="s">
        <v>67</v>
      </c>
      <c r="G1572" s="6" t="s">
        <v>68</v>
      </c>
      <c r="H1572" s="6" t="s">
        <v>17</v>
      </c>
      <c r="I1572" s="8">
        <v>0.4</v>
      </c>
      <c r="J1572" s="9">
        <v>3500</v>
      </c>
      <c r="K1572" s="10">
        <f t="shared" si="0"/>
        <v>1400</v>
      </c>
      <c r="L1572" s="10">
        <f t="shared" si="1"/>
        <v>489.99999999999994</v>
      </c>
      <c r="M1572" s="11">
        <v>0.35</v>
      </c>
      <c r="O1572" s="16"/>
      <c r="P1572" s="17"/>
      <c r="Q1572" s="12"/>
      <c r="R1572" s="13"/>
    </row>
    <row r="1573" spans="1:18" ht="15.75" customHeight="1">
      <c r="A1573" s="1"/>
      <c r="B1573" s="6" t="s">
        <v>27</v>
      </c>
      <c r="C1573" s="6">
        <v>1128299</v>
      </c>
      <c r="D1573" s="7">
        <v>44493</v>
      </c>
      <c r="E1573" s="6" t="s">
        <v>28</v>
      </c>
      <c r="F1573" s="6" t="s">
        <v>67</v>
      </c>
      <c r="G1573" s="6" t="s">
        <v>68</v>
      </c>
      <c r="H1573" s="6" t="s">
        <v>18</v>
      </c>
      <c r="I1573" s="8">
        <v>0.55000000000000016</v>
      </c>
      <c r="J1573" s="9">
        <v>5250</v>
      </c>
      <c r="K1573" s="10">
        <f t="shared" si="0"/>
        <v>2887.5000000000009</v>
      </c>
      <c r="L1573" s="10">
        <f t="shared" si="1"/>
        <v>1010.6250000000002</v>
      </c>
      <c r="M1573" s="11">
        <v>0.35</v>
      </c>
      <c r="O1573" s="16"/>
      <c r="P1573" s="17"/>
      <c r="Q1573" s="12"/>
      <c r="R1573" s="13"/>
    </row>
    <row r="1574" spans="1:18" ht="15.75" customHeight="1">
      <c r="A1574" s="1"/>
      <c r="B1574" s="6" t="s">
        <v>27</v>
      </c>
      <c r="C1574" s="6">
        <v>1128299</v>
      </c>
      <c r="D1574" s="7">
        <v>44493</v>
      </c>
      <c r="E1574" s="6" t="s">
        <v>28</v>
      </c>
      <c r="F1574" s="6" t="s">
        <v>67</v>
      </c>
      <c r="G1574" s="6" t="s">
        <v>68</v>
      </c>
      <c r="H1574" s="6" t="s">
        <v>19</v>
      </c>
      <c r="I1574" s="8">
        <v>0.50000000000000011</v>
      </c>
      <c r="J1574" s="9">
        <v>3500</v>
      </c>
      <c r="K1574" s="10">
        <f t="shared" si="0"/>
        <v>1750.0000000000005</v>
      </c>
      <c r="L1574" s="10">
        <f t="shared" si="1"/>
        <v>612.50000000000011</v>
      </c>
      <c r="M1574" s="11">
        <v>0.35</v>
      </c>
      <c r="O1574" s="16"/>
      <c r="P1574" s="17"/>
      <c r="Q1574" s="12"/>
      <c r="R1574" s="13"/>
    </row>
    <row r="1575" spans="1:18" ht="15.75" customHeight="1">
      <c r="A1575" s="1"/>
      <c r="B1575" s="6" t="s">
        <v>27</v>
      </c>
      <c r="C1575" s="6">
        <v>1128299</v>
      </c>
      <c r="D1575" s="7">
        <v>44493</v>
      </c>
      <c r="E1575" s="6" t="s">
        <v>28</v>
      </c>
      <c r="F1575" s="6" t="s">
        <v>67</v>
      </c>
      <c r="G1575" s="6" t="s">
        <v>68</v>
      </c>
      <c r="H1575" s="6" t="s">
        <v>20</v>
      </c>
      <c r="I1575" s="8">
        <v>0.45000000000000007</v>
      </c>
      <c r="J1575" s="9">
        <v>3250</v>
      </c>
      <c r="K1575" s="10">
        <f t="shared" si="0"/>
        <v>1462.5000000000002</v>
      </c>
      <c r="L1575" s="10">
        <f t="shared" si="1"/>
        <v>511.87500000000006</v>
      </c>
      <c r="M1575" s="11">
        <v>0.35</v>
      </c>
      <c r="O1575" s="16"/>
      <c r="P1575" s="17"/>
      <c r="Q1575" s="12"/>
      <c r="R1575" s="13"/>
    </row>
    <row r="1576" spans="1:18" ht="15.75" customHeight="1">
      <c r="A1576" s="1"/>
      <c r="B1576" s="6" t="s">
        <v>27</v>
      </c>
      <c r="C1576" s="6">
        <v>1128299</v>
      </c>
      <c r="D1576" s="7">
        <v>44493</v>
      </c>
      <c r="E1576" s="6" t="s">
        <v>28</v>
      </c>
      <c r="F1576" s="6" t="s">
        <v>67</v>
      </c>
      <c r="G1576" s="6" t="s">
        <v>68</v>
      </c>
      <c r="H1576" s="6" t="s">
        <v>21</v>
      </c>
      <c r="I1576" s="8">
        <v>0.55000000000000004</v>
      </c>
      <c r="J1576" s="9">
        <v>3000</v>
      </c>
      <c r="K1576" s="10">
        <f t="shared" si="0"/>
        <v>1650.0000000000002</v>
      </c>
      <c r="L1576" s="10">
        <f t="shared" si="1"/>
        <v>660.00000000000011</v>
      </c>
      <c r="M1576" s="11">
        <v>0.4</v>
      </c>
      <c r="O1576" s="16"/>
      <c r="P1576" s="17"/>
      <c r="Q1576" s="12"/>
      <c r="R1576" s="13"/>
    </row>
    <row r="1577" spans="1:18" ht="15.75" customHeight="1">
      <c r="A1577" s="1"/>
      <c r="B1577" s="6" t="s">
        <v>27</v>
      </c>
      <c r="C1577" s="6">
        <v>1128299</v>
      </c>
      <c r="D1577" s="7">
        <v>44493</v>
      </c>
      <c r="E1577" s="6" t="s">
        <v>28</v>
      </c>
      <c r="F1577" s="6" t="s">
        <v>67</v>
      </c>
      <c r="G1577" s="6" t="s">
        <v>68</v>
      </c>
      <c r="H1577" s="6" t="s">
        <v>22</v>
      </c>
      <c r="I1577" s="8">
        <v>0.60000000000000009</v>
      </c>
      <c r="J1577" s="9">
        <v>3500</v>
      </c>
      <c r="K1577" s="10">
        <f t="shared" si="0"/>
        <v>2100.0000000000005</v>
      </c>
      <c r="L1577" s="10">
        <f t="shared" si="1"/>
        <v>630.00000000000011</v>
      </c>
      <c r="M1577" s="11">
        <v>0.3</v>
      </c>
      <c r="O1577" s="16"/>
      <c r="P1577" s="17"/>
      <c r="Q1577" s="12"/>
      <c r="R1577" s="13"/>
    </row>
    <row r="1578" spans="1:18" ht="15.75" customHeight="1">
      <c r="A1578" s="1"/>
      <c r="B1578" s="6" t="s">
        <v>27</v>
      </c>
      <c r="C1578" s="6">
        <v>1128299</v>
      </c>
      <c r="D1578" s="7">
        <v>44524</v>
      </c>
      <c r="E1578" s="6" t="s">
        <v>28</v>
      </c>
      <c r="F1578" s="6" t="s">
        <v>67</v>
      </c>
      <c r="G1578" s="6" t="s">
        <v>68</v>
      </c>
      <c r="H1578" s="6" t="s">
        <v>17</v>
      </c>
      <c r="I1578" s="8">
        <v>0.45000000000000007</v>
      </c>
      <c r="J1578" s="9">
        <v>5750</v>
      </c>
      <c r="K1578" s="10">
        <f t="shared" si="0"/>
        <v>2587.5000000000005</v>
      </c>
      <c r="L1578" s="10">
        <f t="shared" si="1"/>
        <v>905.62500000000011</v>
      </c>
      <c r="M1578" s="11">
        <v>0.35</v>
      </c>
      <c r="O1578" s="16"/>
      <c r="P1578" s="17"/>
      <c r="Q1578" s="12"/>
      <c r="R1578" s="13"/>
    </row>
    <row r="1579" spans="1:18" ht="15.75" customHeight="1">
      <c r="A1579" s="1"/>
      <c r="B1579" s="6" t="s">
        <v>27</v>
      </c>
      <c r="C1579" s="6">
        <v>1128299</v>
      </c>
      <c r="D1579" s="7">
        <v>44524</v>
      </c>
      <c r="E1579" s="6" t="s">
        <v>28</v>
      </c>
      <c r="F1579" s="6" t="s">
        <v>67</v>
      </c>
      <c r="G1579" s="6" t="s">
        <v>68</v>
      </c>
      <c r="H1579" s="6" t="s">
        <v>18</v>
      </c>
      <c r="I1579" s="8">
        <v>0.50000000000000011</v>
      </c>
      <c r="J1579" s="9">
        <v>6500</v>
      </c>
      <c r="K1579" s="10">
        <f t="shared" si="0"/>
        <v>3250.0000000000009</v>
      </c>
      <c r="L1579" s="10">
        <f t="shared" si="1"/>
        <v>1137.5000000000002</v>
      </c>
      <c r="M1579" s="11">
        <v>0.35</v>
      </c>
      <c r="O1579" s="16"/>
      <c r="P1579" s="17"/>
      <c r="Q1579" s="12"/>
      <c r="R1579" s="13"/>
    </row>
    <row r="1580" spans="1:18" ht="15.75" customHeight="1">
      <c r="A1580" s="1"/>
      <c r="B1580" s="6" t="s">
        <v>27</v>
      </c>
      <c r="C1580" s="6">
        <v>1128299</v>
      </c>
      <c r="D1580" s="7">
        <v>44524</v>
      </c>
      <c r="E1580" s="6" t="s">
        <v>28</v>
      </c>
      <c r="F1580" s="6" t="s">
        <v>67</v>
      </c>
      <c r="G1580" s="6" t="s">
        <v>68</v>
      </c>
      <c r="H1580" s="6" t="s">
        <v>19</v>
      </c>
      <c r="I1580" s="8">
        <v>0.45000000000000007</v>
      </c>
      <c r="J1580" s="9">
        <v>4750</v>
      </c>
      <c r="K1580" s="10">
        <f t="shared" si="0"/>
        <v>2137.5000000000005</v>
      </c>
      <c r="L1580" s="10">
        <f t="shared" si="1"/>
        <v>748.12500000000011</v>
      </c>
      <c r="M1580" s="11">
        <v>0.35</v>
      </c>
      <c r="O1580" s="16"/>
      <c r="P1580" s="17"/>
      <c r="Q1580" s="12"/>
      <c r="R1580" s="13"/>
    </row>
    <row r="1581" spans="1:18" ht="15.75" customHeight="1">
      <c r="A1581" s="1"/>
      <c r="B1581" s="6" t="s">
        <v>27</v>
      </c>
      <c r="C1581" s="6">
        <v>1128299</v>
      </c>
      <c r="D1581" s="7">
        <v>44524</v>
      </c>
      <c r="E1581" s="6" t="s">
        <v>28</v>
      </c>
      <c r="F1581" s="6" t="s">
        <v>67</v>
      </c>
      <c r="G1581" s="6" t="s">
        <v>68</v>
      </c>
      <c r="H1581" s="6" t="s">
        <v>20</v>
      </c>
      <c r="I1581" s="8">
        <v>0.55000000000000016</v>
      </c>
      <c r="J1581" s="9">
        <v>4500</v>
      </c>
      <c r="K1581" s="10">
        <f t="shared" si="0"/>
        <v>2475.0000000000009</v>
      </c>
      <c r="L1581" s="10">
        <f t="shared" si="1"/>
        <v>866.25000000000023</v>
      </c>
      <c r="M1581" s="11">
        <v>0.35</v>
      </c>
      <c r="O1581" s="16"/>
      <c r="P1581" s="17"/>
      <c r="Q1581" s="12"/>
      <c r="R1581" s="13"/>
    </row>
    <row r="1582" spans="1:18" ht="15.75" customHeight="1">
      <c r="A1582" s="1"/>
      <c r="B1582" s="6" t="s">
        <v>27</v>
      </c>
      <c r="C1582" s="6">
        <v>1128299</v>
      </c>
      <c r="D1582" s="7">
        <v>44524</v>
      </c>
      <c r="E1582" s="6" t="s">
        <v>28</v>
      </c>
      <c r="F1582" s="6" t="s">
        <v>67</v>
      </c>
      <c r="G1582" s="6" t="s">
        <v>68</v>
      </c>
      <c r="H1582" s="6" t="s">
        <v>21</v>
      </c>
      <c r="I1582" s="8">
        <v>0.75000000000000011</v>
      </c>
      <c r="J1582" s="9">
        <v>4250</v>
      </c>
      <c r="K1582" s="10">
        <f t="shared" si="0"/>
        <v>3187.5000000000005</v>
      </c>
      <c r="L1582" s="10">
        <f t="shared" si="1"/>
        <v>1275.0000000000002</v>
      </c>
      <c r="M1582" s="11">
        <v>0.4</v>
      </c>
      <c r="O1582" s="16"/>
      <c r="P1582" s="17"/>
      <c r="Q1582" s="12"/>
      <c r="R1582" s="13"/>
    </row>
    <row r="1583" spans="1:18" ht="15.75" customHeight="1">
      <c r="A1583" s="1"/>
      <c r="B1583" s="6" t="s">
        <v>27</v>
      </c>
      <c r="C1583" s="6">
        <v>1128299</v>
      </c>
      <c r="D1583" s="7">
        <v>44524</v>
      </c>
      <c r="E1583" s="6" t="s">
        <v>28</v>
      </c>
      <c r="F1583" s="6" t="s">
        <v>67</v>
      </c>
      <c r="G1583" s="6" t="s">
        <v>68</v>
      </c>
      <c r="H1583" s="6" t="s">
        <v>22</v>
      </c>
      <c r="I1583" s="8">
        <v>0.80000000000000016</v>
      </c>
      <c r="J1583" s="9">
        <v>5500</v>
      </c>
      <c r="K1583" s="10">
        <f t="shared" si="0"/>
        <v>4400.0000000000009</v>
      </c>
      <c r="L1583" s="10">
        <f t="shared" si="1"/>
        <v>1320.0000000000002</v>
      </c>
      <c r="M1583" s="11">
        <v>0.3</v>
      </c>
      <c r="O1583" s="16"/>
      <c r="P1583" s="17"/>
      <c r="Q1583" s="12"/>
      <c r="R1583" s="13"/>
    </row>
    <row r="1584" spans="1:18" ht="15.75" customHeight="1">
      <c r="A1584" s="1"/>
      <c r="B1584" s="6" t="s">
        <v>27</v>
      </c>
      <c r="C1584" s="6">
        <v>1128299</v>
      </c>
      <c r="D1584" s="7">
        <v>44553</v>
      </c>
      <c r="E1584" s="6" t="s">
        <v>28</v>
      </c>
      <c r="F1584" s="6" t="s">
        <v>67</v>
      </c>
      <c r="G1584" s="6" t="s">
        <v>68</v>
      </c>
      <c r="H1584" s="6" t="s">
        <v>17</v>
      </c>
      <c r="I1584" s="8">
        <v>0.65000000000000013</v>
      </c>
      <c r="J1584" s="9">
        <v>7500</v>
      </c>
      <c r="K1584" s="10">
        <f t="shared" si="0"/>
        <v>4875.0000000000009</v>
      </c>
      <c r="L1584" s="10">
        <f t="shared" si="1"/>
        <v>1706.2500000000002</v>
      </c>
      <c r="M1584" s="11">
        <v>0.35</v>
      </c>
      <c r="O1584" s="16"/>
      <c r="P1584" s="17"/>
      <c r="Q1584" s="12"/>
      <c r="R1584" s="13"/>
    </row>
    <row r="1585" spans="1:18" ht="15.75" customHeight="1">
      <c r="A1585" s="1"/>
      <c r="B1585" s="6" t="s">
        <v>27</v>
      </c>
      <c r="C1585" s="6">
        <v>1128299</v>
      </c>
      <c r="D1585" s="7">
        <v>44553</v>
      </c>
      <c r="E1585" s="6" t="s">
        <v>28</v>
      </c>
      <c r="F1585" s="6" t="s">
        <v>67</v>
      </c>
      <c r="G1585" s="6" t="s">
        <v>68</v>
      </c>
      <c r="H1585" s="6" t="s">
        <v>18</v>
      </c>
      <c r="I1585" s="8">
        <v>0.75000000000000022</v>
      </c>
      <c r="J1585" s="9">
        <v>7500</v>
      </c>
      <c r="K1585" s="10">
        <f t="shared" si="0"/>
        <v>5625.0000000000018</v>
      </c>
      <c r="L1585" s="10">
        <f t="shared" si="1"/>
        <v>1968.7500000000005</v>
      </c>
      <c r="M1585" s="11">
        <v>0.35</v>
      </c>
      <c r="O1585" s="16"/>
      <c r="P1585" s="17"/>
      <c r="Q1585" s="12"/>
      <c r="R1585" s="13"/>
    </row>
    <row r="1586" spans="1:18" ht="15.75" customHeight="1">
      <c r="A1586" s="1"/>
      <c r="B1586" s="6" t="s">
        <v>27</v>
      </c>
      <c r="C1586" s="6">
        <v>1128299</v>
      </c>
      <c r="D1586" s="7">
        <v>44553</v>
      </c>
      <c r="E1586" s="6" t="s">
        <v>28</v>
      </c>
      <c r="F1586" s="6" t="s">
        <v>67</v>
      </c>
      <c r="G1586" s="6" t="s">
        <v>68</v>
      </c>
      <c r="H1586" s="6" t="s">
        <v>19</v>
      </c>
      <c r="I1586" s="8">
        <v>0.70000000000000018</v>
      </c>
      <c r="J1586" s="9">
        <v>5500</v>
      </c>
      <c r="K1586" s="10">
        <f t="shared" si="0"/>
        <v>3850.0000000000009</v>
      </c>
      <c r="L1586" s="10">
        <f t="shared" si="1"/>
        <v>1347.5000000000002</v>
      </c>
      <c r="M1586" s="11">
        <v>0.35</v>
      </c>
      <c r="O1586" s="16"/>
      <c r="P1586" s="17"/>
      <c r="Q1586" s="12"/>
      <c r="R1586" s="13"/>
    </row>
    <row r="1587" spans="1:18" ht="15.75" customHeight="1">
      <c r="A1587" s="1"/>
      <c r="B1587" s="6" t="s">
        <v>27</v>
      </c>
      <c r="C1587" s="6">
        <v>1128299</v>
      </c>
      <c r="D1587" s="7">
        <v>44553</v>
      </c>
      <c r="E1587" s="6" t="s">
        <v>28</v>
      </c>
      <c r="F1587" s="6" t="s">
        <v>67</v>
      </c>
      <c r="G1587" s="6" t="s">
        <v>68</v>
      </c>
      <c r="H1587" s="6" t="s">
        <v>20</v>
      </c>
      <c r="I1587" s="8">
        <v>0.70000000000000018</v>
      </c>
      <c r="J1587" s="9">
        <v>5500</v>
      </c>
      <c r="K1587" s="10">
        <f t="shared" si="0"/>
        <v>3850.0000000000009</v>
      </c>
      <c r="L1587" s="10">
        <f t="shared" si="1"/>
        <v>1347.5000000000002</v>
      </c>
      <c r="M1587" s="11">
        <v>0.35</v>
      </c>
      <c r="O1587" s="16"/>
      <c r="P1587" s="17"/>
      <c r="Q1587" s="12"/>
      <c r="R1587" s="13"/>
    </row>
    <row r="1588" spans="1:18" ht="15.75" customHeight="1">
      <c r="A1588" s="1"/>
      <c r="B1588" s="6" t="s">
        <v>27</v>
      </c>
      <c r="C1588" s="6">
        <v>1128299</v>
      </c>
      <c r="D1588" s="7">
        <v>44553</v>
      </c>
      <c r="E1588" s="6" t="s">
        <v>28</v>
      </c>
      <c r="F1588" s="6" t="s">
        <v>67</v>
      </c>
      <c r="G1588" s="6" t="s">
        <v>68</v>
      </c>
      <c r="H1588" s="6" t="s">
        <v>21</v>
      </c>
      <c r="I1588" s="8">
        <v>0.80000000000000016</v>
      </c>
      <c r="J1588" s="9">
        <v>4750</v>
      </c>
      <c r="K1588" s="10">
        <f t="shared" si="0"/>
        <v>3800.0000000000009</v>
      </c>
      <c r="L1588" s="10">
        <f t="shared" si="1"/>
        <v>1520.0000000000005</v>
      </c>
      <c r="M1588" s="11">
        <v>0.4</v>
      </c>
      <c r="O1588" s="16"/>
      <c r="P1588" s="17"/>
      <c r="Q1588" s="12"/>
      <c r="R1588" s="13"/>
    </row>
    <row r="1589" spans="1:18" ht="15.75" customHeight="1">
      <c r="A1589" s="1"/>
      <c r="B1589" s="6" t="s">
        <v>27</v>
      </c>
      <c r="C1589" s="6">
        <v>1128299</v>
      </c>
      <c r="D1589" s="7">
        <v>44553</v>
      </c>
      <c r="E1589" s="6" t="s">
        <v>28</v>
      </c>
      <c r="F1589" s="6" t="s">
        <v>67</v>
      </c>
      <c r="G1589" s="6" t="s">
        <v>68</v>
      </c>
      <c r="H1589" s="6" t="s">
        <v>22</v>
      </c>
      <c r="I1589" s="8">
        <v>0.8500000000000002</v>
      </c>
      <c r="J1589" s="9">
        <v>5750</v>
      </c>
      <c r="K1589" s="10">
        <f t="shared" si="0"/>
        <v>4887.5000000000009</v>
      </c>
      <c r="L1589" s="10">
        <f t="shared" si="1"/>
        <v>1466.2500000000002</v>
      </c>
      <c r="M1589" s="11">
        <v>0.3</v>
      </c>
      <c r="O1589" s="16"/>
      <c r="P1589" s="17"/>
      <c r="Q1589" s="12"/>
      <c r="R1589" s="13"/>
    </row>
    <row r="1590" spans="1:18" ht="15.75" customHeight="1">
      <c r="A1590" s="1" t="s">
        <v>39</v>
      </c>
      <c r="B1590" s="6" t="s">
        <v>14</v>
      </c>
      <c r="C1590" s="6">
        <v>1185732</v>
      </c>
      <c r="D1590" s="7">
        <v>44215</v>
      </c>
      <c r="E1590" s="6" t="s">
        <v>46</v>
      </c>
      <c r="F1590" s="6" t="s">
        <v>69</v>
      </c>
      <c r="G1590" s="6" t="s">
        <v>70</v>
      </c>
      <c r="H1590" s="6" t="s">
        <v>17</v>
      </c>
      <c r="I1590" s="8">
        <v>0.35</v>
      </c>
      <c r="J1590" s="9">
        <v>7500</v>
      </c>
      <c r="K1590" s="10">
        <f t="shared" si="0"/>
        <v>2625</v>
      </c>
      <c r="L1590" s="10">
        <f t="shared" si="1"/>
        <v>1312.5</v>
      </c>
      <c r="M1590" s="11">
        <v>0.5</v>
      </c>
      <c r="O1590" s="16"/>
      <c r="P1590" s="17"/>
      <c r="Q1590" s="12"/>
      <c r="R1590" s="13"/>
    </row>
    <row r="1591" spans="1:18" ht="15.75" customHeight="1">
      <c r="A1591" s="1"/>
      <c r="B1591" s="6" t="s">
        <v>14</v>
      </c>
      <c r="C1591" s="6">
        <v>1185732</v>
      </c>
      <c r="D1591" s="7">
        <v>44215</v>
      </c>
      <c r="E1591" s="6" t="s">
        <v>46</v>
      </c>
      <c r="F1591" s="6" t="s">
        <v>69</v>
      </c>
      <c r="G1591" s="6" t="s">
        <v>70</v>
      </c>
      <c r="H1591" s="6" t="s">
        <v>18</v>
      </c>
      <c r="I1591" s="8">
        <v>0.35</v>
      </c>
      <c r="J1591" s="9">
        <v>5500</v>
      </c>
      <c r="K1591" s="10">
        <f t="shared" si="0"/>
        <v>1924.9999999999998</v>
      </c>
      <c r="L1591" s="10">
        <f t="shared" si="1"/>
        <v>769.99999999999989</v>
      </c>
      <c r="M1591" s="11">
        <v>0.39999999999999997</v>
      </c>
      <c r="O1591" s="16"/>
      <c r="P1591" s="17"/>
      <c r="Q1591" s="12"/>
      <c r="R1591" s="13"/>
    </row>
    <row r="1592" spans="1:18" ht="15.75" customHeight="1">
      <c r="A1592" s="1"/>
      <c r="B1592" s="6" t="s">
        <v>14</v>
      </c>
      <c r="C1592" s="6">
        <v>1185732</v>
      </c>
      <c r="D1592" s="7">
        <v>44215</v>
      </c>
      <c r="E1592" s="6" t="s">
        <v>46</v>
      </c>
      <c r="F1592" s="6" t="s">
        <v>69</v>
      </c>
      <c r="G1592" s="6" t="s">
        <v>70</v>
      </c>
      <c r="H1592" s="6" t="s">
        <v>19</v>
      </c>
      <c r="I1592" s="8">
        <v>0.25</v>
      </c>
      <c r="J1592" s="9">
        <v>5500</v>
      </c>
      <c r="K1592" s="10">
        <f t="shared" si="0"/>
        <v>1375</v>
      </c>
      <c r="L1592" s="10">
        <f t="shared" si="1"/>
        <v>412.5</v>
      </c>
      <c r="M1592" s="11">
        <v>0.3</v>
      </c>
      <c r="O1592" s="16"/>
      <c r="P1592" s="17"/>
      <c r="Q1592" s="12"/>
      <c r="R1592" s="13"/>
    </row>
    <row r="1593" spans="1:18" ht="15.75" customHeight="1">
      <c r="A1593" s="1"/>
      <c r="B1593" s="6" t="s">
        <v>14</v>
      </c>
      <c r="C1593" s="6">
        <v>1185732</v>
      </c>
      <c r="D1593" s="7">
        <v>44215</v>
      </c>
      <c r="E1593" s="6" t="s">
        <v>46</v>
      </c>
      <c r="F1593" s="6" t="s">
        <v>69</v>
      </c>
      <c r="G1593" s="6" t="s">
        <v>70</v>
      </c>
      <c r="H1593" s="6" t="s">
        <v>20</v>
      </c>
      <c r="I1593" s="8">
        <v>0.29999999999999993</v>
      </c>
      <c r="J1593" s="9">
        <v>4000</v>
      </c>
      <c r="K1593" s="10">
        <f t="shared" si="0"/>
        <v>1199.9999999999998</v>
      </c>
      <c r="L1593" s="10">
        <f t="shared" si="1"/>
        <v>419.99999999999989</v>
      </c>
      <c r="M1593" s="11">
        <v>0.35</v>
      </c>
      <c r="O1593" s="16"/>
      <c r="P1593" s="17"/>
      <c r="Q1593" s="12"/>
      <c r="R1593" s="13"/>
    </row>
    <row r="1594" spans="1:18" ht="15.75" customHeight="1">
      <c r="A1594" s="1"/>
      <c r="B1594" s="6" t="s">
        <v>14</v>
      </c>
      <c r="C1594" s="6">
        <v>1185732</v>
      </c>
      <c r="D1594" s="7">
        <v>44215</v>
      </c>
      <c r="E1594" s="6" t="s">
        <v>46</v>
      </c>
      <c r="F1594" s="6" t="s">
        <v>69</v>
      </c>
      <c r="G1594" s="6" t="s">
        <v>70</v>
      </c>
      <c r="H1594" s="6" t="s">
        <v>21</v>
      </c>
      <c r="I1594" s="8">
        <v>0.45000000000000007</v>
      </c>
      <c r="J1594" s="9">
        <v>4500</v>
      </c>
      <c r="K1594" s="10">
        <f t="shared" si="0"/>
        <v>2025.0000000000002</v>
      </c>
      <c r="L1594" s="10">
        <f t="shared" si="1"/>
        <v>810</v>
      </c>
      <c r="M1594" s="11">
        <v>0.39999999999999997</v>
      </c>
      <c r="O1594" s="16"/>
      <c r="P1594" s="17"/>
      <c r="Q1594" s="12"/>
      <c r="R1594" s="13"/>
    </row>
    <row r="1595" spans="1:18" ht="15.75" customHeight="1">
      <c r="A1595" s="1"/>
      <c r="B1595" s="6" t="s">
        <v>14</v>
      </c>
      <c r="C1595" s="6">
        <v>1185732</v>
      </c>
      <c r="D1595" s="7">
        <v>44215</v>
      </c>
      <c r="E1595" s="6" t="s">
        <v>46</v>
      </c>
      <c r="F1595" s="6" t="s">
        <v>69</v>
      </c>
      <c r="G1595" s="6" t="s">
        <v>70</v>
      </c>
      <c r="H1595" s="6" t="s">
        <v>22</v>
      </c>
      <c r="I1595" s="8">
        <v>0.35</v>
      </c>
      <c r="J1595" s="9">
        <v>5500</v>
      </c>
      <c r="K1595" s="10">
        <f t="shared" si="0"/>
        <v>1924.9999999999998</v>
      </c>
      <c r="L1595" s="10">
        <f t="shared" si="1"/>
        <v>1058.75</v>
      </c>
      <c r="M1595" s="11">
        <v>0.55000000000000004</v>
      </c>
      <c r="O1595" s="16"/>
      <c r="P1595" s="17"/>
      <c r="Q1595" s="12"/>
      <c r="R1595" s="13"/>
    </row>
    <row r="1596" spans="1:18" ht="15.75" customHeight="1">
      <c r="A1596" s="1"/>
      <c r="B1596" s="6" t="s">
        <v>14</v>
      </c>
      <c r="C1596" s="6">
        <v>1185732</v>
      </c>
      <c r="D1596" s="7">
        <v>44244</v>
      </c>
      <c r="E1596" s="6" t="s">
        <v>46</v>
      </c>
      <c r="F1596" s="6" t="s">
        <v>69</v>
      </c>
      <c r="G1596" s="6" t="s">
        <v>70</v>
      </c>
      <c r="H1596" s="6" t="s">
        <v>17</v>
      </c>
      <c r="I1596" s="8">
        <v>0.35</v>
      </c>
      <c r="J1596" s="9">
        <v>8000</v>
      </c>
      <c r="K1596" s="10">
        <f t="shared" si="0"/>
        <v>2800</v>
      </c>
      <c r="L1596" s="10">
        <f t="shared" si="1"/>
        <v>1400</v>
      </c>
      <c r="M1596" s="11">
        <v>0.5</v>
      </c>
      <c r="O1596" s="16"/>
      <c r="P1596" s="17"/>
      <c r="Q1596" s="12"/>
      <c r="R1596" s="13"/>
    </row>
    <row r="1597" spans="1:18" ht="15.75" customHeight="1">
      <c r="A1597" s="1"/>
      <c r="B1597" s="6" t="s">
        <v>14</v>
      </c>
      <c r="C1597" s="6">
        <v>1185732</v>
      </c>
      <c r="D1597" s="7">
        <v>44244</v>
      </c>
      <c r="E1597" s="6" t="s">
        <v>46</v>
      </c>
      <c r="F1597" s="6" t="s">
        <v>69</v>
      </c>
      <c r="G1597" s="6" t="s">
        <v>70</v>
      </c>
      <c r="H1597" s="6" t="s">
        <v>18</v>
      </c>
      <c r="I1597" s="8">
        <v>0.35</v>
      </c>
      <c r="J1597" s="9">
        <v>4500</v>
      </c>
      <c r="K1597" s="10">
        <f t="shared" si="0"/>
        <v>1575</v>
      </c>
      <c r="L1597" s="10">
        <f t="shared" si="1"/>
        <v>630</v>
      </c>
      <c r="M1597" s="11">
        <v>0.39999999999999997</v>
      </c>
      <c r="O1597" s="16"/>
      <c r="P1597" s="17"/>
      <c r="Q1597" s="12"/>
      <c r="R1597" s="13"/>
    </row>
    <row r="1598" spans="1:18" ht="15.75" customHeight="1">
      <c r="A1598" s="1"/>
      <c r="B1598" s="6" t="s">
        <v>14</v>
      </c>
      <c r="C1598" s="6">
        <v>1185732</v>
      </c>
      <c r="D1598" s="7">
        <v>44244</v>
      </c>
      <c r="E1598" s="6" t="s">
        <v>46</v>
      </c>
      <c r="F1598" s="6" t="s">
        <v>69</v>
      </c>
      <c r="G1598" s="6" t="s">
        <v>70</v>
      </c>
      <c r="H1598" s="6" t="s">
        <v>19</v>
      </c>
      <c r="I1598" s="8">
        <v>0.25</v>
      </c>
      <c r="J1598" s="9">
        <v>5000</v>
      </c>
      <c r="K1598" s="10">
        <f t="shared" si="0"/>
        <v>1250</v>
      </c>
      <c r="L1598" s="10">
        <f t="shared" si="1"/>
        <v>375</v>
      </c>
      <c r="M1598" s="11">
        <v>0.3</v>
      </c>
      <c r="O1598" s="16"/>
      <c r="P1598" s="17"/>
      <c r="Q1598" s="12"/>
      <c r="R1598" s="13"/>
    </row>
    <row r="1599" spans="1:18" ht="15.75" customHeight="1">
      <c r="A1599" s="1"/>
      <c r="B1599" s="6" t="s">
        <v>14</v>
      </c>
      <c r="C1599" s="6">
        <v>1185732</v>
      </c>
      <c r="D1599" s="7">
        <v>44244</v>
      </c>
      <c r="E1599" s="6" t="s">
        <v>46</v>
      </c>
      <c r="F1599" s="6" t="s">
        <v>69</v>
      </c>
      <c r="G1599" s="6" t="s">
        <v>70</v>
      </c>
      <c r="H1599" s="6" t="s">
        <v>20</v>
      </c>
      <c r="I1599" s="8">
        <v>0.29999999999999993</v>
      </c>
      <c r="J1599" s="9">
        <v>3750</v>
      </c>
      <c r="K1599" s="10">
        <f t="shared" si="0"/>
        <v>1124.9999999999998</v>
      </c>
      <c r="L1599" s="10">
        <f t="shared" si="1"/>
        <v>393.74999999999989</v>
      </c>
      <c r="M1599" s="11">
        <v>0.35</v>
      </c>
      <c r="O1599" s="16"/>
      <c r="P1599" s="17"/>
      <c r="Q1599" s="12"/>
      <c r="R1599" s="13"/>
    </row>
    <row r="1600" spans="1:18" ht="15.75" customHeight="1">
      <c r="A1600" s="1"/>
      <c r="B1600" s="6" t="s">
        <v>14</v>
      </c>
      <c r="C1600" s="6">
        <v>1185732</v>
      </c>
      <c r="D1600" s="7">
        <v>44244</v>
      </c>
      <c r="E1600" s="6" t="s">
        <v>46</v>
      </c>
      <c r="F1600" s="6" t="s">
        <v>69</v>
      </c>
      <c r="G1600" s="6" t="s">
        <v>70</v>
      </c>
      <c r="H1600" s="6" t="s">
        <v>21</v>
      </c>
      <c r="I1600" s="8">
        <v>0.45000000000000007</v>
      </c>
      <c r="J1600" s="9">
        <v>4500</v>
      </c>
      <c r="K1600" s="10">
        <f t="shared" si="0"/>
        <v>2025.0000000000002</v>
      </c>
      <c r="L1600" s="10">
        <f t="shared" si="1"/>
        <v>810</v>
      </c>
      <c r="M1600" s="11">
        <v>0.39999999999999997</v>
      </c>
      <c r="O1600" s="16"/>
      <c r="P1600" s="17"/>
      <c r="Q1600" s="12"/>
      <c r="R1600" s="13"/>
    </row>
    <row r="1601" spans="1:18" ht="15.75" customHeight="1">
      <c r="A1601" s="1"/>
      <c r="B1601" s="6" t="s">
        <v>14</v>
      </c>
      <c r="C1601" s="6">
        <v>1185732</v>
      </c>
      <c r="D1601" s="7">
        <v>44244</v>
      </c>
      <c r="E1601" s="6" t="s">
        <v>46</v>
      </c>
      <c r="F1601" s="6" t="s">
        <v>69</v>
      </c>
      <c r="G1601" s="6" t="s">
        <v>70</v>
      </c>
      <c r="H1601" s="6" t="s">
        <v>22</v>
      </c>
      <c r="I1601" s="8">
        <v>0.35</v>
      </c>
      <c r="J1601" s="9">
        <v>5500</v>
      </c>
      <c r="K1601" s="10">
        <f t="shared" si="0"/>
        <v>1924.9999999999998</v>
      </c>
      <c r="L1601" s="10">
        <f t="shared" si="1"/>
        <v>1058.75</v>
      </c>
      <c r="M1601" s="11">
        <v>0.55000000000000004</v>
      </c>
      <c r="O1601" s="16"/>
      <c r="P1601" s="17"/>
      <c r="Q1601" s="12"/>
      <c r="R1601" s="13"/>
    </row>
    <row r="1602" spans="1:18" ht="15.75" customHeight="1">
      <c r="A1602" s="1"/>
      <c r="B1602" s="6" t="s">
        <v>14</v>
      </c>
      <c r="C1602" s="6">
        <v>1185732</v>
      </c>
      <c r="D1602" s="7">
        <v>44270</v>
      </c>
      <c r="E1602" s="6" t="s">
        <v>46</v>
      </c>
      <c r="F1602" s="6" t="s">
        <v>69</v>
      </c>
      <c r="G1602" s="6" t="s">
        <v>70</v>
      </c>
      <c r="H1602" s="6" t="s">
        <v>17</v>
      </c>
      <c r="I1602" s="8">
        <v>0.35</v>
      </c>
      <c r="J1602" s="9">
        <v>7700</v>
      </c>
      <c r="K1602" s="10">
        <f t="shared" si="0"/>
        <v>2695</v>
      </c>
      <c r="L1602" s="10">
        <f t="shared" si="1"/>
        <v>1347.5</v>
      </c>
      <c r="M1602" s="11">
        <v>0.5</v>
      </c>
      <c r="O1602" s="16"/>
      <c r="P1602" s="17"/>
      <c r="Q1602" s="12"/>
      <c r="R1602" s="13"/>
    </row>
    <row r="1603" spans="1:18" ht="15.75" customHeight="1">
      <c r="A1603" s="1"/>
      <c r="B1603" s="6" t="s">
        <v>14</v>
      </c>
      <c r="C1603" s="6">
        <v>1185732</v>
      </c>
      <c r="D1603" s="7">
        <v>44270</v>
      </c>
      <c r="E1603" s="6" t="s">
        <v>46</v>
      </c>
      <c r="F1603" s="6" t="s">
        <v>69</v>
      </c>
      <c r="G1603" s="6" t="s">
        <v>70</v>
      </c>
      <c r="H1603" s="6" t="s">
        <v>18</v>
      </c>
      <c r="I1603" s="8">
        <v>0.35</v>
      </c>
      <c r="J1603" s="9">
        <v>4500</v>
      </c>
      <c r="K1603" s="10">
        <f t="shared" si="0"/>
        <v>1575</v>
      </c>
      <c r="L1603" s="10">
        <f t="shared" si="1"/>
        <v>630</v>
      </c>
      <c r="M1603" s="11">
        <v>0.39999999999999997</v>
      </c>
      <c r="O1603" s="16"/>
      <c r="P1603" s="17"/>
      <c r="Q1603" s="12"/>
      <c r="R1603" s="13"/>
    </row>
    <row r="1604" spans="1:18" ht="15.75" customHeight="1">
      <c r="A1604" s="1"/>
      <c r="B1604" s="6" t="s">
        <v>14</v>
      </c>
      <c r="C1604" s="6">
        <v>1185732</v>
      </c>
      <c r="D1604" s="7">
        <v>44270</v>
      </c>
      <c r="E1604" s="6" t="s">
        <v>46</v>
      </c>
      <c r="F1604" s="6" t="s">
        <v>69</v>
      </c>
      <c r="G1604" s="6" t="s">
        <v>70</v>
      </c>
      <c r="H1604" s="6" t="s">
        <v>19</v>
      </c>
      <c r="I1604" s="8">
        <v>0.25</v>
      </c>
      <c r="J1604" s="9">
        <v>4750</v>
      </c>
      <c r="K1604" s="10">
        <f t="shared" si="0"/>
        <v>1187.5</v>
      </c>
      <c r="L1604" s="10">
        <f t="shared" si="1"/>
        <v>356.25</v>
      </c>
      <c r="M1604" s="11">
        <v>0.3</v>
      </c>
      <c r="O1604" s="16"/>
      <c r="P1604" s="17"/>
      <c r="Q1604" s="12"/>
      <c r="R1604" s="13"/>
    </row>
    <row r="1605" spans="1:18" ht="15.75" customHeight="1">
      <c r="A1605" s="1"/>
      <c r="B1605" s="6" t="s">
        <v>14</v>
      </c>
      <c r="C1605" s="6">
        <v>1185732</v>
      </c>
      <c r="D1605" s="7">
        <v>44270</v>
      </c>
      <c r="E1605" s="6" t="s">
        <v>46</v>
      </c>
      <c r="F1605" s="6" t="s">
        <v>69</v>
      </c>
      <c r="G1605" s="6" t="s">
        <v>70</v>
      </c>
      <c r="H1605" s="6" t="s">
        <v>20</v>
      </c>
      <c r="I1605" s="8">
        <v>0.29999999999999993</v>
      </c>
      <c r="J1605" s="9">
        <v>3250</v>
      </c>
      <c r="K1605" s="10">
        <f t="shared" si="0"/>
        <v>974.99999999999977</v>
      </c>
      <c r="L1605" s="10">
        <f t="shared" si="1"/>
        <v>341.24999999999989</v>
      </c>
      <c r="M1605" s="11">
        <v>0.35</v>
      </c>
      <c r="O1605" s="16"/>
      <c r="P1605" s="17"/>
      <c r="Q1605" s="12"/>
      <c r="R1605" s="13"/>
    </row>
    <row r="1606" spans="1:18" ht="15.75" customHeight="1">
      <c r="A1606" s="1"/>
      <c r="B1606" s="6" t="s">
        <v>14</v>
      </c>
      <c r="C1606" s="6">
        <v>1185732</v>
      </c>
      <c r="D1606" s="7">
        <v>44270</v>
      </c>
      <c r="E1606" s="6" t="s">
        <v>46</v>
      </c>
      <c r="F1606" s="6" t="s">
        <v>69</v>
      </c>
      <c r="G1606" s="6" t="s">
        <v>70</v>
      </c>
      <c r="H1606" s="6" t="s">
        <v>21</v>
      </c>
      <c r="I1606" s="8">
        <v>0.45000000000000007</v>
      </c>
      <c r="J1606" s="9">
        <v>3750</v>
      </c>
      <c r="K1606" s="10">
        <f t="shared" si="0"/>
        <v>1687.5000000000002</v>
      </c>
      <c r="L1606" s="10">
        <f t="shared" si="1"/>
        <v>675</v>
      </c>
      <c r="M1606" s="11">
        <v>0.39999999999999997</v>
      </c>
      <c r="O1606" s="16"/>
      <c r="P1606" s="17"/>
      <c r="Q1606" s="12"/>
      <c r="R1606" s="13"/>
    </row>
    <row r="1607" spans="1:18" ht="15.75" customHeight="1">
      <c r="A1607" s="1"/>
      <c r="B1607" s="6" t="s">
        <v>14</v>
      </c>
      <c r="C1607" s="6">
        <v>1185732</v>
      </c>
      <c r="D1607" s="7">
        <v>44270</v>
      </c>
      <c r="E1607" s="6" t="s">
        <v>46</v>
      </c>
      <c r="F1607" s="6" t="s">
        <v>69</v>
      </c>
      <c r="G1607" s="6" t="s">
        <v>70</v>
      </c>
      <c r="H1607" s="6" t="s">
        <v>22</v>
      </c>
      <c r="I1607" s="8">
        <v>0.35</v>
      </c>
      <c r="J1607" s="9">
        <v>4750</v>
      </c>
      <c r="K1607" s="10">
        <f t="shared" si="0"/>
        <v>1662.5</v>
      </c>
      <c r="L1607" s="10">
        <f t="shared" si="1"/>
        <v>914.37500000000011</v>
      </c>
      <c r="M1607" s="11">
        <v>0.55000000000000004</v>
      </c>
      <c r="O1607" s="16"/>
      <c r="P1607" s="17"/>
      <c r="Q1607" s="12"/>
      <c r="R1607" s="13"/>
    </row>
    <row r="1608" spans="1:18" ht="15.75" customHeight="1">
      <c r="A1608" s="1"/>
      <c r="B1608" s="6" t="s">
        <v>14</v>
      </c>
      <c r="C1608" s="6">
        <v>1185732</v>
      </c>
      <c r="D1608" s="7">
        <v>44302</v>
      </c>
      <c r="E1608" s="6" t="s">
        <v>46</v>
      </c>
      <c r="F1608" s="6" t="s">
        <v>69</v>
      </c>
      <c r="G1608" s="6" t="s">
        <v>70</v>
      </c>
      <c r="H1608" s="6" t="s">
        <v>17</v>
      </c>
      <c r="I1608" s="8">
        <v>0.35</v>
      </c>
      <c r="J1608" s="9">
        <v>7250</v>
      </c>
      <c r="K1608" s="10">
        <f t="shared" si="0"/>
        <v>2537.5</v>
      </c>
      <c r="L1608" s="10">
        <f t="shared" si="1"/>
        <v>1268.75</v>
      </c>
      <c r="M1608" s="11">
        <v>0.5</v>
      </c>
      <c r="O1608" s="16"/>
      <c r="P1608" s="17"/>
      <c r="Q1608" s="12"/>
      <c r="R1608" s="13"/>
    </row>
    <row r="1609" spans="1:18" ht="15.75" customHeight="1">
      <c r="A1609" s="1"/>
      <c r="B1609" s="6" t="s">
        <v>14</v>
      </c>
      <c r="C1609" s="6">
        <v>1185732</v>
      </c>
      <c r="D1609" s="7">
        <v>44302</v>
      </c>
      <c r="E1609" s="6" t="s">
        <v>46</v>
      </c>
      <c r="F1609" s="6" t="s">
        <v>69</v>
      </c>
      <c r="G1609" s="6" t="s">
        <v>70</v>
      </c>
      <c r="H1609" s="6" t="s">
        <v>18</v>
      </c>
      <c r="I1609" s="8">
        <v>0.4</v>
      </c>
      <c r="J1609" s="9">
        <v>4250</v>
      </c>
      <c r="K1609" s="10">
        <f t="shared" si="0"/>
        <v>1700</v>
      </c>
      <c r="L1609" s="10">
        <f t="shared" si="1"/>
        <v>680</v>
      </c>
      <c r="M1609" s="11">
        <v>0.39999999999999997</v>
      </c>
      <c r="O1609" s="16"/>
      <c r="P1609" s="17"/>
      <c r="Q1609" s="12"/>
      <c r="R1609" s="13"/>
    </row>
    <row r="1610" spans="1:18" ht="15.75" customHeight="1">
      <c r="A1610" s="1"/>
      <c r="B1610" s="6" t="s">
        <v>14</v>
      </c>
      <c r="C1610" s="6">
        <v>1185732</v>
      </c>
      <c r="D1610" s="7">
        <v>44302</v>
      </c>
      <c r="E1610" s="6" t="s">
        <v>46</v>
      </c>
      <c r="F1610" s="6" t="s">
        <v>69</v>
      </c>
      <c r="G1610" s="6" t="s">
        <v>70</v>
      </c>
      <c r="H1610" s="6" t="s">
        <v>19</v>
      </c>
      <c r="I1610" s="8">
        <v>0.30000000000000004</v>
      </c>
      <c r="J1610" s="9">
        <v>4500</v>
      </c>
      <c r="K1610" s="10">
        <f t="shared" si="0"/>
        <v>1350.0000000000002</v>
      </c>
      <c r="L1610" s="10">
        <f t="shared" si="1"/>
        <v>405.00000000000006</v>
      </c>
      <c r="M1610" s="11">
        <v>0.3</v>
      </c>
      <c r="O1610" s="16"/>
      <c r="P1610" s="17"/>
      <c r="Q1610" s="12"/>
      <c r="R1610" s="13"/>
    </row>
    <row r="1611" spans="1:18" ht="15.75" customHeight="1">
      <c r="A1611" s="1"/>
      <c r="B1611" s="6" t="s">
        <v>14</v>
      </c>
      <c r="C1611" s="6">
        <v>1185732</v>
      </c>
      <c r="D1611" s="7">
        <v>44302</v>
      </c>
      <c r="E1611" s="6" t="s">
        <v>46</v>
      </c>
      <c r="F1611" s="6" t="s">
        <v>69</v>
      </c>
      <c r="G1611" s="6" t="s">
        <v>70</v>
      </c>
      <c r="H1611" s="6" t="s">
        <v>20</v>
      </c>
      <c r="I1611" s="8">
        <v>0.35</v>
      </c>
      <c r="J1611" s="9">
        <v>3750</v>
      </c>
      <c r="K1611" s="10">
        <f t="shared" si="0"/>
        <v>1312.5</v>
      </c>
      <c r="L1611" s="10">
        <f t="shared" si="1"/>
        <v>459.37499999999994</v>
      </c>
      <c r="M1611" s="11">
        <v>0.35</v>
      </c>
      <c r="O1611" s="16"/>
      <c r="P1611" s="17"/>
      <c r="Q1611" s="12"/>
      <c r="R1611" s="13"/>
    </row>
    <row r="1612" spans="1:18" ht="15.75" customHeight="1">
      <c r="A1612" s="1"/>
      <c r="B1612" s="6" t="s">
        <v>14</v>
      </c>
      <c r="C1612" s="6">
        <v>1185732</v>
      </c>
      <c r="D1612" s="7">
        <v>44302</v>
      </c>
      <c r="E1612" s="6" t="s">
        <v>46</v>
      </c>
      <c r="F1612" s="6" t="s">
        <v>69</v>
      </c>
      <c r="G1612" s="6" t="s">
        <v>70</v>
      </c>
      <c r="H1612" s="6" t="s">
        <v>21</v>
      </c>
      <c r="I1612" s="8">
        <v>0.5</v>
      </c>
      <c r="J1612" s="9">
        <v>4000</v>
      </c>
      <c r="K1612" s="10">
        <f t="shared" si="0"/>
        <v>2000</v>
      </c>
      <c r="L1612" s="10">
        <f t="shared" si="1"/>
        <v>799.99999999999989</v>
      </c>
      <c r="M1612" s="11">
        <v>0.39999999999999997</v>
      </c>
      <c r="O1612" s="16"/>
      <c r="P1612" s="17"/>
      <c r="Q1612" s="12"/>
      <c r="R1612" s="13"/>
    </row>
    <row r="1613" spans="1:18" ht="15.75" customHeight="1">
      <c r="A1613" s="1"/>
      <c r="B1613" s="6" t="s">
        <v>14</v>
      </c>
      <c r="C1613" s="6">
        <v>1185732</v>
      </c>
      <c r="D1613" s="7">
        <v>44302</v>
      </c>
      <c r="E1613" s="6" t="s">
        <v>46</v>
      </c>
      <c r="F1613" s="6" t="s">
        <v>69</v>
      </c>
      <c r="G1613" s="6" t="s">
        <v>70</v>
      </c>
      <c r="H1613" s="6" t="s">
        <v>22</v>
      </c>
      <c r="I1613" s="8">
        <v>0.4</v>
      </c>
      <c r="J1613" s="9">
        <v>5250</v>
      </c>
      <c r="K1613" s="10">
        <f t="shared" si="0"/>
        <v>2100</v>
      </c>
      <c r="L1613" s="10">
        <f t="shared" si="1"/>
        <v>1155</v>
      </c>
      <c r="M1613" s="11">
        <v>0.55000000000000004</v>
      </c>
      <c r="O1613" s="16"/>
      <c r="P1613" s="17"/>
      <c r="Q1613" s="12"/>
      <c r="R1613" s="13"/>
    </row>
    <row r="1614" spans="1:18" ht="15.75" customHeight="1">
      <c r="A1614" s="1"/>
      <c r="B1614" s="6" t="s">
        <v>14</v>
      </c>
      <c r="C1614" s="6">
        <v>1185732</v>
      </c>
      <c r="D1614" s="7">
        <v>44331</v>
      </c>
      <c r="E1614" s="6" t="s">
        <v>46</v>
      </c>
      <c r="F1614" s="6" t="s">
        <v>69</v>
      </c>
      <c r="G1614" s="6" t="s">
        <v>70</v>
      </c>
      <c r="H1614" s="6" t="s">
        <v>17</v>
      </c>
      <c r="I1614" s="8">
        <v>0.5</v>
      </c>
      <c r="J1614" s="9">
        <v>7950</v>
      </c>
      <c r="K1614" s="10">
        <f t="shared" si="0"/>
        <v>3975</v>
      </c>
      <c r="L1614" s="10">
        <f t="shared" si="1"/>
        <v>1987.5</v>
      </c>
      <c r="M1614" s="11">
        <v>0.5</v>
      </c>
      <c r="O1614" s="16"/>
      <c r="P1614" s="17"/>
      <c r="Q1614" s="12"/>
      <c r="R1614" s="13"/>
    </row>
    <row r="1615" spans="1:18" ht="15.75" customHeight="1">
      <c r="A1615" s="1"/>
      <c r="B1615" s="6" t="s">
        <v>14</v>
      </c>
      <c r="C1615" s="6">
        <v>1185732</v>
      </c>
      <c r="D1615" s="7">
        <v>44331</v>
      </c>
      <c r="E1615" s="6" t="s">
        <v>46</v>
      </c>
      <c r="F1615" s="6" t="s">
        <v>69</v>
      </c>
      <c r="G1615" s="6" t="s">
        <v>70</v>
      </c>
      <c r="H1615" s="6" t="s">
        <v>18</v>
      </c>
      <c r="I1615" s="8">
        <v>0.5</v>
      </c>
      <c r="J1615" s="9">
        <v>5000</v>
      </c>
      <c r="K1615" s="10">
        <f t="shared" si="0"/>
        <v>2500</v>
      </c>
      <c r="L1615" s="10">
        <f t="shared" si="1"/>
        <v>999.99999999999989</v>
      </c>
      <c r="M1615" s="11">
        <v>0.39999999999999997</v>
      </c>
      <c r="O1615" s="16"/>
      <c r="P1615" s="17"/>
      <c r="Q1615" s="12"/>
      <c r="R1615" s="13"/>
    </row>
    <row r="1616" spans="1:18" ht="15.75" customHeight="1">
      <c r="A1616" s="1"/>
      <c r="B1616" s="6" t="s">
        <v>14</v>
      </c>
      <c r="C1616" s="6">
        <v>1185732</v>
      </c>
      <c r="D1616" s="7">
        <v>44331</v>
      </c>
      <c r="E1616" s="6" t="s">
        <v>46</v>
      </c>
      <c r="F1616" s="6" t="s">
        <v>69</v>
      </c>
      <c r="G1616" s="6" t="s">
        <v>70</v>
      </c>
      <c r="H1616" s="6" t="s">
        <v>19</v>
      </c>
      <c r="I1616" s="8">
        <v>0.45</v>
      </c>
      <c r="J1616" s="9">
        <v>4750</v>
      </c>
      <c r="K1616" s="10">
        <f t="shared" si="0"/>
        <v>2137.5</v>
      </c>
      <c r="L1616" s="10">
        <f t="shared" si="1"/>
        <v>641.25</v>
      </c>
      <c r="M1616" s="11">
        <v>0.3</v>
      </c>
      <c r="O1616" s="16"/>
      <c r="P1616" s="17"/>
      <c r="Q1616" s="12"/>
      <c r="R1616" s="13"/>
    </row>
    <row r="1617" spans="1:18" ht="15.75" customHeight="1">
      <c r="A1617" s="1"/>
      <c r="B1617" s="6" t="s">
        <v>14</v>
      </c>
      <c r="C1617" s="6">
        <v>1185732</v>
      </c>
      <c r="D1617" s="7">
        <v>44331</v>
      </c>
      <c r="E1617" s="6" t="s">
        <v>46</v>
      </c>
      <c r="F1617" s="6" t="s">
        <v>69</v>
      </c>
      <c r="G1617" s="6" t="s">
        <v>70</v>
      </c>
      <c r="H1617" s="6" t="s">
        <v>20</v>
      </c>
      <c r="I1617" s="8">
        <v>0.45</v>
      </c>
      <c r="J1617" s="9">
        <v>4500</v>
      </c>
      <c r="K1617" s="10">
        <f t="shared" si="0"/>
        <v>2025</v>
      </c>
      <c r="L1617" s="10">
        <f t="shared" si="1"/>
        <v>708.75</v>
      </c>
      <c r="M1617" s="11">
        <v>0.35</v>
      </c>
      <c r="O1617" s="16"/>
      <c r="P1617" s="17"/>
      <c r="Q1617" s="12"/>
      <c r="R1617" s="13"/>
    </row>
    <row r="1618" spans="1:18" ht="15.75" customHeight="1">
      <c r="A1618" s="1"/>
      <c r="B1618" s="6" t="s">
        <v>14</v>
      </c>
      <c r="C1618" s="6">
        <v>1185732</v>
      </c>
      <c r="D1618" s="7">
        <v>44331</v>
      </c>
      <c r="E1618" s="6" t="s">
        <v>46</v>
      </c>
      <c r="F1618" s="6" t="s">
        <v>69</v>
      </c>
      <c r="G1618" s="6" t="s">
        <v>70</v>
      </c>
      <c r="H1618" s="6" t="s">
        <v>21</v>
      </c>
      <c r="I1618" s="8">
        <v>0.54999999999999993</v>
      </c>
      <c r="J1618" s="9">
        <v>4750</v>
      </c>
      <c r="K1618" s="10">
        <f t="shared" si="0"/>
        <v>2612.4999999999995</v>
      </c>
      <c r="L1618" s="10">
        <f t="shared" si="1"/>
        <v>1044.9999999999998</v>
      </c>
      <c r="M1618" s="11">
        <v>0.39999999999999997</v>
      </c>
      <c r="O1618" s="16"/>
      <c r="P1618" s="17"/>
      <c r="Q1618" s="12"/>
      <c r="R1618" s="13"/>
    </row>
    <row r="1619" spans="1:18" ht="15.75" customHeight="1">
      <c r="A1619" s="1"/>
      <c r="B1619" s="6" t="s">
        <v>14</v>
      </c>
      <c r="C1619" s="6">
        <v>1185732</v>
      </c>
      <c r="D1619" s="7">
        <v>44331</v>
      </c>
      <c r="E1619" s="6" t="s">
        <v>46</v>
      </c>
      <c r="F1619" s="6" t="s">
        <v>69</v>
      </c>
      <c r="G1619" s="6" t="s">
        <v>70</v>
      </c>
      <c r="H1619" s="6" t="s">
        <v>22</v>
      </c>
      <c r="I1619" s="8">
        <v>0.6</v>
      </c>
      <c r="J1619" s="9">
        <v>5750</v>
      </c>
      <c r="K1619" s="10">
        <f t="shared" si="0"/>
        <v>3450</v>
      </c>
      <c r="L1619" s="10">
        <f t="shared" si="1"/>
        <v>1897.5000000000002</v>
      </c>
      <c r="M1619" s="11">
        <v>0.55000000000000004</v>
      </c>
      <c r="O1619" s="16"/>
      <c r="P1619" s="17"/>
      <c r="Q1619" s="12"/>
      <c r="R1619" s="13"/>
    </row>
    <row r="1620" spans="1:18" ht="15.75" customHeight="1">
      <c r="A1620" s="1"/>
      <c r="B1620" s="6" t="s">
        <v>14</v>
      </c>
      <c r="C1620" s="6">
        <v>1185732</v>
      </c>
      <c r="D1620" s="7">
        <v>44364</v>
      </c>
      <c r="E1620" s="6" t="s">
        <v>46</v>
      </c>
      <c r="F1620" s="6" t="s">
        <v>69</v>
      </c>
      <c r="G1620" s="6" t="s">
        <v>70</v>
      </c>
      <c r="H1620" s="6" t="s">
        <v>17</v>
      </c>
      <c r="I1620" s="8">
        <v>0.54999999999999993</v>
      </c>
      <c r="J1620" s="9">
        <v>8250</v>
      </c>
      <c r="K1620" s="10">
        <f t="shared" si="0"/>
        <v>4537.4999999999991</v>
      </c>
      <c r="L1620" s="10">
        <f t="shared" si="1"/>
        <v>2268.7499999999995</v>
      </c>
      <c r="M1620" s="11">
        <v>0.5</v>
      </c>
      <c r="O1620" s="16"/>
      <c r="P1620" s="17"/>
      <c r="Q1620" s="12"/>
      <c r="R1620" s="13"/>
    </row>
    <row r="1621" spans="1:18" ht="15.75" customHeight="1">
      <c r="A1621" s="1"/>
      <c r="B1621" s="6" t="s">
        <v>14</v>
      </c>
      <c r="C1621" s="6">
        <v>1185732</v>
      </c>
      <c r="D1621" s="7">
        <v>44364</v>
      </c>
      <c r="E1621" s="6" t="s">
        <v>46</v>
      </c>
      <c r="F1621" s="6" t="s">
        <v>69</v>
      </c>
      <c r="G1621" s="6" t="s">
        <v>70</v>
      </c>
      <c r="H1621" s="6" t="s">
        <v>18</v>
      </c>
      <c r="I1621" s="8">
        <v>0.5</v>
      </c>
      <c r="J1621" s="9">
        <v>5750</v>
      </c>
      <c r="K1621" s="10">
        <f t="shared" si="0"/>
        <v>2875</v>
      </c>
      <c r="L1621" s="10">
        <f t="shared" si="1"/>
        <v>1150</v>
      </c>
      <c r="M1621" s="11">
        <v>0.39999999999999997</v>
      </c>
      <c r="O1621" s="16"/>
      <c r="P1621" s="17"/>
      <c r="Q1621" s="12"/>
      <c r="R1621" s="13"/>
    </row>
    <row r="1622" spans="1:18" ht="15.75" customHeight="1">
      <c r="A1622" s="1"/>
      <c r="B1622" s="6" t="s">
        <v>14</v>
      </c>
      <c r="C1622" s="6">
        <v>1185732</v>
      </c>
      <c r="D1622" s="7">
        <v>44364</v>
      </c>
      <c r="E1622" s="6" t="s">
        <v>46</v>
      </c>
      <c r="F1622" s="6" t="s">
        <v>69</v>
      </c>
      <c r="G1622" s="6" t="s">
        <v>70</v>
      </c>
      <c r="H1622" s="6" t="s">
        <v>19</v>
      </c>
      <c r="I1622" s="8">
        <v>0.45</v>
      </c>
      <c r="J1622" s="9">
        <v>5500</v>
      </c>
      <c r="K1622" s="10">
        <f t="shared" si="0"/>
        <v>2475</v>
      </c>
      <c r="L1622" s="10">
        <f t="shared" si="1"/>
        <v>742.5</v>
      </c>
      <c r="M1622" s="11">
        <v>0.3</v>
      </c>
      <c r="O1622" s="16"/>
      <c r="P1622" s="17"/>
      <c r="Q1622" s="12"/>
      <c r="R1622" s="13"/>
    </row>
    <row r="1623" spans="1:18" ht="15.75" customHeight="1">
      <c r="A1623" s="1"/>
      <c r="B1623" s="6" t="s">
        <v>14</v>
      </c>
      <c r="C1623" s="6">
        <v>1185732</v>
      </c>
      <c r="D1623" s="7">
        <v>44364</v>
      </c>
      <c r="E1623" s="6" t="s">
        <v>46</v>
      </c>
      <c r="F1623" s="6" t="s">
        <v>69</v>
      </c>
      <c r="G1623" s="6" t="s">
        <v>70</v>
      </c>
      <c r="H1623" s="6" t="s">
        <v>20</v>
      </c>
      <c r="I1623" s="8">
        <v>0.45</v>
      </c>
      <c r="J1623" s="9">
        <v>5250</v>
      </c>
      <c r="K1623" s="10">
        <f t="shared" si="0"/>
        <v>2362.5</v>
      </c>
      <c r="L1623" s="10">
        <f t="shared" si="1"/>
        <v>826.875</v>
      </c>
      <c r="M1623" s="11">
        <v>0.35</v>
      </c>
      <c r="O1623" s="16"/>
      <c r="P1623" s="17"/>
      <c r="Q1623" s="12"/>
      <c r="R1623" s="13"/>
    </row>
    <row r="1624" spans="1:18" ht="15.75" customHeight="1">
      <c r="A1624" s="1"/>
      <c r="B1624" s="6" t="s">
        <v>14</v>
      </c>
      <c r="C1624" s="6">
        <v>1185732</v>
      </c>
      <c r="D1624" s="7">
        <v>44364</v>
      </c>
      <c r="E1624" s="6" t="s">
        <v>46</v>
      </c>
      <c r="F1624" s="6" t="s">
        <v>69</v>
      </c>
      <c r="G1624" s="6" t="s">
        <v>70</v>
      </c>
      <c r="H1624" s="6" t="s">
        <v>21</v>
      </c>
      <c r="I1624" s="8">
        <v>0.6</v>
      </c>
      <c r="J1624" s="9">
        <v>5250</v>
      </c>
      <c r="K1624" s="10">
        <f t="shared" si="0"/>
        <v>3150</v>
      </c>
      <c r="L1624" s="10">
        <f t="shared" si="1"/>
        <v>1260</v>
      </c>
      <c r="M1624" s="11">
        <v>0.39999999999999997</v>
      </c>
      <c r="O1624" s="16"/>
      <c r="P1624" s="17"/>
      <c r="Q1624" s="12"/>
      <c r="R1624" s="13"/>
    </row>
    <row r="1625" spans="1:18" ht="15.75" customHeight="1">
      <c r="A1625" s="1"/>
      <c r="B1625" s="6" t="s">
        <v>14</v>
      </c>
      <c r="C1625" s="6">
        <v>1185732</v>
      </c>
      <c r="D1625" s="7">
        <v>44364</v>
      </c>
      <c r="E1625" s="6" t="s">
        <v>46</v>
      </c>
      <c r="F1625" s="6" t="s">
        <v>69</v>
      </c>
      <c r="G1625" s="6" t="s">
        <v>70</v>
      </c>
      <c r="H1625" s="6" t="s">
        <v>22</v>
      </c>
      <c r="I1625" s="8">
        <v>0.65</v>
      </c>
      <c r="J1625" s="9">
        <v>6750</v>
      </c>
      <c r="K1625" s="10">
        <f t="shared" si="0"/>
        <v>4387.5</v>
      </c>
      <c r="L1625" s="10">
        <f t="shared" si="1"/>
        <v>2413.125</v>
      </c>
      <c r="M1625" s="11">
        <v>0.55000000000000004</v>
      </c>
      <c r="O1625" s="16"/>
      <c r="P1625" s="17"/>
      <c r="Q1625" s="12"/>
      <c r="R1625" s="13"/>
    </row>
    <row r="1626" spans="1:18" ht="15.75" customHeight="1">
      <c r="A1626" s="1"/>
      <c r="B1626" s="6" t="s">
        <v>14</v>
      </c>
      <c r="C1626" s="6">
        <v>1185732</v>
      </c>
      <c r="D1626" s="7">
        <v>44392</v>
      </c>
      <c r="E1626" s="6" t="s">
        <v>46</v>
      </c>
      <c r="F1626" s="6" t="s">
        <v>69</v>
      </c>
      <c r="G1626" s="6" t="s">
        <v>70</v>
      </c>
      <c r="H1626" s="6" t="s">
        <v>17</v>
      </c>
      <c r="I1626" s="8">
        <v>0.6</v>
      </c>
      <c r="J1626" s="9">
        <v>9000</v>
      </c>
      <c r="K1626" s="10">
        <f t="shared" si="0"/>
        <v>5400</v>
      </c>
      <c r="L1626" s="10">
        <f t="shared" si="1"/>
        <v>2700</v>
      </c>
      <c r="M1626" s="11">
        <v>0.5</v>
      </c>
      <c r="O1626" s="16"/>
      <c r="P1626" s="17"/>
      <c r="Q1626" s="12"/>
      <c r="R1626" s="13"/>
    </row>
    <row r="1627" spans="1:18" ht="15.75" customHeight="1">
      <c r="A1627" s="1"/>
      <c r="B1627" s="6" t="s">
        <v>14</v>
      </c>
      <c r="C1627" s="6">
        <v>1185732</v>
      </c>
      <c r="D1627" s="7">
        <v>44392</v>
      </c>
      <c r="E1627" s="6" t="s">
        <v>46</v>
      </c>
      <c r="F1627" s="6" t="s">
        <v>69</v>
      </c>
      <c r="G1627" s="6" t="s">
        <v>70</v>
      </c>
      <c r="H1627" s="6" t="s">
        <v>18</v>
      </c>
      <c r="I1627" s="8">
        <v>0.55000000000000004</v>
      </c>
      <c r="J1627" s="9">
        <v>6500</v>
      </c>
      <c r="K1627" s="10">
        <f t="shared" si="0"/>
        <v>3575.0000000000005</v>
      </c>
      <c r="L1627" s="10">
        <f t="shared" si="1"/>
        <v>1430</v>
      </c>
      <c r="M1627" s="11">
        <v>0.39999999999999997</v>
      </c>
      <c r="O1627" s="16"/>
      <c r="P1627" s="17"/>
      <c r="Q1627" s="12"/>
      <c r="R1627" s="13"/>
    </row>
    <row r="1628" spans="1:18" ht="15.75" customHeight="1">
      <c r="A1628" s="1"/>
      <c r="B1628" s="6" t="s">
        <v>14</v>
      </c>
      <c r="C1628" s="6">
        <v>1185732</v>
      </c>
      <c r="D1628" s="7">
        <v>44392</v>
      </c>
      <c r="E1628" s="6" t="s">
        <v>46</v>
      </c>
      <c r="F1628" s="6" t="s">
        <v>69</v>
      </c>
      <c r="G1628" s="6" t="s">
        <v>70</v>
      </c>
      <c r="H1628" s="6" t="s">
        <v>19</v>
      </c>
      <c r="I1628" s="8">
        <v>0.5</v>
      </c>
      <c r="J1628" s="9">
        <v>5750</v>
      </c>
      <c r="K1628" s="10">
        <f t="shared" si="0"/>
        <v>2875</v>
      </c>
      <c r="L1628" s="10">
        <f t="shared" si="1"/>
        <v>862.5</v>
      </c>
      <c r="M1628" s="11">
        <v>0.3</v>
      </c>
      <c r="O1628" s="16"/>
      <c r="P1628" s="17"/>
      <c r="Q1628" s="12"/>
      <c r="R1628" s="13"/>
    </row>
    <row r="1629" spans="1:18" ht="15.75" customHeight="1">
      <c r="A1629" s="1"/>
      <c r="B1629" s="6" t="s">
        <v>14</v>
      </c>
      <c r="C1629" s="6">
        <v>1185732</v>
      </c>
      <c r="D1629" s="7">
        <v>44392</v>
      </c>
      <c r="E1629" s="6" t="s">
        <v>46</v>
      </c>
      <c r="F1629" s="6" t="s">
        <v>69</v>
      </c>
      <c r="G1629" s="6" t="s">
        <v>70</v>
      </c>
      <c r="H1629" s="6" t="s">
        <v>20</v>
      </c>
      <c r="I1629" s="8">
        <v>0.5</v>
      </c>
      <c r="J1629" s="9">
        <v>5250</v>
      </c>
      <c r="K1629" s="10">
        <f t="shared" si="0"/>
        <v>2625</v>
      </c>
      <c r="L1629" s="10">
        <f t="shared" si="1"/>
        <v>918.74999999999989</v>
      </c>
      <c r="M1629" s="11">
        <v>0.35</v>
      </c>
      <c r="O1629" s="16"/>
      <c r="P1629" s="17"/>
      <c r="Q1629" s="12"/>
      <c r="R1629" s="13"/>
    </row>
    <row r="1630" spans="1:18" ht="15.75" customHeight="1">
      <c r="A1630" s="1"/>
      <c r="B1630" s="6" t="s">
        <v>14</v>
      </c>
      <c r="C1630" s="6">
        <v>1185732</v>
      </c>
      <c r="D1630" s="7">
        <v>44392</v>
      </c>
      <c r="E1630" s="6" t="s">
        <v>46</v>
      </c>
      <c r="F1630" s="6" t="s">
        <v>69</v>
      </c>
      <c r="G1630" s="6" t="s">
        <v>70</v>
      </c>
      <c r="H1630" s="6" t="s">
        <v>21</v>
      </c>
      <c r="I1630" s="8">
        <v>0.6</v>
      </c>
      <c r="J1630" s="9">
        <v>5500</v>
      </c>
      <c r="K1630" s="10">
        <f t="shared" si="0"/>
        <v>3300</v>
      </c>
      <c r="L1630" s="10">
        <f t="shared" si="1"/>
        <v>1320</v>
      </c>
      <c r="M1630" s="11">
        <v>0.39999999999999997</v>
      </c>
      <c r="O1630" s="16"/>
      <c r="P1630" s="17"/>
      <c r="Q1630" s="12"/>
      <c r="R1630" s="13"/>
    </row>
    <row r="1631" spans="1:18" ht="15.75" customHeight="1">
      <c r="A1631" s="1"/>
      <c r="B1631" s="6" t="s">
        <v>14</v>
      </c>
      <c r="C1631" s="6">
        <v>1185732</v>
      </c>
      <c r="D1631" s="7">
        <v>44392</v>
      </c>
      <c r="E1631" s="6" t="s">
        <v>46</v>
      </c>
      <c r="F1631" s="6" t="s">
        <v>69</v>
      </c>
      <c r="G1631" s="6" t="s">
        <v>70</v>
      </c>
      <c r="H1631" s="6" t="s">
        <v>22</v>
      </c>
      <c r="I1631" s="8">
        <v>0.65</v>
      </c>
      <c r="J1631" s="9">
        <v>7250</v>
      </c>
      <c r="K1631" s="10">
        <f t="shared" si="0"/>
        <v>4712.5</v>
      </c>
      <c r="L1631" s="10">
        <f t="shared" si="1"/>
        <v>2591.875</v>
      </c>
      <c r="M1631" s="11">
        <v>0.55000000000000004</v>
      </c>
      <c r="O1631" s="16"/>
      <c r="P1631" s="17"/>
      <c r="Q1631" s="12"/>
      <c r="R1631" s="13"/>
    </row>
    <row r="1632" spans="1:18" ht="15.75" customHeight="1">
      <c r="A1632" s="1"/>
      <c r="B1632" s="6" t="s">
        <v>14</v>
      </c>
      <c r="C1632" s="6">
        <v>1185732</v>
      </c>
      <c r="D1632" s="7">
        <v>44424</v>
      </c>
      <c r="E1632" s="6" t="s">
        <v>46</v>
      </c>
      <c r="F1632" s="6" t="s">
        <v>69</v>
      </c>
      <c r="G1632" s="6" t="s">
        <v>70</v>
      </c>
      <c r="H1632" s="6" t="s">
        <v>17</v>
      </c>
      <c r="I1632" s="8">
        <v>0.6</v>
      </c>
      <c r="J1632" s="9">
        <v>8750</v>
      </c>
      <c r="K1632" s="10">
        <f t="shared" si="0"/>
        <v>5250</v>
      </c>
      <c r="L1632" s="10">
        <f t="shared" si="1"/>
        <v>2625</v>
      </c>
      <c r="M1632" s="11">
        <v>0.5</v>
      </c>
      <c r="O1632" s="16"/>
      <c r="P1632" s="17"/>
      <c r="Q1632" s="12"/>
      <c r="R1632" s="13"/>
    </row>
    <row r="1633" spans="1:18" ht="15.75" customHeight="1">
      <c r="A1633" s="1"/>
      <c r="B1633" s="6" t="s">
        <v>14</v>
      </c>
      <c r="C1633" s="6">
        <v>1185732</v>
      </c>
      <c r="D1633" s="7">
        <v>44424</v>
      </c>
      <c r="E1633" s="6" t="s">
        <v>46</v>
      </c>
      <c r="F1633" s="6" t="s">
        <v>69</v>
      </c>
      <c r="G1633" s="6" t="s">
        <v>70</v>
      </c>
      <c r="H1633" s="6" t="s">
        <v>18</v>
      </c>
      <c r="I1633" s="8">
        <v>0.55000000000000004</v>
      </c>
      <c r="J1633" s="9">
        <v>6500</v>
      </c>
      <c r="K1633" s="10">
        <f t="shared" si="0"/>
        <v>3575.0000000000005</v>
      </c>
      <c r="L1633" s="10">
        <f t="shared" si="1"/>
        <v>1430</v>
      </c>
      <c r="M1633" s="11">
        <v>0.39999999999999997</v>
      </c>
      <c r="O1633" s="16"/>
      <c r="P1633" s="17"/>
      <c r="Q1633" s="12"/>
      <c r="R1633" s="13"/>
    </row>
    <row r="1634" spans="1:18" ht="15.75" customHeight="1">
      <c r="A1634" s="1"/>
      <c r="B1634" s="6" t="s">
        <v>14</v>
      </c>
      <c r="C1634" s="6">
        <v>1185732</v>
      </c>
      <c r="D1634" s="7">
        <v>44424</v>
      </c>
      <c r="E1634" s="6" t="s">
        <v>46</v>
      </c>
      <c r="F1634" s="6" t="s">
        <v>69</v>
      </c>
      <c r="G1634" s="6" t="s">
        <v>70</v>
      </c>
      <c r="H1634" s="6" t="s">
        <v>19</v>
      </c>
      <c r="I1634" s="8">
        <v>0.45000000000000007</v>
      </c>
      <c r="J1634" s="9">
        <v>5750</v>
      </c>
      <c r="K1634" s="10">
        <f t="shared" si="0"/>
        <v>2587.5000000000005</v>
      </c>
      <c r="L1634" s="10">
        <f t="shared" si="1"/>
        <v>776.25000000000011</v>
      </c>
      <c r="M1634" s="11">
        <v>0.3</v>
      </c>
      <c r="O1634" s="16"/>
      <c r="P1634" s="17"/>
      <c r="Q1634" s="12"/>
      <c r="R1634" s="13"/>
    </row>
    <row r="1635" spans="1:18" ht="15.75" customHeight="1">
      <c r="A1635" s="1"/>
      <c r="B1635" s="6" t="s">
        <v>14</v>
      </c>
      <c r="C1635" s="6">
        <v>1185732</v>
      </c>
      <c r="D1635" s="7">
        <v>44424</v>
      </c>
      <c r="E1635" s="6" t="s">
        <v>46</v>
      </c>
      <c r="F1635" s="6" t="s">
        <v>69</v>
      </c>
      <c r="G1635" s="6" t="s">
        <v>70</v>
      </c>
      <c r="H1635" s="6" t="s">
        <v>20</v>
      </c>
      <c r="I1635" s="8">
        <v>0.35</v>
      </c>
      <c r="J1635" s="9">
        <v>5250</v>
      </c>
      <c r="K1635" s="10">
        <f t="shared" si="0"/>
        <v>1837.4999999999998</v>
      </c>
      <c r="L1635" s="10">
        <f t="shared" si="1"/>
        <v>643.12499999999989</v>
      </c>
      <c r="M1635" s="11">
        <v>0.35</v>
      </c>
      <c r="O1635" s="16"/>
      <c r="P1635" s="17"/>
      <c r="Q1635" s="12"/>
      <c r="R1635" s="13"/>
    </row>
    <row r="1636" spans="1:18" ht="15.75" customHeight="1">
      <c r="A1636" s="1"/>
      <c r="B1636" s="6" t="s">
        <v>14</v>
      </c>
      <c r="C1636" s="6">
        <v>1185732</v>
      </c>
      <c r="D1636" s="7">
        <v>44424</v>
      </c>
      <c r="E1636" s="6" t="s">
        <v>46</v>
      </c>
      <c r="F1636" s="6" t="s">
        <v>69</v>
      </c>
      <c r="G1636" s="6" t="s">
        <v>70</v>
      </c>
      <c r="H1636" s="6" t="s">
        <v>21</v>
      </c>
      <c r="I1636" s="8">
        <v>0.45000000000000007</v>
      </c>
      <c r="J1636" s="9">
        <v>5000</v>
      </c>
      <c r="K1636" s="10">
        <f t="shared" si="0"/>
        <v>2250.0000000000005</v>
      </c>
      <c r="L1636" s="10">
        <f t="shared" si="1"/>
        <v>900.00000000000011</v>
      </c>
      <c r="M1636" s="11">
        <v>0.39999999999999997</v>
      </c>
      <c r="O1636" s="16"/>
      <c r="P1636" s="17"/>
      <c r="Q1636" s="12"/>
      <c r="R1636" s="13"/>
    </row>
    <row r="1637" spans="1:18" ht="15.75" customHeight="1">
      <c r="A1637" s="1"/>
      <c r="B1637" s="6" t="s">
        <v>14</v>
      </c>
      <c r="C1637" s="6">
        <v>1185732</v>
      </c>
      <c r="D1637" s="7">
        <v>44424</v>
      </c>
      <c r="E1637" s="6" t="s">
        <v>46</v>
      </c>
      <c r="F1637" s="6" t="s">
        <v>69</v>
      </c>
      <c r="G1637" s="6" t="s">
        <v>70</v>
      </c>
      <c r="H1637" s="6" t="s">
        <v>22</v>
      </c>
      <c r="I1637" s="8">
        <v>0.50000000000000011</v>
      </c>
      <c r="J1637" s="9">
        <v>6750</v>
      </c>
      <c r="K1637" s="10">
        <f t="shared" si="0"/>
        <v>3375.0000000000009</v>
      </c>
      <c r="L1637" s="10">
        <f t="shared" si="1"/>
        <v>1856.2500000000007</v>
      </c>
      <c r="M1637" s="11">
        <v>0.55000000000000004</v>
      </c>
      <c r="O1637" s="16"/>
      <c r="P1637" s="17"/>
      <c r="Q1637" s="12"/>
      <c r="R1637" s="13"/>
    </row>
    <row r="1638" spans="1:18" ht="15.75" customHeight="1">
      <c r="A1638" s="1"/>
      <c r="B1638" s="6" t="s">
        <v>14</v>
      </c>
      <c r="C1638" s="6">
        <v>1185732</v>
      </c>
      <c r="D1638" s="7">
        <v>44454</v>
      </c>
      <c r="E1638" s="6" t="s">
        <v>46</v>
      </c>
      <c r="F1638" s="6" t="s">
        <v>69</v>
      </c>
      <c r="G1638" s="6" t="s">
        <v>70</v>
      </c>
      <c r="H1638" s="6" t="s">
        <v>17</v>
      </c>
      <c r="I1638" s="8">
        <v>0.45000000000000007</v>
      </c>
      <c r="J1638" s="9">
        <v>8000</v>
      </c>
      <c r="K1638" s="10">
        <f t="shared" si="0"/>
        <v>3600.0000000000005</v>
      </c>
      <c r="L1638" s="10">
        <f t="shared" si="1"/>
        <v>1800.0000000000002</v>
      </c>
      <c r="M1638" s="11">
        <v>0.5</v>
      </c>
      <c r="O1638" s="16"/>
      <c r="P1638" s="17"/>
      <c r="Q1638" s="12"/>
      <c r="R1638" s="13"/>
    </row>
    <row r="1639" spans="1:18" ht="15.75" customHeight="1">
      <c r="A1639" s="1"/>
      <c r="B1639" s="6" t="s">
        <v>14</v>
      </c>
      <c r="C1639" s="6">
        <v>1185732</v>
      </c>
      <c r="D1639" s="7">
        <v>44454</v>
      </c>
      <c r="E1639" s="6" t="s">
        <v>46</v>
      </c>
      <c r="F1639" s="6" t="s">
        <v>69</v>
      </c>
      <c r="G1639" s="6" t="s">
        <v>70</v>
      </c>
      <c r="H1639" s="6" t="s">
        <v>18</v>
      </c>
      <c r="I1639" s="8">
        <v>0.40000000000000013</v>
      </c>
      <c r="J1639" s="9">
        <v>6000</v>
      </c>
      <c r="K1639" s="10">
        <f t="shared" si="0"/>
        <v>2400.0000000000009</v>
      </c>
      <c r="L1639" s="10">
        <f t="shared" si="1"/>
        <v>960.00000000000023</v>
      </c>
      <c r="M1639" s="11">
        <v>0.39999999999999997</v>
      </c>
      <c r="O1639" s="16"/>
      <c r="P1639" s="17"/>
      <c r="Q1639" s="12"/>
      <c r="R1639" s="13"/>
    </row>
    <row r="1640" spans="1:18" ht="15.75" customHeight="1">
      <c r="A1640" s="1"/>
      <c r="B1640" s="6" t="s">
        <v>14</v>
      </c>
      <c r="C1640" s="6">
        <v>1185732</v>
      </c>
      <c r="D1640" s="7">
        <v>44454</v>
      </c>
      <c r="E1640" s="6" t="s">
        <v>46</v>
      </c>
      <c r="F1640" s="6" t="s">
        <v>69</v>
      </c>
      <c r="G1640" s="6" t="s">
        <v>70</v>
      </c>
      <c r="H1640" s="6" t="s">
        <v>19</v>
      </c>
      <c r="I1640" s="8">
        <v>0.35</v>
      </c>
      <c r="J1640" s="9">
        <v>5000</v>
      </c>
      <c r="K1640" s="10">
        <f t="shared" si="0"/>
        <v>1750</v>
      </c>
      <c r="L1640" s="10">
        <f t="shared" si="1"/>
        <v>525</v>
      </c>
      <c r="M1640" s="11">
        <v>0.3</v>
      </c>
      <c r="O1640" s="16"/>
      <c r="P1640" s="17"/>
      <c r="Q1640" s="12"/>
      <c r="R1640" s="13"/>
    </row>
    <row r="1641" spans="1:18" ht="15.75" customHeight="1">
      <c r="A1641" s="1"/>
      <c r="B1641" s="6" t="s">
        <v>14</v>
      </c>
      <c r="C1641" s="6">
        <v>1185732</v>
      </c>
      <c r="D1641" s="7">
        <v>44454</v>
      </c>
      <c r="E1641" s="6" t="s">
        <v>46</v>
      </c>
      <c r="F1641" s="6" t="s">
        <v>69</v>
      </c>
      <c r="G1641" s="6" t="s">
        <v>70</v>
      </c>
      <c r="H1641" s="6" t="s">
        <v>20</v>
      </c>
      <c r="I1641" s="8">
        <v>0.35</v>
      </c>
      <c r="J1641" s="9">
        <v>4750</v>
      </c>
      <c r="K1641" s="10">
        <f t="shared" si="0"/>
        <v>1662.5</v>
      </c>
      <c r="L1641" s="10">
        <f t="shared" si="1"/>
        <v>581.875</v>
      </c>
      <c r="M1641" s="11">
        <v>0.35</v>
      </c>
      <c r="O1641" s="16"/>
      <c r="P1641" s="17"/>
      <c r="Q1641" s="12"/>
      <c r="R1641" s="13"/>
    </row>
    <row r="1642" spans="1:18" ht="15.75" customHeight="1">
      <c r="A1642" s="1"/>
      <c r="B1642" s="6" t="s">
        <v>14</v>
      </c>
      <c r="C1642" s="6">
        <v>1185732</v>
      </c>
      <c r="D1642" s="7">
        <v>44454</v>
      </c>
      <c r="E1642" s="6" t="s">
        <v>46</v>
      </c>
      <c r="F1642" s="6" t="s">
        <v>69</v>
      </c>
      <c r="G1642" s="6" t="s">
        <v>70</v>
      </c>
      <c r="H1642" s="6" t="s">
        <v>21</v>
      </c>
      <c r="I1642" s="8">
        <v>0.45000000000000007</v>
      </c>
      <c r="J1642" s="9">
        <v>4750</v>
      </c>
      <c r="K1642" s="10">
        <f t="shared" si="0"/>
        <v>2137.5000000000005</v>
      </c>
      <c r="L1642" s="10">
        <f t="shared" si="1"/>
        <v>855.00000000000011</v>
      </c>
      <c r="M1642" s="11">
        <v>0.39999999999999997</v>
      </c>
      <c r="O1642" s="16"/>
      <c r="P1642" s="17"/>
      <c r="Q1642" s="12"/>
      <c r="R1642" s="13"/>
    </row>
    <row r="1643" spans="1:18" ht="15.75" customHeight="1">
      <c r="A1643" s="1"/>
      <c r="B1643" s="6" t="s">
        <v>14</v>
      </c>
      <c r="C1643" s="6">
        <v>1185732</v>
      </c>
      <c r="D1643" s="7">
        <v>44454</v>
      </c>
      <c r="E1643" s="6" t="s">
        <v>46</v>
      </c>
      <c r="F1643" s="6" t="s">
        <v>69</v>
      </c>
      <c r="G1643" s="6" t="s">
        <v>70</v>
      </c>
      <c r="H1643" s="6" t="s">
        <v>22</v>
      </c>
      <c r="I1643" s="8">
        <v>0.50000000000000011</v>
      </c>
      <c r="J1643" s="9">
        <v>5750</v>
      </c>
      <c r="K1643" s="10">
        <f t="shared" si="0"/>
        <v>2875.0000000000005</v>
      </c>
      <c r="L1643" s="10">
        <f t="shared" si="1"/>
        <v>1581.2500000000005</v>
      </c>
      <c r="M1643" s="11">
        <v>0.55000000000000004</v>
      </c>
      <c r="O1643" s="16"/>
      <c r="P1643" s="17"/>
      <c r="Q1643" s="12"/>
      <c r="R1643" s="13"/>
    </row>
    <row r="1644" spans="1:18" ht="15.75" customHeight="1">
      <c r="A1644" s="1"/>
      <c r="B1644" s="6" t="s">
        <v>14</v>
      </c>
      <c r="C1644" s="6">
        <v>1185732</v>
      </c>
      <c r="D1644" s="7">
        <v>44486</v>
      </c>
      <c r="E1644" s="6" t="s">
        <v>46</v>
      </c>
      <c r="F1644" s="6" t="s">
        <v>69</v>
      </c>
      <c r="G1644" s="6" t="s">
        <v>70</v>
      </c>
      <c r="H1644" s="6" t="s">
        <v>17</v>
      </c>
      <c r="I1644" s="8">
        <v>0.50000000000000011</v>
      </c>
      <c r="J1644" s="9">
        <v>7500</v>
      </c>
      <c r="K1644" s="10">
        <f t="shared" si="0"/>
        <v>3750.0000000000009</v>
      </c>
      <c r="L1644" s="10">
        <f t="shared" si="1"/>
        <v>1875.0000000000005</v>
      </c>
      <c r="M1644" s="11">
        <v>0.5</v>
      </c>
      <c r="O1644" s="16"/>
      <c r="P1644" s="17"/>
      <c r="Q1644" s="12"/>
      <c r="R1644" s="13"/>
    </row>
    <row r="1645" spans="1:18" ht="15.75" customHeight="1">
      <c r="A1645" s="1"/>
      <c r="B1645" s="6" t="s">
        <v>14</v>
      </c>
      <c r="C1645" s="6">
        <v>1185732</v>
      </c>
      <c r="D1645" s="7">
        <v>44486</v>
      </c>
      <c r="E1645" s="6" t="s">
        <v>46</v>
      </c>
      <c r="F1645" s="6" t="s">
        <v>69</v>
      </c>
      <c r="G1645" s="6" t="s">
        <v>70</v>
      </c>
      <c r="H1645" s="6" t="s">
        <v>18</v>
      </c>
      <c r="I1645" s="8">
        <v>0.40000000000000013</v>
      </c>
      <c r="J1645" s="9">
        <v>5750</v>
      </c>
      <c r="K1645" s="10">
        <f t="shared" si="0"/>
        <v>2300.0000000000009</v>
      </c>
      <c r="L1645" s="10">
        <f t="shared" si="1"/>
        <v>920.00000000000034</v>
      </c>
      <c r="M1645" s="11">
        <v>0.39999999999999997</v>
      </c>
      <c r="O1645" s="16"/>
      <c r="P1645" s="17"/>
      <c r="Q1645" s="12"/>
      <c r="R1645" s="13"/>
    </row>
    <row r="1646" spans="1:18" ht="15.75" customHeight="1">
      <c r="A1646" s="1"/>
      <c r="B1646" s="6" t="s">
        <v>14</v>
      </c>
      <c r="C1646" s="6">
        <v>1185732</v>
      </c>
      <c r="D1646" s="7">
        <v>44486</v>
      </c>
      <c r="E1646" s="6" t="s">
        <v>46</v>
      </c>
      <c r="F1646" s="6" t="s">
        <v>69</v>
      </c>
      <c r="G1646" s="6" t="s">
        <v>70</v>
      </c>
      <c r="H1646" s="6" t="s">
        <v>19</v>
      </c>
      <c r="I1646" s="8">
        <v>0.40000000000000013</v>
      </c>
      <c r="J1646" s="9">
        <v>4250</v>
      </c>
      <c r="K1646" s="10">
        <f t="shared" si="0"/>
        <v>1700.0000000000005</v>
      </c>
      <c r="L1646" s="10">
        <f t="shared" si="1"/>
        <v>510.00000000000011</v>
      </c>
      <c r="M1646" s="11">
        <v>0.3</v>
      </c>
      <c r="O1646" s="16"/>
      <c r="P1646" s="17"/>
      <c r="Q1646" s="12"/>
      <c r="R1646" s="13"/>
    </row>
    <row r="1647" spans="1:18" ht="15.75" customHeight="1">
      <c r="A1647" s="1"/>
      <c r="B1647" s="6" t="s">
        <v>14</v>
      </c>
      <c r="C1647" s="6">
        <v>1185732</v>
      </c>
      <c r="D1647" s="7">
        <v>44486</v>
      </c>
      <c r="E1647" s="6" t="s">
        <v>46</v>
      </c>
      <c r="F1647" s="6" t="s">
        <v>69</v>
      </c>
      <c r="G1647" s="6" t="s">
        <v>70</v>
      </c>
      <c r="H1647" s="6" t="s">
        <v>20</v>
      </c>
      <c r="I1647" s="8">
        <v>0.40000000000000013</v>
      </c>
      <c r="J1647" s="9">
        <v>4000</v>
      </c>
      <c r="K1647" s="10">
        <f t="shared" si="0"/>
        <v>1600.0000000000005</v>
      </c>
      <c r="L1647" s="10">
        <f t="shared" si="1"/>
        <v>560.00000000000011</v>
      </c>
      <c r="M1647" s="11">
        <v>0.35</v>
      </c>
      <c r="O1647" s="16"/>
      <c r="P1647" s="17"/>
      <c r="Q1647" s="12"/>
      <c r="R1647" s="13"/>
    </row>
    <row r="1648" spans="1:18" ht="15.75" customHeight="1">
      <c r="A1648" s="1"/>
      <c r="B1648" s="6" t="s">
        <v>14</v>
      </c>
      <c r="C1648" s="6">
        <v>1185732</v>
      </c>
      <c r="D1648" s="7">
        <v>44486</v>
      </c>
      <c r="E1648" s="6" t="s">
        <v>46</v>
      </c>
      <c r="F1648" s="6" t="s">
        <v>69</v>
      </c>
      <c r="G1648" s="6" t="s">
        <v>70</v>
      </c>
      <c r="H1648" s="6" t="s">
        <v>21</v>
      </c>
      <c r="I1648" s="8">
        <v>0.50000000000000011</v>
      </c>
      <c r="J1648" s="9">
        <v>4000</v>
      </c>
      <c r="K1648" s="10">
        <f t="shared" si="0"/>
        <v>2000.0000000000005</v>
      </c>
      <c r="L1648" s="10">
        <f t="shared" si="1"/>
        <v>800.00000000000011</v>
      </c>
      <c r="M1648" s="11">
        <v>0.39999999999999997</v>
      </c>
      <c r="O1648" s="16"/>
      <c r="P1648" s="17"/>
      <c r="Q1648" s="12"/>
      <c r="R1648" s="13"/>
    </row>
    <row r="1649" spans="1:18" ht="15.75" customHeight="1">
      <c r="A1649" s="1"/>
      <c r="B1649" s="6" t="s">
        <v>14</v>
      </c>
      <c r="C1649" s="6">
        <v>1185732</v>
      </c>
      <c r="D1649" s="7">
        <v>44486</v>
      </c>
      <c r="E1649" s="6" t="s">
        <v>46</v>
      </c>
      <c r="F1649" s="6" t="s">
        <v>69</v>
      </c>
      <c r="G1649" s="6" t="s">
        <v>70</v>
      </c>
      <c r="H1649" s="6" t="s">
        <v>22</v>
      </c>
      <c r="I1649" s="8">
        <v>0.55000000000000004</v>
      </c>
      <c r="J1649" s="9">
        <v>5250</v>
      </c>
      <c r="K1649" s="10">
        <f t="shared" si="0"/>
        <v>2887.5000000000005</v>
      </c>
      <c r="L1649" s="10">
        <f t="shared" si="1"/>
        <v>1588.1250000000005</v>
      </c>
      <c r="M1649" s="11">
        <v>0.55000000000000004</v>
      </c>
      <c r="O1649" s="16"/>
      <c r="P1649" s="17"/>
      <c r="Q1649" s="12"/>
      <c r="R1649" s="13"/>
    </row>
    <row r="1650" spans="1:18" ht="15.75" customHeight="1">
      <c r="A1650" s="1"/>
      <c r="B1650" s="6" t="s">
        <v>14</v>
      </c>
      <c r="C1650" s="6">
        <v>1185732</v>
      </c>
      <c r="D1650" s="7">
        <v>44516</v>
      </c>
      <c r="E1650" s="6" t="s">
        <v>46</v>
      </c>
      <c r="F1650" s="6" t="s">
        <v>69</v>
      </c>
      <c r="G1650" s="6" t="s">
        <v>70</v>
      </c>
      <c r="H1650" s="6" t="s">
        <v>17</v>
      </c>
      <c r="I1650" s="8">
        <v>0.50000000000000011</v>
      </c>
      <c r="J1650" s="9">
        <v>6750</v>
      </c>
      <c r="K1650" s="10">
        <f t="shared" si="0"/>
        <v>3375.0000000000009</v>
      </c>
      <c r="L1650" s="10">
        <f t="shared" si="1"/>
        <v>1687.5000000000005</v>
      </c>
      <c r="M1650" s="11">
        <v>0.5</v>
      </c>
      <c r="O1650" s="16"/>
      <c r="P1650" s="17"/>
      <c r="Q1650" s="12"/>
      <c r="R1650" s="13"/>
    </row>
    <row r="1651" spans="1:18" ht="15.75" customHeight="1">
      <c r="A1651" s="1"/>
      <c r="B1651" s="6" t="s">
        <v>14</v>
      </c>
      <c r="C1651" s="6">
        <v>1185732</v>
      </c>
      <c r="D1651" s="7">
        <v>44516</v>
      </c>
      <c r="E1651" s="6" t="s">
        <v>46</v>
      </c>
      <c r="F1651" s="6" t="s">
        <v>69</v>
      </c>
      <c r="G1651" s="6" t="s">
        <v>70</v>
      </c>
      <c r="H1651" s="6" t="s">
        <v>18</v>
      </c>
      <c r="I1651" s="8">
        <v>0.45000000000000012</v>
      </c>
      <c r="J1651" s="9">
        <v>5000</v>
      </c>
      <c r="K1651" s="10">
        <f t="shared" si="0"/>
        <v>2250.0000000000005</v>
      </c>
      <c r="L1651" s="10">
        <f t="shared" si="1"/>
        <v>900.00000000000011</v>
      </c>
      <c r="M1651" s="11">
        <v>0.39999999999999997</v>
      </c>
      <c r="O1651" s="16"/>
      <c r="P1651" s="17"/>
      <c r="Q1651" s="12"/>
      <c r="R1651" s="13"/>
    </row>
    <row r="1652" spans="1:18" ht="15.75" customHeight="1">
      <c r="A1652" s="1"/>
      <c r="B1652" s="6" t="s">
        <v>14</v>
      </c>
      <c r="C1652" s="6">
        <v>1185732</v>
      </c>
      <c r="D1652" s="7">
        <v>44516</v>
      </c>
      <c r="E1652" s="6" t="s">
        <v>46</v>
      </c>
      <c r="F1652" s="6" t="s">
        <v>69</v>
      </c>
      <c r="G1652" s="6" t="s">
        <v>70</v>
      </c>
      <c r="H1652" s="6" t="s">
        <v>19</v>
      </c>
      <c r="I1652" s="8">
        <v>0.45000000000000012</v>
      </c>
      <c r="J1652" s="9">
        <v>4450</v>
      </c>
      <c r="K1652" s="10">
        <f t="shared" si="0"/>
        <v>2002.5000000000005</v>
      </c>
      <c r="L1652" s="10">
        <f t="shared" si="1"/>
        <v>600.75000000000011</v>
      </c>
      <c r="M1652" s="11">
        <v>0.3</v>
      </c>
      <c r="O1652" s="16"/>
      <c r="P1652" s="17"/>
      <c r="Q1652" s="12"/>
      <c r="R1652" s="13"/>
    </row>
    <row r="1653" spans="1:18" ht="15.75" customHeight="1">
      <c r="A1653" s="1"/>
      <c r="B1653" s="6" t="s">
        <v>14</v>
      </c>
      <c r="C1653" s="6">
        <v>1185732</v>
      </c>
      <c r="D1653" s="7">
        <v>44516</v>
      </c>
      <c r="E1653" s="6" t="s">
        <v>46</v>
      </c>
      <c r="F1653" s="6" t="s">
        <v>69</v>
      </c>
      <c r="G1653" s="6" t="s">
        <v>70</v>
      </c>
      <c r="H1653" s="6" t="s">
        <v>20</v>
      </c>
      <c r="I1653" s="8">
        <v>0.45000000000000012</v>
      </c>
      <c r="J1653" s="9">
        <v>4750</v>
      </c>
      <c r="K1653" s="10">
        <f t="shared" si="0"/>
        <v>2137.5000000000005</v>
      </c>
      <c r="L1653" s="10">
        <f t="shared" si="1"/>
        <v>748.12500000000011</v>
      </c>
      <c r="M1653" s="11">
        <v>0.35</v>
      </c>
      <c r="O1653" s="16"/>
      <c r="P1653" s="17"/>
      <c r="Q1653" s="12"/>
      <c r="R1653" s="13"/>
    </row>
    <row r="1654" spans="1:18" ht="15.75" customHeight="1">
      <c r="A1654" s="1"/>
      <c r="B1654" s="6" t="s">
        <v>14</v>
      </c>
      <c r="C1654" s="6">
        <v>1185732</v>
      </c>
      <c r="D1654" s="7">
        <v>44516</v>
      </c>
      <c r="E1654" s="6" t="s">
        <v>46</v>
      </c>
      <c r="F1654" s="6" t="s">
        <v>69</v>
      </c>
      <c r="G1654" s="6" t="s">
        <v>70</v>
      </c>
      <c r="H1654" s="6" t="s">
        <v>21</v>
      </c>
      <c r="I1654" s="8">
        <v>0.6</v>
      </c>
      <c r="J1654" s="9">
        <v>4500</v>
      </c>
      <c r="K1654" s="10">
        <f t="shared" si="0"/>
        <v>2700</v>
      </c>
      <c r="L1654" s="10">
        <f t="shared" si="1"/>
        <v>1080</v>
      </c>
      <c r="M1654" s="11">
        <v>0.39999999999999997</v>
      </c>
      <c r="O1654" s="16"/>
      <c r="P1654" s="17"/>
      <c r="Q1654" s="12"/>
      <c r="R1654" s="13"/>
    </row>
    <row r="1655" spans="1:18" ht="15.75" customHeight="1">
      <c r="A1655" s="1"/>
      <c r="B1655" s="6" t="s">
        <v>14</v>
      </c>
      <c r="C1655" s="6">
        <v>1185732</v>
      </c>
      <c r="D1655" s="7">
        <v>44516</v>
      </c>
      <c r="E1655" s="6" t="s">
        <v>46</v>
      </c>
      <c r="F1655" s="6" t="s">
        <v>69</v>
      </c>
      <c r="G1655" s="6" t="s">
        <v>70</v>
      </c>
      <c r="H1655" s="6" t="s">
        <v>22</v>
      </c>
      <c r="I1655" s="8">
        <v>0.64999999999999991</v>
      </c>
      <c r="J1655" s="9">
        <v>6250</v>
      </c>
      <c r="K1655" s="10">
        <f t="shared" si="0"/>
        <v>4062.4999999999995</v>
      </c>
      <c r="L1655" s="10">
        <f t="shared" si="1"/>
        <v>2234.375</v>
      </c>
      <c r="M1655" s="11">
        <v>0.55000000000000004</v>
      </c>
      <c r="O1655" s="16"/>
      <c r="P1655" s="17"/>
      <c r="Q1655" s="12"/>
      <c r="R1655" s="13"/>
    </row>
    <row r="1656" spans="1:18" ht="15.75" customHeight="1">
      <c r="A1656" s="1"/>
      <c r="B1656" s="6" t="s">
        <v>14</v>
      </c>
      <c r="C1656" s="6">
        <v>1185732</v>
      </c>
      <c r="D1656" s="7">
        <v>44545</v>
      </c>
      <c r="E1656" s="6" t="s">
        <v>46</v>
      </c>
      <c r="F1656" s="6" t="s">
        <v>69</v>
      </c>
      <c r="G1656" s="6" t="s">
        <v>70</v>
      </c>
      <c r="H1656" s="6" t="s">
        <v>17</v>
      </c>
      <c r="I1656" s="8">
        <v>0.6</v>
      </c>
      <c r="J1656" s="9">
        <v>8500</v>
      </c>
      <c r="K1656" s="10">
        <f t="shared" si="0"/>
        <v>5100</v>
      </c>
      <c r="L1656" s="10">
        <f t="shared" si="1"/>
        <v>2550</v>
      </c>
      <c r="M1656" s="11">
        <v>0.5</v>
      </c>
      <c r="O1656" s="16"/>
      <c r="P1656" s="17"/>
      <c r="Q1656" s="12"/>
      <c r="R1656" s="13"/>
    </row>
    <row r="1657" spans="1:18" ht="15.75" customHeight="1">
      <c r="A1657" s="1"/>
      <c r="B1657" s="6" t="s">
        <v>14</v>
      </c>
      <c r="C1657" s="6">
        <v>1185732</v>
      </c>
      <c r="D1657" s="7">
        <v>44545</v>
      </c>
      <c r="E1657" s="6" t="s">
        <v>46</v>
      </c>
      <c r="F1657" s="6" t="s">
        <v>69</v>
      </c>
      <c r="G1657" s="6" t="s">
        <v>70</v>
      </c>
      <c r="H1657" s="6" t="s">
        <v>18</v>
      </c>
      <c r="I1657" s="8">
        <v>0.5</v>
      </c>
      <c r="J1657" s="9">
        <v>6500</v>
      </c>
      <c r="K1657" s="10">
        <f t="shared" si="0"/>
        <v>3250</v>
      </c>
      <c r="L1657" s="10">
        <f t="shared" si="1"/>
        <v>1300</v>
      </c>
      <c r="M1657" s="11">
        <v>0.39999999999999997</v>
      </c>
      <c r="O1657" s="16"/>
      <c r="P1657" s="17"/>
      <c r="Q1657" s="12"/>
      <c r="R1657" s="13"/>
    </row>
    <row r="1658" spans="1:18" ht="15.75" customHeight="1">
      <c r="A1658" s="1"/>
      <c r="B1658" s="6" t="s">
        <v>14</v>
      </c>
      <c r="C1658" s="6">
        <v>1185732</v>
      </c>
      <c r="D1658" s="7">
        <v>44545</v>
      </c>
      <c r="E1658" s="6" t="s">
        <v>46</v>
      </c>
      <c r="F1658" s="6" t="s">
        <v>69</v>
      </c>
      <c r="G1658" s="6" t="s">
        <v>70</v>
      </c>
      <c r="H1658" s="6" t="s">
        <v>19</v>
      </c>
      <c r="I1658" s="8">
        <v>0.5</v>
      </c>
      <c r="J1658" s="9">
        <v>6000</v>
      </c>
      <c r="K1658" s="10">
        <f t="shared" si="0"/>
        <v>3000</v>
      </c>
      <c r="L1658" s="10">
        <f t="shared" si="1"/>
        <v>900</v>
      </c>
      <c r="M1658" s="11">
        <v>0.3</v>
      </c>
      <c r="O1658" s="16"/>
      <c r="P1658" s="17"/>
      <c r="Q1658" s="12"/>
      <c r="R1658" s="13"/>
    </row>
    <row r="1659" spans="1:18" ht="15.75" customHeight="1">
      <c r="A1659" s="1"/>
      <c r="B1659" s="6" t="s">
        <v>14</v>
      </c>
      <c r="C1659" s="6">
        <v>1185732</v>
      </c>
      <c r="D1659" s="7">
        <v>44545</v>
      </c>
      <c r="E1659" s="6" t="s">
        <v>46</v>
      </c>
      <c r="F1659" s="6" t="s">
        <v>69</v>
      </c>
      <c r="G1659" s="6" t="s">
        <v>70</v>
      </c>
      <c r="H1659" s="6" t="s">
        <v>20</v>
      </c>
      <c r="I1659" s="8">
        <v>0.5</v>
      </c>
      <c r="J1659" s="9">
        <v>5500</v>
      </c>
      <c r="K1659" s="10">
        <f t="shared" si="0"/>
        <v>2750</v>
      </c>
      <c r="L1659" s="10">
        <f t="shared" si="1"/>
        <v>962.49999999999989</v>
      </c>
      <c r="M1659" s="11">
        <v>0.35</v>
      </c>
      <c r="O1659" s="16"/>
      <c r="P1659" s="17"/>
      <c r="Q1659" s="12"/>
      <c r="R1659" s="13"/>
    </row>
    <row r="1660" spans="1:18" ht="15.75" customHeight="1">
      <c r="A1660" s="1"/>
      <c r="B1660" s="6" t="s">
        <v>14</v>
      </c>
      <c r="C1660" s="6">
        <v>1185732</v>
      </c>
      <c r="D1660" s="7">
        <v>44545</v>
      </c>
      <c r="E1660" s="6" t="s">
        <v>46</v>
      </c>
      <c r="F1660" s="6" t="s">
        <v>69</v>
      </c>
      <c r="G1660" s="6" t="s">
        <v>70</v>
      </c>
      <c r="H1660" s="6" t="s">
        <v>21</v>
      </c>
      <c r="I1660" s="8">
        <v>0.6</v>
      </c>
      <c r="J1660" s="9">
        <v>5500</v>
      </c>
      <c r="K1660" s="10">
        <f t="shared" si="0"/>
        <v>3300</v>
      </c>
      <c r="L1660" s="10">
        <f t="shared" si="1"/>
        <v>1320</v>
      </c>
      <c r="M1660" s="11">
        <v>0.39999999999999997</v>
      </c>
      <c r="O1660" s="16"/>
      <c r="P1660" s="17"/>
      <c r="Q1660" s="12"/>
      <c r="R1660" s="13"/>
    </row>
    <row r="1661" spans="1:18" ht="15.75" customHeight="1">
      <c r="A1661" s="1"/>
      <c r="B1661" s="6" t="s">
        <v>14</v>
      </c>
      <c r="C1661" s="6">
        <v>1185732</v>
      </c>
      <c r="D1661" s="7">
        <v>44545</v>
      </c>
      <c r="E1661" s="6" t="s">
        <v>46</v>
      </c>
      <c r="F1661" s="6" t="s">
        <v>69</v>
      </c>
      <c r="G1661" s="6" t="s">
        <v>70</v>
      </c>
      <c r="H1661" s="6" t="s">
        <v>22</v>
      </c>
      <c r="I1661" s="8">
        <v>0.64999999999999991</v>
      </c>
      <c r="J1661" s="9">
        <v>6500</v>
      </c>
      <c r="K1661" s="10">
        <f t="shared" si="0"/>
        <v>4224.9999999999991</v>
      </c>
      <c r="L1661" s="10">
        <f t="shared" si="1"/>
        <v>2323.7499999999995</v>
      </c>
      <c r="M1661" s="11">
        <v>0.55000000000000004</v>
      </c>
      <c r="O1661" s="16"/>
      <c r="P1661" s="17"/>
      <c r="Q1661" s="12"/>
      <c r="R1661" s="13"/>
    </row>
    <row r="1662" spans="1:18" ht="15.75" customHeight="1">
      <c r="A1662" s="1" t="s">
        <v>39</v>
      </c>
      <c r="B1662" s="6" t="s">
        <v>14</v>
      </c>
      <c r="C1662" s="6">
        <v>1185732</v>
      </c>
      <c r="D1662" s="7">
        <v>44214</v>
      </c>
      <c r="E1662" s="6" t="s">
        <v>33</v>
      </c>
      <c r="F1662" s="6" t="s">
        <v>71</v>
      </c>
      <c r="G1662" s="6" t="s">
        <v>72</v>
      </c>
      <c r="H1662" s="6" t="s">
        <v>17</v>
      </c>
      <c r="I1662" s="8">
        <v>0.3</v>
      </c>
      <c r="J1662" s="9">
        <v>6250</v>
      </c>
      <c r="K1662" s="10">
        <f t="shared" si="0"/>
        <v>1875</v>
      </c>
      <c r="L1662" s="10">
        <f t="shared" si="1"/>
        <v>750</v>
      </c>
      <c r="M1662" s="11">
        <v>0.4</v>
      </c>
      <c r="O1662" s="16"/>
      <c r="P1662" s="14"/>
      <c r="Q1662" s="12"/>
      <c r="R1662" s="13"/>
    </row>
    <row r="1663" spans="1:18" ht="15.75" customHeight="1">
      <c r="A1663" s="1"/>
      <c r="B1663" s="6" t="s">
        <v>14</v>
      </c>
      <c r="C1663" s="6">
        <v>1185732</v>
      </c>
      <c r="D1663" s="7">
        <v>44214</v>
      </c>
      <c r="E1663" s="6" t="s">
        <v>33</v>
      </c>
      <c r="F1663" s="6" t="s">
        <v>71</v>
      </c>
      <c r="G1663" s="6" t="s">
        <v>72</v>
      </c>
      <c r="H1663" s="6" t="s">
        <v>18</v>
      </c>
      <c r="I1663" s="8">
        <v>0.3</v>
      </c>
      <c r="J1663" s="9">
        <v>4250</v>
      </c>
      <c r="K1663" s="10">
        <f t="shared" si="0"/>
        <v>1275</v>
      </c>
      <c r="L1663" s="10">
        <f t="shared" si="1"/>
        <v>446.25</v>
      </c>
      <c r="M1663" s="11">
        <v>0.35</v>
      </c>
      <c r="O1663" s="16"/>
      <c r="P1663" s="14"/>
      <c r="Q1663" s="12"/>
      <c r="R1663" s="13"/>
    </row>
    <row r="1664" spans="1:18" ht="15.75" customHeight="1">
      <c r="A1664" s="1"/>
      <c r="B1664" s="6" t="s">
        <v>14</v>
      </c>
      <c r="C1664" s="6">
        <v>1185732</v>
      </c>
      <c r="D1664" s="7">
        <v>44214</v>
      </c>
      <c r="E1664" s="6" t="s">
        <v>33</v>
      </c>
      <c r="F1664" s="6" t="s">
        <v>71</v>
      </c>
      <c r="G1664" s="6" t="s">
        <v>72</v>
      </c>
      <c r="H1664" s="6" t="s">
        <v>19</v>
      </c>
      <c r="I1664" s="8">
        <v>0.2</v>
      </c>
      <c r="J1664" s="9">
        <v>4250</v>
      </c>
      <c r="K1664" s="10">
        <f t="shared" si="0"/>
        <v>850</v>
      </c>
      <c r="L1664" s="10">
        <f t="shared" si="1"/>
        <v>297.5</v>
      </c>
      <c r="M1664" s="11">
        <v>0.35</v>
      </c>
      <c r="O1664" s="16"/>
      <c r="P1664" s="14"/>
      <c r="Q1664" s="12"/>
      <c r="R1664" s="13"/>
    </row>
    <row r="1665" spans="1:18" ht="15.75" customHeight="1">
      <c r="A1665" s="1"/>
      <c r="B1665" s="6" t="s">
        <v>14</v>
      </c>
      <c r="C1665" s="6">
        <v>1185732</v>
      </c>
      <c r="D1665" s="7">
        <v>44214</v>
      </c>
      <c r="E1665" s="6" t="s">
        <v>33</v>
      </c>
      <c r="F1665" s="6" t="s">
        <v>71</v>
      </c>
      <c r="G1665" s="6" t="s">
        <v>72</v>
      </c>
      <c r="H1665" s="6" t="s">
        <v>20</v>
      </c>
      <c r="I1665" s="8">
        <v>0.25000000000000006</v>
      </c>
      <c r="J1665" s="9">
        <v>2750</v>
      </c>
      <c r="K1665" s="10">
        <f t="shared" si="0"/>
        <v>687.50000000000011</v>
      </c>
      <c r="L1665" s="10">
        <f t="shared" si="1"/>
        <v>275.00000000000006</v>
      </c>
      <c r="M1665" s="11">
        <v>0.4</v>
      </c>
      <c r="O1665" s="16"/>
      <c r="P1665" s="14"/>
      <c r="Q1665" s="12"/>
      <c r="R1665" s="13"/>
    </row>
    <row r="1666" spans="1:18" ht="15.75" customHeight="1">
      <c r="A1666" s="1"/>
      <c r="B1666" s="6" t="s">
        <v>14</v>
      </c>
      <c r="C1666" s="6">
        <v>1185732</v>
      </c>
      <c r="D1666" s="7">
        <v>44214</v>
      </c>
      <c r="E1666" s="6" t="s">
        <v>33</v>
      </c>
      <c r="F1666" s="6" t="s">
        <v>71</v>
      </c>
      <c r="G1666" s="6" t="s">
        <v>72</v>
      </c>
      <c r="H1666" s="6" t="s">
        <v>21</v>
      </c>
      <c r="I1666" s="8">
        <v>0.39999999999999997</v>
      </c>
      <c r="J1666" s="9">
        <v>3250</v>
      </c>
      <c r="K1666" s="10">
        <f t="shared" si="0"/>
        <v>1300</v>
      </c>
      <c r="L1666" s="10">
        <f t="shared" si="1"/>
        <v>454.99999999999994</v>
      </c>
      <c r="M1666" s="11">
        <v>0.35</v>
      </c>
      <c r="O1666" s="16"/>
      <c r="P1666" s="14"/>
      <c r="Q1666" s="12"/>
      <c r="R1666" s="13"/>
    </row>
    <row r="1667" spans="1:18" ht="15.75" customHeight="1">
      <c r="A1667" s="1"/>
      <c r="B1667" s="6" t="s">
        <v>14</v>
      </c>
      <c r="C1667" s="6">
        <v>1185732</v>
      </c>
      <c r="D1667" s="7">
        <v>44214</v>
      </c>
      <c r="E1667" s="6" t="s">
        <v>33</v>
      </c>
      <c r="F1667" s="6" t="s">
        <v>71</v>
      </c>
      <c r="G1667" s="6" t="s">
        <v>72</v>
      </c>
      <c r="H1667" s="6" t="s">
        <v>22</v>
      </c>
      <c r="I1667" s="8">
        <v>0.3</v>
      </c>
      <c r="J1667" s="9">
        <v>4250</v>
      </c>
      <c r="K1667" s="10">
        <f t="shared" si="0"/>
        <v>1275</v>
      </c>
      <c r="L1667" s="10">
        <f t="shared" si="1"/>
        <v>637.5</v>
      </c>
      <c r="M1667" s="11">
        <v>0.5</v>
      </c>
      <c r="O1667" s="16"/>
      <c r="P1667" s="14"/>
      <c r="Q1667" s="12"/>
      <c r="R1667" s="13"/>
    </row>
    <row r="1668" spans="1:18" ht="15.75" customHeight="1">
      <c r="A1668" s="1"/>
      <c r="B1668" s="6" t="s">
        <v>14</v>
      </c>
      <c r="C1668" s="6">
        <v>1185732</v>
      </c>
      <c r="D1668" s="7">
        <v>44245</v>
      </c>
      <c r="E1668" s="6" t="s">
        <v>33</v>
      </c>
      <c r="F1668" s="6" t="s">
        <v>71</v>
      </c>
      <c r="G1668" s="6" t="s">
        <v>72</v>
      </c>
      <c r="H1668" s="6" t="s">
        <v>17</v>
      </c>
      <c r="I1668" s="8">
        <v>0.3</v>
      </c>
      <c r="J1668" s="9">
        <v>6750</v>
      </c>
      <c r="K1668" s="10">
        <f t="shared" si="0"/>
        <v>2025</v>
      </c>
      <c r="L1668" s="10">
        <f t="shared" si="1"/>
        <v>810</v>
      </c>
      <c r="M1668" s="11">
        <v>0.4</v>
      </c>
      <c r="O1668" s="16"/>
      <c r="P1668" s="14"/>
      <c r="Q1668" s="12"/>
      <c r="R1668" s="13"/>
    </row>
    <row r="1669" spans="1:18" ht="15.75" customHeight="1">
      <c r="A1669" s="1"/>
      <c r="B1669" s="6" t="s">
        <v>14</v>
      </c>
      <c r="C1669" s="6">
        <v>1185732</v>
      </c>
      <c r="D1669" s="7">
        <v>44245</v>
      </c>
      <c r="E1669" s="6" t="s">
        <v>33</v>
      </c>
      <c r="F1669" s="6" t="s">
        <v>71</v>
      </c>
      <c r="G1669" s="6" t="s">
        <v>72</v>
      </c>
      <c r="H1669" s="6" t="s">
        <v>18</v>
      </c>
      <c r="I1669" s="8">
        <v>0.3</v>
      </c>
      <c r="J1669" s="9">
        <v>3250</v>
      </c>
      <c r="K1669" s="10">
        <f t="shared" si="0"/>
        <v>975</v>
      </c>
      <c r="L1669" s="10">
        <f t="shared" si="1"/>
        <v>341.25</v>
      </c>
      <c r="M1669" s="11">
        <v>0.35</v>
      </c>
      <c r="O1669" s="16"/>
      <c r="P1669" s="14"/>
      <c r="Q1669" s="12"/>
      <c r="R1669" s="13"/>
    </row>
    <row r="1670" spans="1:18" ht="15.75" customHeight="1">
      <c r="A1670" s="1"/>
      <c r="B1670" s="6" t="s">
        <v>14</v>
      </c>
      <c r="C1670" s="6">
        <v>1185732</v>
      </c>
      <c r="D1670" s="7">
        <v>44245</v>
      </c>
      <c r="E1670" s="6" t="s">
        <v>33</v>
      </c>
      <c r="F1670" s="6" t="s">
        <v>71</v>
      </c>
      <c r="G1670" s="6" t="s">
        <v>72</v>
      </c>
      <c r="H1670" s="6" t="s">
        <v>19</v>
      </c>
      <c r="I1670" s="8">
        <v>0.2</v>
      </c>
      <c r="J1670" s="9">
        <v>3750</v>
      </c>
      <c r="K1670" s="10">
        <f t="shared" si="0"/>
        <v>750</v>
      </c>
      <c r="L1670" s="10">
        <f t="shared" si="1"/>
        <v>262.5</v>
      </c>
      <c r="M1670" s="11">
        <v>0.35</v>
      </c>
      <c r="O1670" s="16"/>
      <c r="P1670" s="14"/>
      <c r="Q1670" s="12"/>
      <c r="R1670" s="13"/>
    </row>
    <row r="1671" spans="1:18" ht="15.75" customHeight="1">
      <c r="A1671" s="1"/>
      <c r="B1671" s="6" t="s">
        <v>14</v>
      </c>
      <c r="C1671" s="6">
        <v>1185732</v>
      </c>
      <c r="D1671" s="7">
        <v>44245</v>
      </c>
      <c r="E1671" s="6" t="s">
        <v>33</v>
      </c>
      <c r="F1671" s="6" t="s">
        <v>71</v>
      </c>
      <c r="G1671" s="6" t="s">
        <v>72</v>
      </c>
      <c r="H1671" s="6" t="s">
        <v>20</v>
      </c>
      <c r="I1671" s="8">
        <v>0.25000000000000006</v>
      </c>
      <c r="J1671" s="9">
        <v>2500</v>
      </c>
      <c r="K1671" s="10">
        <f t="shared" si="0"/>
        <v>625.00000000000011</v>
      </c>
      <c r="L1671" s="10">
        <f t="shared" si="1"/>
        <v>250.00000000000006</v>
      </c>
      <c r="M1671" s="11">
        <v>0.4</v>
      </c>
      <c r="O1671" s="16"/>
      <c r="P1671" s="14"/>
      <c r="Q1671" s="12"/>
      <c r="R1671" s="13"/>
    </row>
    <row r="1672" spans="1:18" ht="15.75" customHeight="1">
      <c r="A1672" s="1"/>
      <c r="B1672" s="6" t="s">
        <v>14</v>
      </c>
      <c r="C1672" s="6">
        <v>1185732</v>
      </c>
      <c r="D1672" s="7">
        <v>44245</v>
      </c>
      <c r="E1672" s="6" t="s">
        <v>33</v>
      </c>
      <c r="F1672" s="6" t="s">
        <v>71</v>
      </c>
      <c r="G1672" s="6" t="s">
        <v>72</v>
      </c>
      <c r="H1672" s="6" t="s">
        <v>21</v>
      </c>
      <c r="I1672" s="8">
        <v>0.39999999999999997</v>
      </c>
      <c r="J1672" s="9">
        <v>3250</v>
      </c>
      <c r="K1672" s="10">
        <f t="shared" si="0"/>
        <v>1300</v>
      </c>
      <c r="L1672" s="10">
        <f t="shared" si="1"/>
        <v>454.99999999999994</v>
      </c>
      <c r="M1672" s="11">
        <v>0.35</v>
      </c>
      <c r="O1672" s="16"/>
      <c r="P1672" s="14"/>
      <c r="Q1672" s="12"/>
      <c r="R1672" s="13"/>
    </row>
    <row r="1673" spans="1:18" ht="15.75" customHeight="1">
      <c r="A1673" s="1"/>
      <c r="B1673" s="6" t="s">
        <v>14</v>
      </c>
      <c r="C1673" s="6">
        <v>1185732</v>
      </c>
      <c r="D1673" s="7">
        <v>44245</v>
      </c>
      <c r="E1673" s="6" t="s">
        <v>33</v>
      </c>
      <c r="F1673" s="6" t="s">
        <v>71</v>
      </c>
      <c r="G1673" s="6" t="s">
        <v>72</v>
      </c>
      <c r="H1673" s="6" t="s">
        <v>22</v>
      </c>
      <c r="I1673" s="8">
        <v>0.3</v>
      </c>
      <c r="J1673" s="9">
        <v>4000</v>
      </c>
      <c r="K1673" s="10">
        <f t="shared" si="0"/>
        <v>1200</v>
      </c>
      <c r="L1673" s="10">
        <f t="shared" si="1"/>
        <v>600</v>
      </c>
      <c r="M1673" s="11">
        <v>0.5</v>
      </c>
      <c r="O1673" s="16"/>
      <c r="P1673" s="14"/>
      <c r="Q1673" s="12"/>
      <c r="R1673" s="13"/>
    </row>
    <row r="1674" spans="1:18" ht="15.75" customHeight="1">
      <c r="A1674" s="1"/>
      <c r="B1674" s="6" t="s">
        <v>14</v>
      </c>
      <c r="C1674" s="6">
        <v>1185732</v>
      </c>
      <c r="D1674" s="7">
        <v>44272</v>
      </c>
      <c r="E1674" s="6" t="s">
        <v>33</v>
      </c>
      <c r="F1674" s="6" t="s">
        <v>71</v>
      </c>
      <c r="G1674" s="6" t="s">
        <v>72</v>
      </c>
      <c r="H1674" s="6" t="s">
        <v>17</v>
      </c>
      <c r="I1674" s="8">
        <v>0.35000000000000003</v>
      </c>
      <c r="J1674" s="9">
        <v>6200</v>
      </c>
      <c r="K1674" s="10">
        <f t="shared" si="0"/>
        <v>2170</v>
      </c>
      <c r="L1674" s="10">
        <f t="shared" si="1"/>
        <v>868</v>
      </c>
      <c r="M1674" s="11">
        <v>0.4</v>
      </c>
      <c r="O1674" s="16"/>
      <c r="P1674" s="14"/>
      <c r="Q1674" s="12"/>
      <c r="R1674" s="13"/>
    </row>
    <row r="1675" spans="1:18" ht="15.75" customHeight="1">
      <c r="A1675" s="1"/>
      <c r="B1675" s="6" t="s">
        <v>14</v>
      </c>
      <c r="C1675" s="6">
        <v>1185732</v>
      </c>
      <c r="D1675" s="7">
        <v>44272</v>
      </c>
      <c r="E1675" s="6" t="s">
        <v>33</v>
      </c>
      <c r="F1675" s="6" t="s">
        <v>71</v>
      </c>
      <c r="G1675" s="6" t="s">
        <v>72</v>
      </c>
      <c r="H1675" s="6" t="s">
        <v>18</v>
      </c>
      <c r="I1675" s="8">
        <v>0.35000000000000003</v>
      </c>
      <c r="J1675" s="9">
        <v>3000</v>
      </c>
      <c r="K1675" s="10">
        <f t="shared" si="0"/>
        <v>1050</v>
      </c>
      <c r="L1675" s="10">
        <f t="shared" si="1"/>
        <v>367.5</v>
      </c>
      <c r="M1675" s="11">
        <v>0.35</v>
      </c>
      <c r="O1675" s="16"/>
      <c r="P1675" s="14"/>
      <c r="Q1675" s="12"/>
      <c r="R1675" s="13"/>
    </row>
    <row r="1676" spans="1:18" ht="15.75" customHeight="1">
      <c r="A1676" s="1"/>
      <c r="B1676" s="6" t="s">
        <v>14</v>
      </c>
      <c r="C1676" s="6">
        <v>1185732</v>
      </c>
      <c r="D1676" s="7">
        <v>44272</v>
      </c>
      <c r="E1676" s="6" t="s">
        <v>33</v>
      </c>
      <c r="F1676" s="6" t="s">
        <v>71</v>
      </c>
      <c r="G1676" s="6" t="s">
        <v>72</v>
      </c>
      <c r="H1676" s="6" t="s">
        <v>19</v>
      </c>
      <c r="I1676" s="8">
        <v>0.25000000000000006</v>
      </c>
      <c r="J1676" s="9">
        <v>3500</v>
      </c>
      <c r="K1676" s="10">
        <f t="shared" si="0"/>
        <v>875.00000000000023</v>
      </c>
      <c r="L1676" s="10">
        <f t="shared" si="1"/>
        <v>306.25000000000006</v>
      </c>
      <c r="M1676" s="11">
        <v>0.35</v>
      </c>
      <c r="O1676" s="16"/>
      <c r="P1676" s="14"/>
      <c r="Q1676" s="12"/>
      <c r="R1676" s="13"/>
    </row>
    <row r="1677" spans="1:18" ht="15.75" customHeight="1">
      <c r="A1677" s="1"/>
      <c r="B1677" s="6" t="s">
        <v>14</v>
      </c>
      <c r="C1677" s="6">
        <v>1185732</v>
      </c>
      <c r="D1677" s="7">
        <v>44272</v>
      </c>
      <c r="E1677" s="6" t="s">
        <v>33</v>
      </c>
      <c r="F1677" s="6" t="s">
        <v>71</v>
      </c>
      <c r="G1677" s="6" t="s">
        <v>72</v>
      </c>
      <c r="H1677" s="6" t="s">
        <v>20</v>
      </c>
      <c r="I1677" s="8">
        <v>0.3</v>
      </c>
      <c r="J1677" s="9">
        <v>2000</v>
      </c>
      <c r="K1677" s="10">
        <f t="shared" si="0"/>
        <v>600</v>
      </c>
      <c r="L1677" s="10">
        <f t="shared" si="1"/>
        <v>240</v>
      </c>
      <c r="M1677" s="11">
        <v>0.4</v>
      </c>
      <c r="O1677" s="16"/>
      <c r="P1677" s="14"/>
      <c r="Q1677" s="12"/>
      <c r="R1677" s="13"/>
    </row>
    <row r="1678" spans="1:18" ht="15.75" customHeight="1">
      <c r="A1678" s="1"/>
      <c r="B1678" s="6" t="s">
        <v>14</v>
      </c>
      <c r="C1678" s="6">
        <v>1185732</v>
      </c>
      <c r="D1678" s="7">
        <v>44272</v>
      </c>
      <c r="E1678" s="6" t="s">
        <v>33</v>
      </c>
      <c r="F1678" s="6" t="s">
        <v>71</v>
      </c>
      <c r="G1678" s="6" t="s">
        <v>72</v>
      </c>
      <c r="H1678" s="6" t="s">
        <v>21</v>
      </c>
      <c r="I1678" s="8">
        <v>0.45</v>
      </c>
      <c r="J1678" s="9">
        <v>2500</v>
      </c>
      <c r="K1678" s="10">
        <f t="shared" si="0"/>
        <v>1125</v>
      </c>
      <c r="L1678" s="10">
        <f t="shared" si="1"/>
        <v>393.75</v>
      </c>
      <c r="M1678" s="11">
        <v>0.35</v>
      </c>
      <c r="O1678" s="16"/>
      <c r="P1678" s="14"/>
      <c r="Q1678" s="12"/>
      <c r="R1678" s="13"/>
    </row>
    <row r="1679" spans="1:18" ht="15.75" customHeight="1">
      <c r="A1679" s="1"/>
      <c r="B1679" s="6" t="s">
        <v>14</v>
      </c>
      <c r="C1679" s="6">
        <v>1185732</v>
      </c>
      <c r="D1679" s="7">
        <v>44272</v>
      </c>
      <c r="E1679" s="6" t="s">
        <v>33</v>
      </c>
      <c r="F1679" s="6" t="s">
        <v>71</v>
      </c>
      <c r="G1679" s="6" t="s">
        <v>72</v>
      </c>
      <c r="H1679" s="6" t="s">
        <v>22</v>
      </c>
      <c r="I1679" s="8">
        <v>0.35000000000000003</v>
      </c>
      <c r="J1679" s="9">
        <v>3500</v>
      </c>
      <c r="K1679" s="10">
        <f t="shared" si="0"/>
        <v>1225.0000000000002</v>
      </c>
      <c r="L1679" s="10">
        <f t="shared" si="1"/>
        <v>612.50000000000011</v>
      </c>
      <c r="M1679" s="11">
        <v>0.5</v>
      </c>
      <c r="O1679" s="16"/>
      <c r="P1679" s="14"/>
      <c r="Q1679" s="12"/>
      <c r="R1679" s="13"/>
    </row>
    <row r="1680" spans="1:18" ht="15.75" customHeight="1">
      <c r="A1680" s="1"/>
      <c r="B1680" s="6" t="s">
        <v>14</v>
      </c>
      <c r="C1680" s="6">
        <v>1185732</v>
      </c>
      <c r="D1680" s="7">
        <v>44304</v>
      </c>
      <c r="E1680" s="6" t="s">
        <v>33</v>
      </c>
      <c r="F1680" s="6" t="s">
        <v>71</v>
      </c>
      <c r="G1680" s="6" t="s">
        <v>72</v>
      </c>
      <c r="H1680" s="6" t="s">
        <v>17</v>
      </c>
      <c r="I1680" s="8">
        <v>0.35000000000000003</v>
      </c>
      <c r="J1680" s="9">
        <v>5750</v>
      </c>
      <c r="K1680" s="10">
        <f t="shared" si="0"/>
        <v>2012.5000000000002</v>
      </c>
      <c r="L1680" s="10">
        <f t="shared" si="1"/>
        <v>805.00000000000011</v>
      </c>
      <c r="M1680" s="11">
        <v>0.4</v>
      </c>
      <c r="O1680" s="16"/>
      <c r="P1680" s="14"/>
      <c r="Q1680" s="12"/>
      <c r="R1680" s="13"/>
    </row>
    <row r="1681" spans="1:18" ht="15.75" customHeight="1">
      <c r="A1681" s="1"/>
      <c r="B1681" s="6" t="s">
        <v>14</v>
      </c>
      <c r="C1681" s="6">
        <v>1185732</v>
      </c>
      <c r="D1681" s="7">
        <v>44304</v>
      </c>
      <c r="E1681" s="6" t="s">
        <v>33</v>
      </c>
      <c r="F1681" s="6" t="s">
        <v>71</v>
      </c>
      <c r="G1681" s="6" t="s">
        <v>72</v>
      </c>
      <c r="H1681" s="6" t="s">
        <v>18</v>
      </c>
      <c r="I1681" s="8">
        <v>0.30000000000000004</v>
      </c>
      <c r="J1681" s="9">
        <v>2750</v>
      </c>
      <c r="K1681" s="10">
        <f t="shared" si="0"/>
        <v>825.00000000000011</v>
      </c>
      <c r="L1681" s="10">
        <f t="shared" si="1"/>
        <v>288.75</v>
      </c>
      <c r="M1681" s="11">
        <v>0.35</v>
      </c>
      <c r="O1681" s="16"/>
      <c r="P1681" s="14"/>
      <c r="Q1681" s="12"/>
      <c r="R1681" s="13"/>
    </row>
    <row r="1682" spans="1:18" ht="15.75" customHeight="1">
      <c r="A1682" s="1"/>
      <c r="B1682" s="6" t="s">
        <v>14</v>
      </c>
      <c r="C1682" s="6">
        <v>1185732</v>
      </c>
      <c r="D1682" s="7">
        <v>44304</v>
      </c>
      <c r="E1682" s="6" t="s">
        <v>33</v>
      </c>
      <c r="F1682" s="6" t="s">
        <v>71</v>
      </c>
      <c r="G1682" s="6" t="s">
        <v>72</v>
      </c>
      <c r="H1682" s="6" t="s">
        <v>19</v>
      </c>
      <c r="I1682" s="8">
        <v>0.20000000000000007</v>
      </c>
      <c r="J1682" s="9">
        <v>2750</v>
      </c>
      <c r="K1682" s="10">
        <f t="shared" si="0"/>
        <v>550.00000000000023</v>
      </c>
      <c r="L1682" s="10">
        <f t="shared" si="1"/>
        <v>192.50000000000006</v>
      </c>
      <c r="M1682" s="11">
        <v>0.35</v>
      </c>
      <c r="O1682" s="16"/>
      <c r="P1682" s="14"/>
      <c r="Q1682" s="12"/>
      <c r="R1682" s="13"/>
    </row>
    <row r="1683" spans="1:18" ht="15.75" customHeight="1">
      <c r="A1683" s="1"/>
      <c r="B1683" s="6" t="s">
        <v>14</v>
      </c>
      <c r="C1683" s="6">
        <v>1185732</v>
      </c>
      <c r="D1683" s="7">
        <v>44304</v>
      </c>
      <c r="E1683" s="6" t="s">
        <v>33</v>
      </c>
      <c r="F1683" s="6" t="s">
        <v>71</v>
      </c>
      <c r="G1683" s="6" t="s">
        <v>72</v>
      </c>
      <c r="H1683" s="6" t="s">
        <v>20</v>
      </c>
      <c r="I1683" s="8">
        <v>0.25</v>
      </c>
      <c r="J1683" s="9">
        <v>2000</v>
      </c>
      <c r="K1683" s="10">
        <f t="shared" si="0"/>
        <v>500</v>
      </c>
      <c r="L1683" s="10">
        <f t="shared" si="1"/>
        <v>200</v>
      </c>
      <c r="M1683" s="11">
        <v>0.4</v>
      </c>
      <c r="O1683" s="16"/>
      <c r="P1683" s="14"/>
      <c r="Q1683" s="12"/>
      <c r="R1683" s="13"/>
    </row>
    <row r="1684" spans="1:18" ht="15.75" customHeight="1">
      <c r="A1684" s="1"/>
      <c r="B1684" s="6" t="s">
        <v>14</v>
      </c>
      <c r="C1684" s="6">
        <v>1185732</v>
      </c>
      <c r="D1684" s="7">
        <v>44304</v>
      </c>
      <c r="E1684" s="6" t="s">
        <v>33</v>
      </c>
      <c r="F1684" s="6" t="s">
        <v>71</v>
      </c>
      <c r="G1684" s="6" t="s">
        <v>72</v>
      </c>
      <c r="H1684" s="6" t="s">
        <v>21</v>
      </c>
      <c r="I1684" s="8">
        <v>0.4</v>
      </c>
      <c r="J1684" s="9">
        <v>2250</v>
      </c>
      <c r="K1684" s="10">
        <f t="shared" si="0"/>
        <v>900</v>
      </c>
      <c r="L1684" s="10">
        <f t="shared" si="1"/>
        <v>315</v>
      </c>
      <c r="M1684" s="11">
        <v>0.35</v>
      </c>
      <c r="O1684" s="16"/>
      <c r="P1684" s="14"/>
      <c r="Q1684" s="12"/>
      <c r="R1684" s="13"/>
    </row>
    <row r="1685" spans="1:18" ht="15.75" customHeight="1">
      <c r="A1685" s="1"/>
      <c r="B1685" s="6" t="s">
        <v>14</v>
      </c>
      <c r="C1685" s="6">
        <v>1185732</v>
      </c>
      <c r="D1685" s="7">
        <v>44304</v>
      </c>
      <c r="E1685" s="6" t="s">
        <v>33</v>
      </c>
      <c r="F1685" s="6" t="s">
        <v>71</v>
      </c>
      <c r="G1685" s="6" t="s">
        <v>72</v>
      </c>
      <c r="H1685" s="6" t="s">
        <v>22</v>
      </c>
      <c r="I1685" s="8">
        <v>0.30000000000000004</v>
      </c>
      <c r="J1685" s="9">
        <v>3500</v>
      </c>
      <c r="K1685" s="10">
        <f t="shared" si="0"/>
        <v>1050.0000000000002</v>
      </c>
      <c r="L1685" s="10">
        <f t="shared" si="1"/>
        <v>525.00000000000011</v>
      </c>
      <c r="M1685" s="11">
        <v>0.5</v>
      </c>
      <c r="O1685" s="16"/>
      <c r="P1685" s="14"/>
      <c r="Q1685" s="12"/>
      <c r="R1685" s="13"/>
    </row>
    <row r="1686" spans="1:18" ht="15.75" customHeight="1">
      <c r="A1686" s="1"/>
      <c r="B1686" s="6" t="s">
        <v>14</v>
      </c>
      <c r="C1686" s="6">
        <v>1185732</v>
      </c>
      <c r="D1686" s="7">
        <v>44335</v>
      </c>
      <c r="E1686" s="6" t="s">
        <v>33</v>
      </c>
      <c r="F1686" s="6" t="s">
        <v>71</v>
      </c>
      <c r="G1686" s="6" t="s">
        <v>72</v>
      </c>
      <c r="H1686" s="6" t="s">
        <v>17</v>
      </c>
      <c r="I1686" s="8">
        <v>0.4</v>
      </c>
      <c r="J1686" s="9">
        <v>6200</v>
      </c>
      <c r="K1686" s="10">
        <f t="shared" si="0"/>
        <v>2480</v>
      </c>
      <c r="L1686" s="10">
        <f t="shared" si="1"/>
        <v>992</v>
      </c>
      <c r="M1686" s="11">
        <v>0.4</v>
      </c>
      <c r="O1686" s="16"/>
      <c r="P1686" s="14"/>
      <c r="Q1686" s="12"/>
      <c r="R1686" s="13"/>
    </row>
    <row r="1687" spans="1:18" ht="15.75" customHeight="1">
      <c r="A1687" s="1"/>
      <c r="B1687" s="6" t="s">
        <v>14</v>
      </c>
      <c r="C1687" s="6">
        <v>1185732</v>
      </c>
      <c r="D1687" s="7">
        <v>44335</v>
      </c>
      <c r="E1687" s="6" t="s">
        <v>33</v>
      </c>
      <c r="F1687" s="6" t="s">
        <v>71</v>
      </c>
      <c r="G1687" s="6" t="s">
        <v>72</v>
      </c>
      <c r="H1687" s="6" t="s">
        <v>18</v>
      </c>
      <c r="I1687" s="8">
        <v>0.35000000000000009</v>
      </c>
      <c r="J1687" s="9">
        <v>3250</v>
      </c>
      <c r="K1687" s="10">
        <f t="shared" si="0"/>
        <v>1137.5000000000002</v>
      </c>
      <c r="L1687" s="10">
        <f t="shared" si="1"/>
        <v>398.12500000000006</v>
      </c>
      <c r="M1687" s="11">
        <v>0.35</v>
      </c>
      <c r="O1687" s="16"/>
      <c r="P1687" s="14"/>
      <c r="Q1687" s="12"/>
      <c r="R1687" s="13"/>
    </row>
    <row r="1688" spans="1:18" ht="15.75" customHeight="1">
      <c r="A1688" s="1"/>
      <c r="B1688" s="6" t="s">
        <v>14</v>
      </c>
      <c r="C1688" s="6">
        <v>1185732</v>
      </c>
      <c r="D1688" s="7">
        <v>44335</v>
      </c>
      <c r="E1688" s="6" t="s">
        <v>33</v>
      </c>
      <c r="F1688" s="6" t="s">
        <v>71</v>
      </c>
      <c r="G1688" s="6" t="s">
        <v>72</v>
      </c>
      <c r="H1688" s="6" t="s">
        <v>19</v>
      </c>
      <c r="I1688" s="8">
        <v>0.30000000000000004</v>
      </c>
      <c r="J1688" s="9">
        <v>3000</v>
      </c>
      <c r="K1688" s="10">
        <f t="shared" si="0"/>
        <v>900.00000000000011</v>
      </c>
      <c r="L1688" s="10">
        <f t="shared" si="1"/>
        <v>315</v>
      </c>
      <c r="M1688" s="11">
        <v>0.35</v>
      </c>
      <c r="O1688" s="16"/>
      <c r="P1688" s="14"/>
      <c r="Q1688" s="12"/>
      <c r="R1688" s="13"/>
    </row>
    <row r="1689" spans="1:18" ht="15.75" customHeight="1">
      <c r="A1689" s="1"/>
      <c r="B1689" s="6" t="s">
        <v>14</v>
      </c>
      <c r="C1689" s="6">
        <v>1185732</v>
      </c>
      <c r="D1689" s="7">
        <v>44335</v>
      </c>
      <c r="E1689" s="6" t="s">
        <v>33</v>
      </c>
      <c r="F1689" s="6" t="s">
        <v>71</v>
      </c>
      <c r="G1689" s="6" t="s">
        <v>72</v>
      </c>
      <c r="H1689" s="6" t="s">
        <v>20</v>
      </c>
      <c r="I1689" s="8">
        <v>0.30000000000000004</v>
      </c>
      <c r="J1689" s="9">
        <v>2250</v>
      </c>
      <c r="K1689" s="10">
        <f t="shared" si="0"/>
        <v>675.00000000000011</v>
      </c>
      <c r="L1689" s="10">
        <f t="shared" si="1"/>
        <v>270.00000000000006</v>
      </c>
      <c r="M1689" s="11">
        <v>0.4</v>
      </c>
      <c r="O1689" s="16"/>
      <c r="P1689" s="14"/>
      <c r="Q1689" s="12"/>
      <c r="R1689" s="13"/>
    </row>
    <row r="1690" spans="1:18" ht="15.75" customHeight="1">
      <c r="A1690" s="1"/>
      <c r="B1690" s="6" t="s">
        <v>14</v>
      </c>
      <c r="C1690" s="6">
        <v>1185732</v>
      </c>
      <c r="D1690" s="7">
        <v>44335</v>
      </c>
      <c r="E1690" s="6" t="s">
        <v>33</v>
      </c>
      <c r="F1690" s="6" t="s">
        <v>71</v>
      </c>
      <c r="G1690" s="6" t="s">
        <v>72</v>
      </c>
      <c r="H1690" s="6" t="s">
        <v>21</v>
      </c>
      <c r="I1690" s="8">
        <v>0.44999999999999996</v>
      </c>
      <c r="J1690" s="9">
        <v>2500</v>
      </c>
      <c r="K1690" s="10">
        <f t="shared" si="0"/>
        <v>1125</v>
      </c>
      <c r="L1690" s="10">
        <f t="shared" si="1"/>
        <v>393.75</v>
      </c>
      <c r="M1690" s="11">
        <v>0.35</v>
      </c>
      <c r="O1690" s="16"/>
      <c r="P1690" s="14"/>
      <c r="Q1690" s="12"/>
      <c r="R1690" s="13"/>
    </row>
    <row r="1691" spans="1:18" ht="15.75" customHeight="1">
      <c r="A1691" s="1"/>
      <c r="B1691" s="6" t="s">
        <v>14</v>
      </c>
      <c r="C1691" s="6">
        <v>1185732</v>
      </c>
      <c r="D1691" s="7">
        <v>44335</v>
      </c>
      <c r="E1691" s="6" t="s">
        <v>33</v>
      </c>
      <c r="F1691" s="6" t="s">
        <v>71</v>
      </c>
      <c r="G1691" s="6" t="s">
        <v>72</v>
      </c>
      <c r="H1691" s="6" t="s">
        <v>22</v>
      </c>
      <c r="I1691" s="8">
        <v>0.49999999999999994</v>
      </c>
      <c r="J1691" s="9">
        <v>3500</v>
      </c>
      <c r="K1691" s="10">
        <f t="shared" si="0"/>
        <v>1749.9999999999998</v>
      </c>
      <c r="L1691" s="10">
        <f t="shared" si="1"/>
        <v>874.99999999999989</v>
      </c>
      <c r="M1691" s="11">
        <v>0.5</v>
      </c>
      <c r="O1691" s="16"/>
      <c r="P1691" s="14"/>
      <c r="Q1691" s="12"/>
      <c r="R1691" s="13"/>
    </row>
    <row r="1692" spans="1:18" ht="15.75" customHeight="1">
      <c r="A1692" s="1"/>
      <c r="B1692" s="6" t="s">
        <v>14</v>
      </c>
      <c r="C1692" s="6">
        <v>1185732</v>
      </c>
      <c r="D1692" s="7">
        <v>44365</v>
      </c>
      <c r="E1692" s="6" t="s">
        <v>33</v>
      </c>
      <c r="F1692" s="6" t="s">
        <v>71</v>
      </c>
      <c r="G1692" s="6" t="s">
        <v>72</v>
      </c>
      <c r="H1692" s="6" t="s">
        <v>17</v>
      </c>
      <c r="I1692" s="8">
        <v>0.35000000000000003</v>
      </c>
      <c r="J1692" s="9">
        <v>6000</v>
      </c>
      <c r="K1692" s="10">
        <f t="shared" si="0"/>
        <v>2100</v>
      </c>
      <c r="L1692" s="10">
        <f t="shared" si="1"/>
        <v>840</v>
      </c>
      <c r="M1692" s="11">
        <v>0.4</v>
      </c>
      <c r="O1692" s="16"/>
      <c r="P1692" s="14"/>
      <c r="Q1692" s="12"/>
      <c r="R1692" s="13"/>
    </row>
    <row r="1693" spans="1:18" ht="15.75" customHeight="1">
      <c r="A1693" s="1"/>
      <c r="B1693" s="6" t="s">
        <v>14</v>
      </c>
      <c r="C1693" s="6">
        <v>1185732</v>
      </c>
      <c r="D1693" s="7">
        <v>44365</v>
      </c>
      <c r="E1693" s="6" t="s">
        <v>33</v>
      </c>
      <c r="F1693" s="6" t="s">
        <v>71</v>
      </c>
      <c r="G1693" s="6" t="s">
        <v>72</v>
      </c>
      <c r="H1693" s="6" t="s">
        <v>18</v>
      </c>
      <c r="I1693" s="8">
        <v>0.3000000000000001</v>
      </c>
      <c r="J1693" s="9">
        <v>3500</v>
      </c>
      <c r="K1693" s="10">
        <f t="shared" si="0"/>
        <v>1050.0000000000005</v>
      </c>
      <c r="L1693" s="10">
        <f t="shared" si="1"/>
        <v>367.50000000000011</v>
      </c>
      <c r="M1693" s="11">
        <v>0.35</v>
      </c>
      <c r="O1693" s="16"/>
      <c r="P1693" s="14"/>
      <c r="Q1693" s="12"/>
      <c r="R1693" s="13"/>
    </row>
    <row r="1694" spans="1:18" ht="15.75" customHeight="1">
      <c r="A1694" s="1"/>
      <c r="B1694" s="6" t="s">
        <v>14</v>
      </c>
      <c r="C1694" s="6">
        <v>1185732</v>
      </c>
      <c r="D1694" s="7">
        <v>44365</v>
      </c>
      <c r="E1694" s="6" t="s">
        <v>33</v>
      </c>
      <c r="F1694" s="6" t="s">
        <v>71</v>
      </c>
      <c r="G1694" s="6" t="s">
        <v>72</v>
      </c>
      <c r="H1694" s="6" t="s">
        <v>19</v>
      </c>
      <c r="I1694" s="8">
        <v>0.25000000000000006</v>
      </c>
      <c r="J1694" s="9">
        <v>3750</v>
      </c>
      <c r="K1694" s="10">
        <f t="shared" si="0"/>
        <v>937.50000000000023</v>
      </c>
      <c r="L1694" s="10">
        <f t="shared" si="1"/>
        <v>328.12500000000006</v>
      </c>
      <c r="M1694" s="11">
        <v>0.35</v>
      </c>
      <c r="O1694" s="16"/>
      <c r="P1694" s="14"/>
      <c r="Q1694" s="12"/>
      <c r="R1694" s="13"/>
    </row>
    <row r="1695" spans="1:18" ht="15.75" customHeight="1">
      <c r="A1695" s="1"/>
      <c r="B1695" s="6" t="s">
        <v>14</v>
      </c>
      <c r="C1695" s="6">
        <v>1185732</v>
      </c>
      <c r="D1695" s="7">
        <v>44365</v>
      </c>
      <c r="E1695" s="6" t="s">
        <v>33</v>
      </c>
      <c r="F1695" s="6" t="s">
        <v>71</v>
      </c>
      <c r="G1695" s="6" t="s">
        <v>72</v>
      </c>
      <c r="H1695" s="6" t="s">
        <v>20</v>
      </c>
      <c r="I1695" s="8">
        <v>0.25000000000000006</v>
      </c>
      <c r="J1695" s="9">
        <v>3500</v>
      </c>
      <c r="K1695" s="10">
        <f t="shared" si="0"/>
        <v>875.00000000000023</v>
      </c>
      <c r="L1695" s="10">
        <f t="shared" si="1"/>
        <v>350.00000000000011</v>
      </c>
      <c r="M1695" s="11">
        <v>0.4</v>
      </c>
      <c r="O1695" s="16"/>
      <c r="P1695" s="14"/>
      <c r="Q1695" s="12"/>
      <c r="R1695" s="13"/>
    </row>
    <row r="1696" spans="1:18" ht="15.75" customHeight="1">
      <c r="A1696" s="1"/>
      <c r="B1696" s="6" t="s">
        <v>14</v>
      </c>
      <c r="C1696" s="6">
        <v>1185732</v>
      </c>
      <c r="D1696" s="7">
        <v>44365</v>
      </c>
      <c r="E1696" s="6" t="s">
        <v>33</v>
      </c>
      <c r="F1696" s="6" t="s">
        <v>71</v>
      </c>
      <c r="G1696" s="6" t="s">
        <v>72</v>
      </c>
      <c r="H1696" s="6" t="s">
        <v>21</v>
      </c>
      <c r="I1696" s="8">
        <v>0.4</v>
      </c>
      <c r="J1696" s="9">
        <v>3500</v>
      </c>
      <c r="K1696" s="10">
        <f t="shared" si="0"/>
        <v>1400</v>
      </c>
      <c r="L1696" s="10">
        <f t="shared" si="1"/>
        <v>489.99999999999994</v>
      </c>
      <c r="M1696" s="11">
        <v>0.35</v>
      </c>
      <c r="O1696" s="16"/>
      <c r="P1696" s="14"/>
      <c r="Q1696" s="12"/>
      <c r="R1696" s="13"/>
    </row>
    <row r="1697" spans="1:18" ht="15.75" customHeight="1">
      <c r="A1697" s="1"/>
      <c r="B1697" s="6" t="s">
        <v>14</v>
      </c>
      <c r="C1697" s="6">
        <v>1185732</v>
      </c>
      <c r="D1697" s="7">
        <v>44365</v>
      </c>
      <c r="E1697" s="6" t="s">
        <v>33</v>
      </c>
      <c r="F1697" s="6" t="s">
        <v>71</v>
      </c>
      <c r="G1697" s="6" t="s">
        <v>72</v>
      </c>
      <c r="H1697" s="6" t="s">
        <v>22</v>
      </c>
      <c r="I1697" s="8">
        <v>0.45</v>
      </c>
      <c r="J1697" s="9">
        <v>5250</v>
      </c>
      <c r="K1697" s="10">
        <f t="shared" si="0"/>
        <v>2362.5</v>
      </c>
      <c r="L1697" s="10">
        <f t="shared" si="1"/>
        <v>1181.25</v>
      </c>
      <c r="M1697" s="11">
        <v>0.5</v>
      </c>
      <c r="O1697" s="16"/>
      <c r="P1697" s="14"/>
      <c r="Q1697" s="12"/>
      <c r="R1697" s="13"/>
    </row>
    <row r="1698" spans="1:18" ht="15.75" customHeight="1">
      <c r="A1698" s="1"/>
      <c r="B1698" s="6" t="s">
        <v>14</v>
      </c>
      <c r="C1698" s="6">
        <v>1185732</v>
      </c>
      <c r="D1698" s="7">
        <v>44394</v>
      </c>
      <c r="E1698" s="6" t="s">
        <v>33</v>
      </c>
      <c r="F1698" s="6" t="s">
        <v>71</v>
      </c>
      <c r="G1698" s="6" t="s">
        <v>72</v>
      </c>
      <c r="H1698" s="6" t="s">
        <v>17</v>
      </c>
      <c r="I1698" s="8">
        <v>0.4</v>
      </c>
      <c r="J1698" s="9">
        <v>7500</v>
      </c>
      <c r="K1698" s="10">
        <f t="shared" si="0"/>
        <v>3000</v>
      </c>
      <c r="L1698" s="10">
        <f t="shared" si="1"/>
        <v>1200</v>
      </c>
      <c r="M1698" s="11">
        <v>0.4</v>
      </c>
      <c r="O1698" s="16"/>
      <c r="P1698" s="14"/>
      <c r="Q1698" s="12"/>
      <c r="R1698" s="13"/>
    </row>
    <row r="1699" spans="1:18" ht="15.75" customHeight="1">
      <c r="A1699" s="1"/>
      <c r="B1699" s="6" t="s">
        <v>14</v>
      </c>
      <c r="C1699" s="6">
        <v>1185732</v>
      </c>
      <c r="D1699" s="7">
        <v>44394</v>
      </c>
      <c r="E1699" s="6" t="s">
        <v>33</v>
      </c>
      <c r="F1699" s="6" t="s">
        <v>71</v>
      </c>
      <c r="G1699" s="6" t="s">
        <v>72</v>
      </c>
      <c r="H1699" s="6" t="s">
        <v>18</v>
      </c>
      <c r="I1699" s="8">
        <v>0.35000000000000009</v>
      </c>
      <c r="J1699" s="9">
        <v>5000</v>
      </c>
      <c r="K1699" s="10">
        <f t="shared" si="0"/>
        <v>1750.0000000000005</v>
      </c>
      <c r="L1699" s="10">
        <f t="shared" si="1"/>
        <v>612.50000000000011</v>
      </c>
      <c r="M1699" s="11">
        <v>0.35</v>
      </c>
      <c r="O1699" s="16"/>
      <c r="P1699" s="14"/>
      <c r="Q1699" s="12"/>
      <c r="R1699" s="13"/>
    </row>
    <row r="1700" spans="1:18" ht="15.75" customHeight="1">
      <c r="A1700" s="1"/>
      <c r="B1700" s="6" t="s">
        <v>14</v>
      </c>
      <c r="C1700" s="6">
        <v>1185732</v>
      </c>
      <c r="D1700" s="7">
        <v>44394</v>
      </c>
      <c r="E1700" s="6" t="s">
        <v>33</v>
      </c>
      <c r="F1700" s="6" t="s">
        <v>71</v>
      </c>
      <c r="G1700" s="6" t="s">
        <v>72</v>
      </c>
      <c r="H1700" s="6" t="s">
        <v>19</v>
      </c>
      <c r="I1700" s="8">
        <v>0.30000000000000004</v>
      </c>
      <c r="J1700" s="9">
        <v>4250</v>
      </c>
      <c r="K1700" s="10">
        <f t="shared" si="0"/>
        <v>1275.0000000000002</v>
      </c>
      <c r="L1700" s="10">
        <f t="shared" si="1"/>
        <v>446.25000000000006</v>
      </c>
      <c r="M1700" s="11">
        <v>0.35</v>
      </c>
      <c r="O1700" s="16"/>
      <c r="P1700" s="14"/>
      <c r="Q1700" s="12"/>
      <c r="R1700" s="13"/>
    </row>
    <row r="1701" spans="1:18" ht="15.75" customHeight="1">
      <c r="A1701" s="1"/>
      <c r="B1701" s="6" t="s">
        <v>14</v>
      </c>
      <c r="C1701" s="6">
        <v>1185732</v>
      </c>
      <c r="D1701" s="7">
        <v>44394</v>
      </c>
      <c r="E1701" s="6" t="s">
        <v>33</v>
      </c>
      <c r="F1701" s="6" t="s">
        <v>71</v>
      </c>
      <c r="G1701" s="6" t="s">
        <v>72</v>
      </c>
      <c r="H1701" s="6" t="s">
        <v>20</v>
      </c>
      <c r="I1701" s="8">
        <v>0.30000000000000004</v>
      </c>
      <c r="J1701" s="9">
        <v>3750</v>
      </c>
      <c r="K1701" s="10">
        <f t="shared" si="0"/>
        <v>1125.0000000000002</v>
      </c>
      <c r="L1701" s="10">
        <f t="shared" si="1"/>
        <v>450.00000000000011</v>
      </c>
      <c r="M1701" s="11">
        <v>0.4</v>
      </c>
      <c r="O1701" s="16"/>
      <c r="P1701" s="14"/>
      <c r="Q1701" s="12"/>
      <c r="R1701" s="13"/>
    </row>
    <row r="1702" spans="1:18" ht="15.75" customHeight="1">
      <c r="A1702" s="1"/>
      <c r="B1702" s="6" t="s">
        <v>14</v>
      </c>
      <c r="C1702" s="6">
        <v>1185732</v>
      </c>
      <c r="D1702" s="7">
        <v>44394</v>
      </c>
      <c r="E1702" s="6" t="s">
        <v>33</v>
      </c>
      <c r="F1702" s="6" t="s">
        <v>71</v>
      </c>
      <c r="G1702" s="6" t="s">
        <v>72</v>
      </c>
      <c r="H1702" s="6" t="s">
        <v>21</v>
      </c>
      <c r="I1702" s="8">
        <v>0.4</v>
      </c>
      <c r="J1702" s="9">
        <v>3750</v>
      </c>
      <c r="K1702" s="10">
        <f t="shared" si="0"/>
        <v>1500</v>
      </c>
      <c r="L1702" s="10">
        <f t="shared" si="1"/>
        <v>525</v>
      </c>
      <c r="M1702" s="11">
        <v>0.35</v>
      </c>
      <c r="O1702" s="16"/>
      <c r="P1702" s="14"/>
      <c r="Q1702" s="12"/>
      <c r="R1702" s="13"/>
    </row>
    <row r="1703" spans="1:18" ht="15.75" customHeight="1">
      <c r="A1703" s="1"/>
      <c r="B1703" s="6" t="s">
        <v>14</v>
      </c>
      <c r="C1703" s="6">
        <v>1185732</v>
      </c>
      <c r="D1703" s="7">
        <v>44394</v>
      </c>
      <c r="E1703" s="6" t="s">
        <v>33</v>
      </c>
      <c r="F1703" s="6" t="s">
        <v>71</v>
      </c>
      <c r="G1703" s="6" t="s">
        <v>72</v>
      </c>
      <c r="H1703" s="6" t="s">
        <v>22</v>
      </c>
      <c r="I1703" s="8">
        <v>0.45</v>
      </c>
      <c r="J1703" s="9">
        <v>5500</v>
      </c>
      <c r="K1703" s="10">
        <f t="shared" si="0"/>
        <v>2475</v>
      </c>
      <c r="L1703" s="10">
        <f t="shared" si="1"/>
        <v>1237.5</v>
      </c>
      <c r="M1703" s="11">
        <v>0.5</v>
      </c>
      <c r="O1703" s="16"/>
      <c r="P1703" s="14"/>
      <c r="Q1703" s="12"/>
      <c r="R1703" s="13"/>
    </row>
    <row r="1704" spans="1:18" ht="15.75" customHeight="1">
      <c r="A1704" s="1"/>
      <c r="B1704" s="6" t="s">
        <v>14</v>
      </c>
      <c r="C1704" s="6">
        <v>1185732</v>
      </c>
      <c r="D1704" s="7">
        <v>44426</v>
      </c>
      <c r="E1704" s="6" t="s">
        <v>33</v>
      </c>
      <c r="F1704" s="6" t="s">
        <v>71</v>
      </c>
      <c r="G1704" s="6" t="s">
        <v>72</v>
      </c>
      <c r="H1704" s="6" t="s">
        <v>17</v>
      </c>
      <c r="I1704" s="8">
        <v>0.4</v>
      </c>
      <c r="J1704" s="9">
        <v>7000</v>
      </c>
      <c r="K1704" s="10">
        <f t="shared" si="0"/>
        <v>2800</v>
      </c>
      <c r="L1704" s="10">
        <f t="shared" si="1"/>
        <v>1120</v>
      </c>
      <c r="M1704" s="11">
        <v>0.4</v>
      </c>
      <c r="O1704" s="16"/>
      <c r="P1704" s="14"/>
      <c r="Q1704" s="12"/>
      <c r="R1704" s="13"/>
    </row>
    <row r="1705" spans="1:18" ht="15.75" customHeight="1">
      <c r="A1705" s="1"/>
      <c r="B1705" s="6" t="s">
        <v>14</v>
      </c>
      <c r="C1705" s="6">
        <v>1185732</v>
      </c>
      <c r="D1705" s="7">
        <v>44426</v>
      </c>
      <c r="E1705" s="6" t="s">
        <v>33</v>
      </c>
      <c r="F1705" s="6" t="s">
        <v>71</v>
      </c>
      <c r="G1705" s="6" t="s">
        <v>72</v>
      </c>
      <c r="H1705" s="6" t="s">
        <v>18</v>
      </c>
      <c r="I1705" s="8">
        <v>0.40000000000000008</v>
      </c>
      <c r="J1705" s="9">
        <v>4750</v>
      </c>
      <c r="K1705" s="10">
        <f t="shared" si="0"/>
        <v>1900.0000000000005</v>
      </c>
      <c r="L1705" s="10">
        <f t="shared" si="1"/>
        <v>665.00000000000011</v>
      </c>
      <c r="M1705" s="11">
        <v>0.35</v>
      </c>
      <c r="O1705" s="16"/>
      <c r="P1705" s="14"/>
      <c r="Q1705" s="12"/>
      <c r="R1705" s="13"/>
    </row>
    <row r="1706" spans="1:18" ht="15.75" customHeight="1">
      <c r="A1706" s="1"/>
      <c r="B1706" s="6" t="s">
        <v>14</v>
      </c>
      <c r="C1706" s="6">
        <v>1185732</v>
      </c>
      <c r="D1706" s="7">
        <v>44426</v>
      </c>
      <c r="E1706" s="6" t="s">
        <v>33</v>
      </c>
      <c r="F1706" s="6" t="s">
        <v>71</v>
      </c>
      <c r="G1706" s="6" t="s">
        <v>72</v>
      </c>
      <c r="H1706" s="6" t="s">
        <v>19</v>
      </c>
      <c r="I1706" s="8">
        <v>0.35000000000000003</v>
      </c>
      <c r="J1706" s="9">
        <v>4000</v>
      </c>
      <c r="K1706" s="10">
        <f t="shared" si="0"/>
        <v>1400.0000000000002</v>
      </c>
      <c r="L1706" s="10">
        <f t="shared" si="1"/>
        <v>490.00000000000006</v>
      </c>
      <c r="M1706" s="11">
        <v>0.35</v>
      </c>
      <c r="O1706" s="16"/>
      <c r="P1706" s="14"/>
      <c r="Q1706" s="12"/>
      <c r="R1706" s="13"/>
    </row>
    <row r="1707" spans="1:18" ht="15.75" customHeight="1">
      <c r="A1707" s="1"/>
      <c r="B1707" s="6" t="s">
        <v>14</v>
      </c>
      <c r="C1707" s="6">
        <v>1185732</v>
      </c>
      <c r="D1707" s="7">
        <v>44426</v>
      </c>
      <c r="E1707" s="6" t="s">
        <v>33</v>
      </c>
      <c r="F1707" s="6" t="s">
        <v>71</v>
      </c>
      <c r="G1707" s="6" t="s">
        <v>72</v>
      </c>
      <c r="H1707" s="6" t="s">
        <v>20</v>
      </c>
      <c r="I1707" s="8">
        <v>0.25000000000000006</v>
      </c>
      <c r="J1707" s="9">
        <v>3250</v>
      </c>
      <c r="K1707" s="10">
        <f t="shared" si="0"/>
        <v>812.50000000000023</v>
      </c>
      <c r="L1707" s="10">
        <f t="shared" si="1"/>
        <v>325.00000000000011</v>
      </c>
      <c r="M1707" s="11">
        <v>0.4</v>
      </c>
      <c r="O1707" s="16"/>
      <c r="P1707" s="14"/>
      <c r="Q1707" s="12"/>
      <c r="R1707" s="13"/>
    </row>
    <row r="1708" spans="1:18" ht="15.75" customHeight="1">
      <c r="A1708" s="1"/>
      <c r="B1708" s="6" t="s">
        <v>14</v>
      </c>
      <c r="C1708" s="6">
        <v>1185732</v>
      </c>
      <c r="D1708" s="7">
        <v>44426</v>
      </c>
      <c r="E1708" s="6" t="s">
        <v>33</v>
      </c>
      <c r="F1708" s="6" t="s">
        <v>71</v>
      </c>
      <c r="G1708" s="6" t="s">
        <v>72</v>
      </c>
      <c r="H1708" s="6" t="s">
        <v>21</v>
      </c>
      <c r="I1708" s="8">
        <v>0.35000000000000003</v>
      </c>
      <c r="J1708" s="9">
        <v>3000</v>
      </c>
      <c r="K1708" s="10">
        <f t="shared" si="0"/>
        <v>1050</v>
      </c>
      <c r="L1708" s="10">
        <f t="shared" si="1"/>
        <v>367.5</v>
      </c>
      <c r="M1708" s="11">
        <v>0.35</v>
      </c>
      <c r="O1708" s="16"/>
      <c r="P1708" s="14"/>
      <c r="Q1708" s="12"/>
      <c r="R1708" s="13"/>
    </row>
    <row r="1709" spans="1:18" ht="15.75" customHeight="1">
      <c r="A1709" s="1"/>
      <c r="B1709" s="6" t="s">
        <v>14</v>
      </c>
      <c r="C1709" s="6">
        <v>1185732</v>
      </c>
      <c r="D1709" s="7">
        <v>44426</v>
      </c>
      <c r="E1709" s="6" t="s">
        <v>33</v>
      </c>
      <c r="F1709" s="6" t="s">
        <v>71</v>
      </c>
      <c r="G1709" s="6" t="s">
        <v>72</v>
      </c>
      <c r="H1709" s="6" t="s">
        <v>22</v>
      </c>
      <c r="I1709" s="8">
        <v>0.4</v>
      </c>
      <c r="J1709" s="9">
        <v>4750</v>
      </c>
      <c r="K1709" s="10">
        <f t="shared" si="0"/>
        <v>1900</v>
      </c>
      <c r="L1709" s="10">
        <f t="shared" si="1"/>
        <v>950</v>
      </c>
      <c r="M1709" s="11">
        <v>0.5</v>
      </c>
      <c r="O1709" s="16"/>
      <c r="P1709" s="14"/>
      <c r="Q1709" s="12"/>
      <c r="R1709" s="13"/>
    </row>
    <row r="1710" spans="1:18" ht="15.75" customHeight="1">
      <c r="A1710" s="1"/>
      <c r="B1710" s="6" t="s">
        <v>14</v>
      </c>
      <c r="C1710" s="6">
        <v>1185732</v>
      </c>
      <c r="D1710" s="7">
        <v>44458</v>
      </c>
      <c r="E1710" s="6" t="s">
        <v>33</v>
      </c>
      <c r="F1710" s="6" t="s">
        <v>71</v>
      </c>
      <c r="G1710" s="6" t="s">
        <v>72</v>
      </c>
      <c r="H1710" s="6" t="s">
        <v>17</v>
      </c>
      <c r="I1710" s="8">
        <v>0.35000000000000003</v>
      </c>
      <c r="J1710" s="9">
        <v>6000</v>
      </c>
      <c r="K1710" s="10">
        <f t="shared" si="0"/>
        <v>2100</v>
      </c>
      <c r="L1710" s="10">
        <f t="shared" si="1"/>
        <v>840</v>
      </c>
      <c r="M1710" s="11">
        <v>0.4</v>
      </c>
      <c r="O1710" s="16"/>
      <c r="P1710" s="14"/>
      <c r="Q1710" s="12"/>
      <c r="R1710" s="13"/>
    </row>
    <row r="1711" spans="1:18" ht="15.75" customHeight="1">
      <c r="A1711" s="1"/>
      <c r="B1711" s="6" t="s">
        <v>14</v>
      </c>
      <c r="C1711" s="6">
        <v>1185732</v>
      </c>
      <c r="D1711" s="7">
        <v>44458</v>
      </c>
      <c r="E1711" s="6" t="s">
        <v>33</v>
      </c>
      <c r="F1711" s="6" t="s">
        <v>71</v>
      </c>
      <c r="G1711" s="6" t="s">
        <v>72</v>
      </c>
      <c r="H1711" s="6" t="s">
        <v>18</v>
      </c>
      <c r="I1711" s="8">
        <v>0.3000000000000001</v>
      </c>
      <c r="J1711" s="9">
        <v>4000</v>
      </c>
      <c r="K1711" s="10">
        <f t="shared" si="0"/>
        <v>1200.0000000000005</v>
      </c>
      <c r="L1711" s="10">
        <f t="shared" si="1"/>
        <v>420.00000000000011</v>
      </c>
      <c r="M1711" s="11">
        <v>0.35</v>
      </c>
      <c r="O1711" s="16"/>
      <c r="P1711" s="14"/>
      <c r="Q1711" s="12"/>
      <c r="R1711" s="13"/>
    </row>
    <row r="1712" spans="1:18" ht="15.75" customHeight="1">
      <c r="A1712" s="1"/>
      <c r="B1712" s="6" t="s">
        <v>14</v>
      </c>
      <c r="C1712" s="6">
        <v>1185732</v>
      </c>
      <c r="D1712" s="7">
        <v>44458</v>
      </c>
      <c r="E1712" s="6" t="s">
        <v>33</v>
      </c>
      <c r="F1712" s="6" t="s">
        <v>71</v>
      </c>
      <c r="G1712" s="6" t="s">
        <v>72</v>
      </c>
      <c r="H1712" s="6" t="s">
        <v>19</v>
      </c>
      <c r="I1712" s="8">
        <v>0.15000000000000002</v>
      </c>
      <c r="J1712" s="9">
        <v>3000</v>
      </c>
      <c r="K1712" s="10">
        <f t="shared" si="0"/>
        <v>450.00000000000006</v>
      </c>
      <c r="L1712" s="10">
        <f t="shared" si="1"/>
        <v>157.5</v>
      </c>
      <c r="M1712" s="11">
        <v>0.35</v>
      </c>
      <c r="O1712" s="16"/>
      <c r="P1712" s="14"/>
      <c r="Q1712" s="12"/>
      <c r="R1712" s="13"/>
    </row>
    <row r="1713" spans="1:18" ht="15.75" customHeight="1">
      <c r="A1713" s="1"/>
      <c r="B1713" s="6" t="s">
        <v>14</v>
      </c>
      <c r="C1713" s="6">
        <v>1185732</v>
      </c>
      <c r="D1713" s="7">
        <v>44458</v>
      </c>
      <c r="E1713" s="6" t="s">
        <v>33</v>
      </c>
      <c r="F1713" s="6" t="s">
        <v>71</v>
      </c>
      <c r="G1713" s="6" t="s">
        <v>72</v>
      </c>
      <c r="H1713" s="6" t="s">
        <v>20</v>
      </c>
      <c r="I1713" s="8">
        <v>0.15000000000000002</v>
      </c>
      <c r="J1713" s="9">
        <v>2750</v>
      </c>
      <c r="K1713" s="10">
        <f t="shared" si="0"/>
        <v>412.50000000000006</v>
      </c>
      <c r="L1713" s="10">
        <f t="shared" si="1"/>
        <v>165.00000000000003</v>
      </c>
      <c r="M1713" s="11">
        <v>0.4</v>
      </c>
      <c r="O1713" s="16"/>
      <c r="P1713" s="14"/>
      <c r="Q1713" s="12"/>
      <c r="R1713" s="13"/>
    </row>
    <row r="1714" spans="1:18" ht="15.75" customHeight="1">
      <c r="A1714" s="1"/>
      <c r="B1714" s="6" t="s">
        <v>14</v>
      </c>
      <c r="C1714" s="6">
        <v>1185732</v>
      </c>
      <c r="D1714" s="7">
        <v>44458</v>
      </c>
      <c r="E1714" s="6" t="s">
        <v>33</v>
      </c>
      <c r="F1714" s="6" t="s">
        <v>71</v>
      </c>
      <c r="G1714" s="6" t="s">
        <v>72</v>
      </c>
      <c r="H1714" s="6" t="s">
        <v>21</v>
      </c>
      <c r="I1714" s="8">
        <v>0.25</v>
      </c>
      <c r="J1714" s="9">
        <v>2750</v>
      </c>
      <c r="K1714" s="10">
        <f t="shared" si="0"/>
        <v>687.5</v>
      </c>
      <c r="L1714" s="10">
        <f t="shared" si="1"/>
        <v>240.62499999999997</v>
      </c>
      <c r="M1714" s="11">
        <v>0.35</v>
      </c>
      <c r="O1714" s="16"/>
      <c r="P1714" s="14"/>
      <c r="Q1714" s="12"/>
      <c r="R1714" s="13"/>
    </row>
    <row r="1715" spans="1:18" ht="15.75" customHeight="1">
      <c r="A1715" s="1"/>
      <c r="B1715" s="6" t="s">
        <v>14</v>
      </c>
      <c r="C1715" s="6">
        <v>1185732</v>
      </c>
      <c r="D1715" s="7">
        <v>44458</v>
      </c>
      <c r="E1715" s="6" t="s">
        <v>33</v>
      </c>
      <c r="F1715" s="6" t="s">
        <v>71</v>
      </c>
      <c r="G1715" s="6" t="s">
        <v>72</v>
      </c>
      <c r="H1715" s="6" t="s">
        <v>22</v>
      </c>
      <c r="I1715" s="8">
        <v>0.30000000000000004</v>
      </c>
      <c r="J1715" s="9">
        <v>3500</v>
      </c>
      <c r="K1715" s="10">
        <f t="shared" si="0"/>
        <v>1050.0000000000002</v>
      </c>
      <c r="L1715" s="10">
        <f t="shared" si="1"/>
        <v>525.00000000000011</v>
      </c>
      <c r="M1715" s="11">
        <v>0.5</v>
      </c>
      <c r="O1715" s="16"/>
      <c r="P1715" s="14"/>
      <c r="Q1715" s="12"/>
      <c r="R1715" s="13"/>
    </row>
    <row r="1716" spans="1:18" ht="15.75" customHeight="1">
      <c r="A1716" s="1"/>
      <c r="B1716" s="6" t="s">
        <v>14</v>
      </c>
      <c r="C1716" s="6">
        <v>1185732</v>
      </c>
      <c r="D1716" s="7">
        <v>44487</v>
      </c>
      <c r="E1716" s="6" t="s">
        <v>33</v>
      </c>
      <c r="F1716" s="6" t="s">
        <v>71</v>
      </c>
      <c r="G1716" s="6" t="s">
        <v>72</v>
      </c>
      <c r="H1716" s="6" t="s">
        <v>17</v>
      </c>
      <c r="I1716" s="8">
        <v>0.35</v>
      </c>
      <c r="J1716" s="9">
        <v>5250</v>
      </c>
      <c r="K1716" s="10">
        <f t="shared" si="0"/>
        <v>1837.4999999999998</v>
      </c>
      <c r="L1716" s="10">
        <f t="shared" si="1"/>
        <v>735</v>
      </c>
      <c r="M1716" s="11">
        <v>0.4</v>
      </c>
      <c r="O1716" s="16"/>
      <c r="P1716" s="14"/>
      <c r="Q1716" s="12"/>
      <c r="R1716" s="13"/>
    </row>
    <row r="1717" spans="1:18" ht="15.75" customHeight="1">
      <c r="A1717" s="1"/>
      <c r="B1717" s="6" t="s">
        <v>14</v>
      </c>
      <c r="C1717" s="6">
        <v>1185732</v>
      </c>
      <c r="D1717" s="7">
        <v>44487</v>
      </c>
      <c r="E1717" s="6" t="s">
        <v>33</v>
      </c>
      <c r="F1717" s="6" t="s">
        <v>71</v>
      </c>
      <c r="G1717" s="6" t="s">
        <v>72</v>
      </c>
      <c r="H1717" s="6" t="s">
        <v>18</v>
      </c>
      <c r="I1717" s="8">
        <v>0.25</v>
      </c>
      <c r="J1717" s="9">
        <v>3500</v>
      </c>
      <c r="K1717" s="10">
        <f t="shared" si="0"/>
        <v>875</v>
      </c>
      <c r="L1717" s="10">
        <f t="shared" si="1"/>
        <v>306.25</v>
      </c>
      <c r="M1717" s="11">
        <v>0.35</v>
      </c>
      <c r="O1717" s="16"/>
      <c r="P1717" s="14"/>
      <c r="Q1717" s="12"/>
      <c r="R1717" s="13"/>
    </row>
    <row r="1718" spans="1:18" ht="15.75" customHeight="1">
      <c r="A1718" s="1"/>
      <c r="B1718" s="6" t="s">
        <v>14</v>
      </c>
      <c r="C1718" s="6">
        <v>1185732</v>
      </c>
      <c r="D1718" s="7">
        <v>44487</v>
      </c>
      <c r="E1718" s="6" t="s">
        <v>33</v>
      </c>
      <c r="F1718" s="6" t="s">
        <v>71</v>
      </c>
      <c r="G1718" s="6" t="s">
        <v>72</v>
      </c>
      <c r="H1718" s="6" t="s">
        <v>19</v>
      </c>
      <c r="I1718" s="8">
        <v>0.25</v>
      </c>
      <c r="J1718" s="9">
        <v>2500</v>
      </c>
      <c r="K1718" s="10">
        <f t="shared" si="0"/>
        <v>625</v>
      </c>
      <c r="L1718" s="10">
        <f t="shared" si="1"/>
        <v>218.75</v>
      </c>
      <c r="M1718" s="11">
        <v>0.35</v>
      </c>
      <c r="O1718" s="16"/>
      <c r="P1718" s="14"/>
      <c r="Q1718" s="12"/>
      <c r="R1718" s="13"/>
    </row>
    <row r="1719" spans="1:18" ht="15.75" customHeight="1">
      <c r="A1719" s="1"/>
      <c r="B1719" s="6" t="s">
        <v>14</v>
      </c>
      <c r="C1719" s="6">
        <v>1185732</v>
      </c>
      <c r="D1719" s="7">
        <v>44487</v>
      </c>
      <c r="E1719" s="6" t="s">
        <v>33</v>
      </c>
      <c r="F1719" s="6" t="s">
        <v>71</v>
      </c>
      <c r="G1719" s="6" t="s">
        <v>72</v>
      </c>
      <c r="H1719" s="6" t="s">
        <v>20</v>
      </c>
      <c r="I1719" s="8">
        <v>0.25</v>
      </c>
      <c r="J1719" s="9">
        <v>2250</v>
      </c>
      <c r="K1719" s="10">
        <f t="shared" si="0"/>
        <v>562.5</v>
      </c>
      <c r="L1719" s="10">
        <f t="shared" si="1"/>
        <v>225</v>
      </c>
      <c r="M1719" s="11">
        <v>0.4</v>
      </c>
      <c r="O1719" s="16"/>
      <c r="P1719" s="14"/>
      <c r="Q1719" s="12"/>
      <c r="R1719" s="13"/>
    </row>
    <row r="1720" spans="1:18" ht="15.75" customHeight="1">
      <c r="A1720" s="1"/>
      <c r="B1720" s="6" t="s">
        <v>14</v>
      </c>
      <c r="C1720" s="6">
        <v>1185732</v>
      </c>
      <c r="D1720" s="7">
        <v>44487</v>
      </c>
      <c r="E1720" s="6" t="s">
        <v>33</v>
      </c>
      <c r="F1720" s="6" t="s">
        <v>71</v>
      </c>
      <c r="G1720" s="6" t="s">
        <v>72</v>
      </c>
      <c r="H1720" s="6" t="s">
        <v>21</v>
      </c>
      <c r="I1720" s="8">
        <v>0.35</v>
      </c>
      <c r="J1720" s="9">
        <v>2250</v>
      </c>
      <c r="K1720" s="10">
        <f t="shared" si="0"/>
        <v>787.5</v>
      </c>
      <c r="L1720" s="10">
        <f t="shared" si="1"/>
        <v>275.625</v>
      </c>
      <c r="M1720" s="11">
        <v>0.35</v>
      </c>
      <c r="O1720" s="16"/>
      <c r="P1720" s="14"/>
      <c r="Q1720" s="12"/>
      <c r="R1720" s="13"/>
    </row>
    <row r="1721" spans="1:18" ht="15.75" customHeight="1">
      <c r="A1721" s="1"/>
      <c r="B1721" s="6" t="s">
        <v>14</v>
      </c>
      <c r="C1721" s="6">
        <v>1185732</v>
      </c>
      <c r="D1721" s="7">
        <v>44487</v>
      </c>
      <c r="E1721" s="6" t="s">
        <v>33</v>
      </c>
      <c r="F1721" s="6" t="s">
        <v>71</v>
      </c>
      <c r="G1721" s="6" t="s">
        <v>72</v>
      </c>
      <c r="H1721" s="6" t="s">
        <v>22</v>
      </c>
      <c r="I1721" s="8">
        <v>0.39999999999999991</v>
      </c>
      <c r="J1721" s="9">
        <v>3500</v>
      </c>
      <c r="K1721" s="10">
        <f t="shared" si="0"/>
        <v>1399.9999999999998</v>
      </c>
      <c r="L1721" s="10">
        <f t="shared" si="1"/>
        <v>699.99999999999989</v>
      </c>
      <c r="M1721" s="11">
        <v>0.5</v>
      </c>
      <c r="O1721" s="16"/>
      <c r="P1721" s="14"/>
      <c r="Q1721" s="12"/>
      <c r="R1721" s="13"/>
    </row>
    <row r="1722" spans="1:18" ht="15.75" customHeight="1">
      <c r="A1722" s="1"/>
      <c r="B1722" s="6" t="s">
        <v>14</v>
      </c>
      <c r="C1722" s="6">
        <v>1185732</v>
      </c>
      <c r="D1722" s="7">
        <v>44518</v>
      </c>
      <c r="E1722" s="6" t="s">
        <v>33</v>
      </c>
      <c r="F1722" s="6" t="s">
        <v>71</v>
      </c>
      <c r="G1722" s="6" t="s">
        <v>72</v>
      </c>
      <c r="H1722" s="6" t="s">
        <v>17</v>
      </c>
      <c r="I1722" s="8">
        <v>0.35000000000000003</v>
      </c>
      <c r="J1722" s="9">
        <v>5000</v>
      </c>
      <c r="K1722" s="10">
        <f t="shared" si="0"/>
        <v>1750.0000000000002</v>
      </c>
      <c r="L1722" s="10">
        <f t="shared" si="1"/>
        <v>700.00000000000011</v>
      </c>
      <c r="M1722" s="11">
        <v>0.4</v>
      </c>
      <c r="O1722" s="16"/>
      <c r="P1722" s="14"/>
      <c r="Q1722" s="12"/>
      <c r="R1722" s="13"/>
    </row>
    <row r="1723" spans="1:18" ht="15.75" customHeight="1">
      <c r="A1723" s="1"/>
      <c r="B1723" s="6" t="s">
        <v>14</v>
      </c>
      <c r="C1723" s="6">
        <v>1185732</v>
      </c>
      <c r="D1723" s="7">
        <v>44518</v>
      </c>
      <c r="E1723" s="6" t="s">
        <v>33</v>
      </c>
      <c r="F1723" s="6" t="s">
        <v>71</v>
      </c>
      <c r="G1723" s="6" t="s">
        <v>72</v>
      </c>
      <c r="H1723" s="6" t="s">
        <v>18</v>
      </c>
      <c r="I1723" s="8">
        <v>0.25000000000000006</v>
      </c>
      <c r="J1723" s="9">
        <v>3500</v>
      </c>
      <c r="K1723" s="10">
        <f t="shared" si="0"/>
        <v>875.00000000000023</v>
      </c>
      <c r="L1723" s="10">
        <f t="shared" si="1"/>
        <v>306.25000000000006</v>
      </c>
      <c r="M1723" s="11">
        <v>0.35</v>
      </c>
      <c r="O1723" s="16"/>
      <c r="P1723" s="14"/>
      <c r="Q1723" s="12"/>
      <c r="R1723" s="13"/>
    </row>
    <row r="1724" spans="1:18" ht="15.75" customHeight="1">
      <c r="A1724" s="1"/>
      <c r="B1724" s="6" t="s">
        <v>14</v>
      </c>
      <c r="C1724" s="6">
        <v>1185732</v>
      </c>
      <c r="D1724" s="7">
        <v>44518</v>
      </c>
      <c r="E1724" s="6" t="s">
        <v>33</v>
      </c>
      <c r="F1724" s="6" t="s">
        <v>71</v>
      </c>
      <c r="G1724" s="6" t="s">
        <v>72</v>
      </c>
      <c r="H1724" s="6" t="s">
        <v>19</v>
      </c>
      <c r="I1724" s="8">
        <v>0.25000000000000006</v>
      </c>
      <c r="J1724" s="9">
        <v>2950</v>
      </c>
      <c r="K1724" s="10">
        <f t="shared" si="0"/>
        <v>737.50000000000011</v>
      </c>
      <c r="L1724" s="10">
        <f t="shared" si="1"/>
        <v>258.125</v>
      </c>
      <c r="M1724" s="11">
        <v>0.35</v>
      </c>
      <c r="O1724" s="16"/>
      <c r="P1724" s="14"/>
      <c r="Q1724" s="12"/>
      <c r="R1724" s="13"/>
    </row>
    <row r="1725" spans="1:18" ht="15.75" customHeight="1">
      <c r="A1725" s="1"/>
      <c r="B1725" s="6" t="s">
        <v>14</v>
      </c>
      <c r="C1725" s="6">
        <v>1185732</v>
      </c>
      <c r="D1725" s="7">
        <v>44518</v>
      </c>
      <c r="E1725" s="6" t="s">
        <v>33</v>
      </c>
      <c r="F1725" s="6" t="s">
        <v>71</v>
      </c>
      <c r="G1725" s="6" t="s">
        <v>72</v>
      </c>
      <c r="H1725" s="6" t="s">
        <v>20</v>
      </c>
      <c r="I1725" s="8">
        <v>0.25000000000000006</v>
      </c>
      <c r="J1725" s="9">
        <v>3250</v>
      </c>
      <c r="K1725" s="10">
        <f t="shared" si="0"/>
        <v>812.50000000000023</v>
      </c>
      <c r="L1725" s="10">
        <f t="shared" si="1"/>
        <v>325.00000000000011</v>
      </c>
      <c r="M1725" s="11">
        <v>0.4</v>
      </c>
      <c r="O1725" s="16"/>
      <c r="P1725" s="14"/>
      <c r="Q1725" s="12"/>
      <c r="R1725" s="13"/>
    </row>
    <row r="1726" spans="1:18" ht="15.75" customHeight="1">
      <c r="A1726" s="1"/>
      <c r="B1726" s="6" t="s">
        <v>14</v>
      </c>
      <c r="C1726" s="6">
        <v>1185732</v>
      </c>
      <c r="D1726" s="7">
        <v>44518</v>
      </c>
      <c r="E1726" s="6" t="s">
        <v>33</v>
      </c>
      <c r="F1726" s="6" t="s">
        <v>71</v>
      </c>
      <c r="G1726" s="6" t="s">
        <v>72</v>
      </c>
      <c r="H1726" s="6" t="s">
        <v>21</v>
      </c>
      <c r="I1726" s="8">
        <v>0.44999999999999996</v>
      </c>
      <c r="J1726" s="9">
        <v>3000</v>
      </c>
      <c r="K1726" s="10">
        <f t="shared" si="0"/>
        <v>1349.9999999999998</v>
      </c>
      <c r="L1726" s="10">
        <f t="shared" si="1"/>
        <v>472.49999999999989</v>
      </c>
      <c r="M1726" s="11">
        <v>0.35</v>
      </c>
      <c r="O1726" s="16"/>
      <c r="P1726" s="14"/>
      <c r="Q1726" s="12"/>
      <c r="R1726" s="13"/>
    </row>
    <row r="1727" spans="1:18" ht="15.75" customHeight="1">
      <c r="A1727" s="1"/>
      <c r="B1727" s="6" t="s">
        <v>14</v>
      </c>
      <c r="C1727" s="6">
        <v>1185732</v>
      </c>
      <c r="D1727" s="7">
        <v>44518</v>
      </c>
      <c r="E1727" s="6" t="s">
        <v>33</v>
      </c>
      <c r="F1727" s="6" t="s">
        <v>71</v>
      </c>
      <c r="G1727" s="6" t="s">
        <v>72</v>
      </c>
      <c r="H1727" s="6" t="s">
        <v>22</v>
      </c>
      <c r="I1727" s="8">
        <v>0.49999999999999983</v>
      </c>
      <c r="J1727" s="9">
        <v>4000</v>
      </c>
      <c r="K1727" s="10">
        <f t="shared" si="0"/>
        <v>1999.9999999999993</v>
      </c>
      <c r="L1727" s="10">
        <f t="shared" si="1"/>
        <v>999.99999999999966</v>
      </c>
      <c r="M1727" s="11">
        <v>0.5</v>
      </c>
      <c r="O1727" s="16"/>
      <c r="P1727" s="14"/>
      <c r="Q1727" s="12"/>
      <c r="R1727" s="13"/>
    </row>
    <row r="1728" spans="1:18" ht="15.75" customHeight="1">
      <c r="A1728" s="1"/>
      <c r="B1728" s="6" t="s">
        <v>14</v>
      </c>
      <c r="C1728" s="6">
        <v>1185732</v>
      </c>
      <c r="D1728" s="7">
        <v>44547</v>
      </c>
      <c r="E1728" s="6" t="s">
        <v>33</v>
      </c>
      <c r="F1728" s="6" t="s">
        <v>71</v>
      </c>
      <c r="G1728" s="6" t="s">
        <v>72</v>
      </c>
      <c r="H1728" s="6" t="s">
        <v>17</v>
      </c>
      <c r="I1728" s="8">
        <v>0.44999999999999996</v>
      </c>
      <c r="J1728" s="9">
        <v>6500</v>
      </c>
      <c r="K1728" s="10">
        <f t="shared" si="0"/>
        <v>2924.9999999999995</v>
      </c>
      <c r="L1728" s="10">
        <f t="shared" si="1"/>
        <v>1169.9999999999998</v>
      </c>
      <c r="M1728" s="11">
        <v>0.4</v>
      </c>
      <c r="O1728" s="16"/>
      <c r="P1728" s="14"/>
      <c r="Q1728" s="12"/>
      <c r="R1728" s="13"/>
    </row>
    <row r="1729" spans="1:18" ht="15.75" customHeight="1">
      <c r="A1729" s="1"/>
      <c r="B1729" s="6" t="s">
        <v>14</v>
      </c>
      <c r="C1729" s="6">
        <v>1185732</v>
      </c>
      <c r="D1729" s="7">
        <v>44547</v>
      </c>
      <c r="E1729" s="6" t="s">
        <v>33</v>
      </c>
      <c r="F1729" s="6" t="s">
        <v>71</v>
      </c>
      <c r="G1729" s="6" t="s">
        <v>72</v>
      </c>
      <c r="H1729" s="6" t="s">
        <v>18</v>
      </c>
      <c r="I1729" s="8">
        <v>0.35000000000000003</v>
      </c>
      <c r="J1729" s="9">
        <v>4500</v>
      </c>
      <c r="K1729" s="10">
        <f t="shared" si="0"/>
        <v>1575.0000000000002</v>
      </c>
      <c r="L1729" s="10">
        <f t="shared" si="1"/>
        <v>551.25</v>
      </c>
      <c r="M1729" s="11">
        <v>0.35</v>
      </c>
      <c r="O1729" s="16"/>
      <c r="P1729" s="14"/>
      <c r="Q1729" s="12"/>
      <c r="R1729" s="13"/>
    </row>
    <row r="1730" spans="1:18" ht="15.75" customHeight="1">
      <c r="A1730" s="1"/>
      <c r="B1730" s="6" t="s">
        <v>14</v>
      </c>
      <c r="C1730" s="6">
        <v>1185732</v>
      </c>
      <c r="D1730" s="7">
        <v>44547</v>
      </c>
      <c r="E1730" s="6" t="s">
        <v>33</v>
      </c>
      <c r="F1730" s="6" t="s">
        <v>71</v>
      </c>
      <c r="G1730" s="6" t="s">
        <v>72</v>
      </c>
      <c r="H1730" s="6" t="s">
        <v>19</v>
      </c>
      <c r="I1730" s="8">
        <v>0.35000000000000003</v>
      </c>
      <c r="J1730" s="9">
        <v>4000</v>
      </c>
      <c r="K1730" s="10">
        <f t="shared" si="0"/>
        <v>1400.0000000000002</v>
      </c>
      <c r="L1730" s="10">
        <f t="shared" si="1"/>
        <v>490.00000000000006</v>
      </c>
      <c r="M1730" s="11">
        <v>0.35</v>
      </c>
      <c r="O1730" s="16"/>
      <c r="P1730" s="14"/>
      <c r="Q1730" s="12"/>
      <c r="R1730" s="13"/>
    </row>
    <row r="1731" spans="1:18" ht="15.75" customHeight="1">
      <c r="A1731" s="1"/>
      <c r="B1731" s="6" t="s">
        <v>14</v>
      </c>
      <c r="C1731" s="6">
        <v>1185732</v>
      </c>
      <c r="D1731" s="7">
        <v>44547</v>
      </c>
      <c r="E1731" s="6" t="s">
        <v>33</v>
      </c>
      <c r="F1731" s="6" t="s">
        <v>71</v>
      </c>
      <c r="G1731" s="6" t="s">
        <v>72</v>
      </c>
      <c r="H1731" s="6" t="s">
        <v>20</v>
      </c>
      <c r="I1731" s="8">
        <v>0.35000000000000003</v>
      </c>
      <c r="J1731" s="9">
        <v>3500</v>
      </c>
      <c r="K1731" s="10">
        <f t="shared" si="0"/>
        <v>1225.0000000000002</v>
      </c>
      <c r="L1731" s="10">
        <f t="shared" si="1"/>
        <v>490.00000000000011</v>
      </c>
      <c r="M1731" s="11">
        <v>0.4</v>
      </c>
      <c r="O1731" s="16"/>
      <c r="P1731" s="14"/>
      <c r="Q1731" s="12"/>
      <c r="R1731" s="13"/>
    </row>
    <row r="1732" spans="1:18" ht="15.75" customHeight="1">
      <c r="A1732" s="1"/>
      <c r="B1732" s="6" t="s">
        <v>14</v>
      </c>
      <c r="C1732" s="6">
        <v>1185732</v>
      </c>
      <c r="D1732" s="7">
        <v>44547</v>
      </c>
      <c r="E1732" s="6" t="s">
        <v>33</v>
      </c>
      <c r="F1732" s="6" t="s">
        <v>71</v>
      </c>
      <c r="G1732" s="6" t="s">
        <v>72</v>
      </c>
      <c r="H1732" s="6" t="s">
        <v>21</v>
      </c>
      <c r="I1732" s="8">
        <v>0.44999999999999996</v>
      </c>
      <c r="J1732" s="9">
        <v>3500</v>
      </c>
      <c r="K1732" s="10">
        <f t="shared" si="0"/>
        <v>1574.9999999999998</v>
      </c>
      <c r="L1732" s="10">
        <f t="shared" si="1"/>
        <v>551.24999999999989</v>
      </c>
      <c r="M1732" s="11">
        <v>0.35</v>
      </c>
      <c r="O1732" s="16"/>
      <c r="P1732" s="14"/>
      <c r="Q1732" s="12"/>
      <c r="R1732" s="13"/>
    </row>
    <row r="1733" spans="1:18" ht="15.75" customHeight="1">
      <c r="A1733" s="1"/>
      <c r="B1733" s="6" t="s">
        <v>14</v>
      </c>
      <c r="C1733" s="6">
        <v>1185732</v>
      </c>
      <c r="D1733" s="7">
        <v>44547</v>
      </c>
      <c r="E1733" s="6" t="s">
        <v>33</v>
      </c>
      <c r="F1733" s="6" t="s">
        <v>71</v>
      </c>
      <c r="G1733" s="6" t="s">
        <v>72</v>
      </c>
      <c r="H1733" s="6" t="s">
        <v>22</v>
      </c>
      <c r="I1733" s="8">
        <v>0.49999999999999983</v>
      </c>
      <c r="J1733" s="9">
        <v>4500</v>
      </c>
      <c r="K1733" s="10">
        <f t="shared" si="0"/>
        <v>2249.9999999999991</v>
      </c>
      <c r="L1733" s="10">
        <f t="shared" si="1"/>
        <v>1124.9999999999995</v>
      </c>
      <c r="M1733" s="11">
        <v>0.5</v>
      </c>
      <c r="O1733" s="16"/>
      <c r="P1733" s="14"/>
      <c r="Q1733" s="12"/>
      <c r="R1733" s="13"/>
    </row>
    <row r="1734" spans="1:18" ht="15.75" customHeight="1">
      <c r="A1734" s="1" t="s">
        <v>39</v>
      </c>
      <c r="B1734" s="6" t="s">
        <v>14</v>
      </c>
      <c r="C1734" s="6">
        <v>1185732</v>
      </c>
      <c r="D1734" s="7">
        <v>44207</v>
      </c>
      <c r="E1734" s="6" t="s">
        <v>33</v>
      </c>
      <c r="F1734" s="6" t="s">
        <v>73</v>
      </c>
      <c r="G1734" s="6" t="s">
        <v>74</v>
      </c>
      <c r="H1734" s="6" t="s">
        <v>17</v>
      </c>
      <c r="I1734" s="8">
        <v>0.25</v>
      </c>
      <c r="J1734" s="9">
        <v>6750</v>
      </c>
      <c r="K1734" s="10">
        <f t="shared" si="0"/>
        <v>1687.5</v>
      </c>
      <c r="L1734" s="10">
        <f t="shared" si="1"/>
        <v>675</v>
      </c>
      <c r="M1734" s="11">
        <v>0.4</v>
      </c>
      <c r="O1734" s="16"/>
      <c r="P1734" s="14"/>
      <c r="Q1734" s="12"/>
      <c r="R1734" s="13"/>
    </row>
    <row r="1735" spans="1:18" ht="15.75" customHeight="1">
      <c r="A1735" s="1"/>
      <c r="B1735" s="6" t="s">
        <v>14</v>
      </c>
      <c r="C1735" s="6">
        <v>1185732</v>
      </c>
      <c r="D1735" s="7">
        <v>44207</v>
      </c>
      <c r="E1735" s="6" t="s">
        <v>33</v>
      </c>
      <c r="F1735" s="6" t="s">
        <v>73</v>
      </c>
      <c r="G1735" s="6" t="s">
        <v>74</v>
      </c>
      <c r="H1735" s="6" t="s">
        <v>18</v>
      </c>
      <c r="I1735" s="8">
        <v>0.25</v>
      </c>
      <c r="J1735" s="9">
        <v>4750</v>
      </c>
      <c r="K1735" s="10">
        <f t="shared" si="0"/>
        <v>1187.5</v>
      </c>
      <c r="L1735" s="10">
        <f t="shared" si="1"/>
        <v>415.625</v>
      </c>
      <c r="M1735" s="11">
        <v>0.35</v>
      </c>
      <c r="O1735" s="16"/>
      <c r="P1735" s="14"/>
      <c r="Q1735" s="12"/>
      <c r="R1735" s="13"/>
    </row>
    <row r="1736" spans="1:18" ht="15.75" customHeight="1">
      <c r="A1736" s="1"/>
      <c r="B1736" s="6" t="s">
        <v>14</v>
      </c>
      <c r="C1736" s="6">
        <v>1185732</v>
      </c>
      <c r="D1736" s="7">
        <v>44207</v>
      </c>
      <c r="E1736" s="6" t="s">
        <v>33</v>
      </c>
      <c r="F1736" s="6" t="s">
        <v>73</v>
      </c>
      <c r="G1736" s="6" t="s">
        <v>74</v>
      </c>
      <c r="H1736" s="6" t="s">
        <v>19</v>
      </c>
      <c r="I1736" s="8">
        <v>0.15000000000000002</v>
      </c>
      <c r="J1736" s="9">
        <v>4750</v>
      </c>
      <c r="K1736" s="10">
        <f t="shared" si="0"/>
        <v>712.50000000000011</v>
      </c>
      <c r="L1736" s="10">
        <f t="shared" si="1"/>
        <v>249.37500000000003</v>
      </c>
      <c r="M1736" s="11">
        <v>0.35</v>
      </c>
      <c r="O1736" s="16"/>
      <c r="P1736" s="14"/>
      <c r="Q1736" s="12"/>
      <c r="R1736" s="13"/>
    </row>
    <row r="1737" spans="1:18" ht="15.75" customHeight="1">
      <c r="A1737" s="1"/>
      <c r="B1737" s="6" t="s">
        <v>14</v>
      </c>
      <c r="C1737" s="6">
        <v>1185732</v>
      </c>
      <c r="D1737" s="7">
        <v>44207</v>
      </c>
      <c r="E1737" s="6" t="s">
        <v>33</v>
      </c>
      <c r="F1737" s="6" t="s">
        <v>73</v>
      </c>
      <c r="G1737" s="6" t="s">
        <v>74</v>
      </c>
      <c r="H1737" s="6" t="s">
        <v>20</v>
      </c>
      <c r="I1737" s="8">
        <v>0.20000000000000007</v>
      </c>
      <c r="J1737" s="9">
        <v>3250</v>
      </c>
      <c r="K1737" s="10">
        <f t="shared" si="0"/>
        <v>650.00000000000023</v>
      </c>
      <c r="L1737" s="10">
        <f t="shared" si="1"/>
        <v>260.00000000000011</v>
      </c>
      <c r="M1737" s="11">
        <v>0.4</v>
      </c>
      <c r="O1737" s="16"/>
      <c r="P1737" s="14"/>
      <c r="Q1737" s="12"/>
      <c r="R1737" s="13"/>
    </row>
    <row r="1738" spans="1:18" ht="15.75" customHeight="1">
      <c r="A1738" s="1"/>
      <c r="B1738" s="6" t="s">
        <v>14</v>
      </c>
      <c r="C1738" s="6">
        <v>1185732</v>
      </c>
      <c r="D1738" s="7">
        <v>44207</v>
      </c>
      <c r="E1738" s="6" t="s">
        <v>33</v>
      </c>
      <c r="F1738" s="6" t="s">
        <v>73</v>
      </c>
      <c r="G1738" s="6" t="s">
        <v>74</v>
      </c>
      <c r="H1738" s="6" t="s">
        <v>21</v>
      </c>
      <c r="I1738" s="8">
        <v>0.35</v>
      </c>
      <c r="J1738" s="9">
        <v>3750</v>
      </c>
      <c r="K1738" s="10">
        <f t="shared" si="0"/>
        <v>1312.5</v>
      </c>
      <c r="L1738" s="10">
        <f t="shared" si="1"/>
        <v>459.37499999999994</v>
      </c>
      <c r="M1738" s="11">
        <v>0.35</v>
      </c>
      <c r="O1738" s="16"/>
      <c r="P1738" s="14"/>
      <c r="Q1738" s="12"/>
      <c r="R1738" s="13"/>
    </row>
    <row r="1739" spans="1:18" ht="15.75" customHeight="1">
      <c r="A1739" s="1"/>
      <c r="B1739" s="6" t="s">
        <v>14</v>
      </c>
      <c r="C1739" s="6">
        <v>1185732</v>
      </c>
      <c r="D1739" s="7">
        <v>44207</v>
      </c>
      <c r="E1739" s="6" t="s">
        <v>33</v>
      </c>
      <c r="F1739" s="6" t="s">
        <v>73</v>
      </c>
      <c r="G1739" s="6" t="s">
        <v>74</v>
      </c>
      <c r="H1739" s="6" t="s">
        <v>22</v>
      </c>
      <c r="I1739" s="8">
        <v>0.25</v>
      </c>
      <c r="J1739" s="9">
        <v>4750</v>
      </c>
      <c r="K1739" s="10">
        <f t="shared" si="0"/>
        <v>1187.5</v>
      </c>
      <c r="L1739" s="10">
        <f t="shared" si="1"/>
        <v>593.75</v>
      </c>
      <c r="M1739" s="11">
        <v>0.5</v>
      </c>
      <c r="O1739" s="16"/>
      <c r="P1739" s="14"/>
      <c r="Q1739" s="12"/>
      <c r="R1739" s="13"/>
    </row>
    <row r="1740" spans="1:18" ht="15.75" customHeight="1">
      <c r="A1740" s="1"/>
      <c r="B1740" s="6" t="s">
        <v>14</v>
      </c>
      <c r="C1740" s="6">
        <v>1185732</v>
      </c>
      <c r="D1740" s="7">
        <v>44238</v>
      </c>
      <c r="E1740" s="6" t="s">
        <v>33</v>
      </c>
      <c r="F1740" s="6" t="s">
        <v>73</v>
      </c>
      <c r="G1740" s="6" t="s">
        <v>74</v>
      </c>
      <c r="H1740" s="6" t="s">
        <v>17</v>
      </c>
      <c r="I1740" s="8">
        <v>0.25</v>
      </c>
      <c r="J1740" s="9">
        <v>7250</v>
      </c>
      <c r="K1740" s="10">
        <f t="shared" si="0"/>
        <v>1812.5</v>
      </c>
      <c r="L1740" s="10">
        <f t="shared" si="1"/>
        <v>725</v>
      </c>
      <c r="M1740" s="11">
        <v>0.4</v>
      </c>
      <c r="O1740" s="16"/>
      <c r="P1740" s="14"/>
      <c r="Q1740" s="12"/>
      <c r="R1740" s="13"/>
    </row>
    <row r="1741" spans="1:18" ht="15.75" customHeight="1">
      <c r="A1741" s="1"/>
      <c r="B1741" s="6" t="s">
        <v>14</v>
      </c>
      <c r="C1741" s="6">
        <v>1185732</v>
      </c>
      <c r="D1741" s="7">
        <v>44238</v>
      </c>
      <c r="E1741" s="6" t="s">
        <v>33</v>
      </c>
      <c r="F1741" s="6" t="s">
        <v>73</v>
      </c>
      <c r="G1741" s="6" t="s">
        <v>74</v>
      </c>
      <c r="H1741" s="6" t="s">
        <v>18</v>
      </c>
      <c r="I1741" s="8">
        <v>0.25</v>
      </c>
      <c r="J1741" s="9">
        <v>3750</v>
      </c>
      <c r="K1741" s="10">
        <f t="shared" si="0"/>
        <v>937.5</v>
      </c>
      <c r="L1741" s="10">
        <f t="shared" si="1"/>
        <v>328.125</v>
      </c>
      <c r="M1741" s="11">
        <v>0.35</v>
      </c>
      <c r="O1741" s="16"/>
      <c r="P1741" s="14"/>
      <c r="Q1741" s="12"/>
      <c r="R1741" s="13"/>
    </row>
    <row r="1742" spans="1:18" ht="15.75" customHeight="1">
      <c r="A1742" s="1"/>
      <c r="B1742" s="6" t="s">
        <v>14</v>
      </c>
      <c r="C1742" s="6">
        <v>1185732</v>
      </c>
      <c r="D1742" s="7">
        <v>44238</v>
      </c>
      <c r="E1742" s="6" t="s">
        <v>33</v>
      </c>
      <c r="F1742" s="6" t="s">
        <v>73</v>
      </c>
      <c r="G1742" s="6" t="s">
        <v>74</v>
      </c>
      <c r="H1742" s="6" t="s">
        <v>19</v>
      </c>
      <c r="I1742" s="8">
        <v>0.15000000000000002</v>
      </c>
      <c r="J1742" s="9">
        <v>4250</v>
      </c>
      <c r="K1742" s="10">
        <f t="shared" si="0"/>
        <v>637.50000000000011</v>
      </c>
      <c r="L1742" s="10">
        <f t="shared" si="1"/>
        <v>223.12500000000003</v>
      </c>
      <c r="M1742" s="11">
        <v>0.35</v>
      </c>
      <c r="O1742" s="16"/>
      <c r="P1742" s="14"/>
      <c r="Q1742" s="12"/>
      <c r="R1742" s="13"/>
    </row>
    <row r="1743" spans="1:18" ht="15.75" customHeight="1">
      <c r="A1743" s="1"/>
      <c r="B1743" s="6" t="s">
        <v>14</v>
      </c>
      <c r="C1743" s="6">
        <v>1185732</v>
      </c>
      <c r="D1743" s="7">
        <v>44238</v>
      </c>
      <c r="E1743" s="6" t="s">
        <v>33</v>
      </c>
      <c r="F1743" s="6" t="s">
        <v>73</v>
      </c>
      <c r="G1743" s="6" t="s">
        <v>74</v>
      </c>
      <c r="H1743" s="6" t="s">
        <v>20</v>
      </c>
      <c r="I1743" s="8">
        <v>0.20000000000000007</v>
      </c>
      <c r="J1743" s="9">
        <v>3000</v>
      </c>
      <c r="K1743" s="10">
        <f t="shared" si="0"/>
        <v>600.00000000000023</v>
      </c>
      <c r="L1743" s="10">
        <f t="shared" si="1"/>
        <v>240.00000000000011</v>
      </c>
      <c r="M1743" s="11">
        <v>0.4</v>
      </c>
      <c r="O1743" s="16"/>
      <c r="P1743" s="14"/>
      <c r="Q1743" s="12"/>
      <c r="R1743" s="13"/>
    </row>
    <row r="1744" spans="1:18" ht="15.75" customHeight="1">
      <c r="A1744" s="1"/>
      <c r="B1744" s="6" t="s">
        <v>14</v>
      </c>
      <c r="C1744" s="6">
        <v>1185732</v>
      </c>
      <c r="D1744" s="7">
        <v>44238</v>
      </c>
      <c r="E1744" s="6" t="s">
        <v>33</v>
      </c>
      <c r="F1744" s="6" t="s">
        <v>73</v>
      </c>
      <c r="G1744" s="6" t="s">
        <v>74</v>
      </c>
      <c r="H1744" s="6" t="s">
        <v>21</v>
      </c>
      <c r="I1744" s="8">
        <v>0.35</v>
      </c>
      <c r="J1744" s="9">
        <v>3750</v>
      </c>
      <c r="K1744" s="10">
        <f t="shared" si="0"/>
        <v>1312.5</v>
      </c>
      <c r="L1744" s="10">
        <f t="shared" si="1"/>
        <v>459.37499999999994</v>
      </c>
      <c r="M1744" s="11">
        <v>0.35</v>
      </c>
      <c r="O1744" s="16"/>
      <c r="P1744" s="14"/>
      <c r="Q1744" s="12"/>
      <c r="R1744" s="13"/>
    </row>
    <row r="1745" spans="1:18" ht="15.75" customHeight="1">
      <c r="A1745" s="1"/>
      <c r="B1745" s="6" t="s">
        <v>14</v>
      </c>
      <c r="C1745" s="6">
        <v>1185732</v>
      </c>
      <c r="D1745" s="7">
        <v>44238</v>
      </c>
      <c r="E1745" s="6" t="s">
        <v>33</v>
      </c>
      <c r="F1745" s="6" t="s">
        <v>73</v>
      </c>
      <c r="G1745" s="6" t="s">
        <v>74</v>
      </c>
      <c r="H1745" s="6" t="s">
        <v>22</v>
      </c>
      <c r="I1745" s="8">
        <v>0.25</v>
      </c>
      <c r="J1745" s="9">
        <v>4500</v>
      </c>
      <c r="K1745" s="10">
        <f t="shared" si="0"/>
        <v>1125</v>
      </c>
      <c r="L1745" s="10">
        <f t="shared" si="1"/>
        <v>562.5</v>
      </c>
      <c r="M1745" s="11">
        <v>0.5</v>
      </c>
      <c r="O1745" s="16"/>
      <c r="P1745" s="14"/>
      <c r="Q1745" s="12"/>
      <c r="R1745" s="13"/>
    </row>
    <row r="1746" spans="1:18" ht="15.75" customHeight="1">
      <c r="A1746" s="1"/>
      <c r="B1746" s="6" t="s">
        <v>14</v>
      </c>
      <c r="C1746" s="6">
        <v>1185732</v>
      </c>
      <c r="D1746" s="7">
        <v>44265</v>
      </c>
      <c r="E1746" s="6" t="s">
        <v>33</v>
      </c>
      <c r="F1746" s="6" t="s">
        <v>73</v>
      </c>
      <c r="G1746" s="6" t="s">
        <v>74</v>
      </c>
      <c r="H1746" s="6" t="s">
        <v>17</v>
      </c>
      <c r="I1746" s="8">
        <v>0.30000000000000004</v>
      </c>
      <c r="J1746" s="9">
        <v>6700</v>
      </c>
      <c r="K1746" s="10">
        <f t="shared" si="0"/>
        <v>2010.0000000000002</v>
      </c>
      <c r="L1746" s="10">
        <f t="shared" si="1"/>
        <v>804.00000000000011</v>
      </c>
      <c r="M1746" s="11">
        <v>0.4</v>
      </c>
      <c r="O1746" s="16"/>
      <c r="P1746" s="14"/>
      <c r="Q1746" s="12"/>
      <c r="R1746" s="13"/>
    </row>
    <row r="1747" spans="1:18" ht="15.75" customHeight="1">
      <c r="A1747" s="1"/>
      <c r="B1747" s="6" t="s">
        <v>14</v>
      </c>
      <c r="C1747" s="6">
        <v>1185732</v>
      </c>
      <c r="D1747" s="7">
        <v>44265</v>
      </c>
      <c r="E1747" s="6" t="s">
        <v>33</v>
      </c>
      <c r="F1747" s="6" t="s">
        <v>73</v>
      </c>
      <c r="G1747" s="6" t="s">
        <v>74</v>
      </c>
      <c r="H1747" s="6" t="s">
        <v>18</v>
      </c>
      <c r="I1747" s="8">
        <v>0.30000000000000004</v>
      </c>
      <c r="J1747" s="9">
        <v>3500</v>
      </c>
      <c r="K1747" s="10">
        <f t="shared" si="0"/>
        <v>1050.0000000000002</v>
      </c>
      <c r="L1747" s="10">
        <f t="shared" si="1"/>
        <v>367.50000000000006</v>
      </c>
      <c r="M1747" s="11">
        <v>0.35</v>
      </c>
      <c r="O1747" s="16"/>
      <c r="P1747" s="14"/>
      <c r="Q1747" s="12"/>
      <c r="R1747" s="13"/>
    </row>
    <row r="1748" spans="1:18" ht="15.75" customHeight="1">
      <c r="A1748" s="1"/>
      <c r="B1748" s="6" t="s">
        <v>14</v>
      </c>
      <c r="C1748" s="6">
        <v>1185732</v>
      </c>
      <c r="D1748" s="7">
        <v>44265</v>
      </c>
      <c r="E1748" s="6" t="s">
        <v>33</v>
      </c>
      <c r="F1748" s="6" t="s">
        <v>73</v>
      </c>
      <c r="G1748" s="6" t="s">
        <v>74</v>
      </c>
      <c r="H1748" s="6" t="s">
        <v>19</v>
      </c>
      <c r="I1748" s="8">
        <v>0.20000000000000007</v>
      </c>
      <c r="J1748" s="9">
        <v>4000</v>
      </c>
      <c r="K1748" s="10">
        <f t="shared" si="0"/>
        <v>800.00000000000023</v>
      </c>
      <c r="L1748" s="10">
        <f t="shared" si="1"/>
        <v>280.00000000000006</v>
      </c>
      <c r="M1748" s="11">
        <v>0.35</v>
      </c>
      <c r="O1748" s="16"/>
      <c r="P1748" s="14"/>
      <c r="Q1748" s="12"/>
      <c r="R1748" s="13"/>
    </row>
    <row r="1749" spans="1:18" ht="15.75" customHeight="1">
      <c r="A1749" s="1"/>
      <c r="B1749" s="6" t="s">
        <v>14</v>
      </c>
      <c r="C1749" s="6">
        <v>1185732</v>
      </c>
      <c r="D1749" s="7">
        <v>44265</v>
      </c>
      <c r="E1749" s="6" t="s">
        <v>33</v>
      </c>
      <c r="F1749" s="6" t="s">
        <v>73</v>
      </c>
      <c r="G1749" s="6" t="s">
        <v>74</v>
      </c>
      <c r="H1749" s="6" t="s">
        <v>20</v>
      </c>
      <c r="I1749" s="8">
        <v>0.25</v>
      </c>
      <c r="J1749" s="9">
        <v>2500</v>
      </c>
      <c r="K1749" s="10">
        <f t="shared" si="0"/>
        <v>625</v>
      </c>
      <c r="L1749" s="10">
        <f t="shared" si="1"/>
        <v>250</v>
      </c>
      <c r="M1749" s="11">
        <v>0.4</v>
      </c>
      <c r="O1749" s="16"/>
      <c r="P1749" s="14"/>
      <c r="Q1749" s="12"/>
      <c r="R1749" s="13"/>
    </row>
    <row r="1750" spans="1:18" ht="15.75" customHeight="1">
      <c r="A1750" s="1"/>
      <c r="B1750" s="6" t="s">
        <v>14</v>
      </c>
      <c r="C1750" s="6">
        <v>1185732</v>
      </c>
      <c r="D1750" s="7">
        <v>44265</v>
      </c>
      <c r="E1750" s="6" t="s">
        <v>33</v>
      </c>
      <c r="F1750" s="6" t="s">
        <v>73</v>
      </c>
      <c r="G1750" s="6" t="s">
        <v>74</v>
      </c>
      <c r="H1750" s="6" t="s">
        <v>21</v>
      </c>
      <c r="I1750" s="8">
        <v>0.4</v>
      </c>
      <c r="J1750" s="9">
        <v>3000</v>
      </c>
      <c r="K1750" s="10">
        <f t="shared" si="0"/>
        <v>1200</v>
      </c>
      <c r="L1750" s="10">
        <f t="shared" si="1"/>
        <v>420</v>
      </c>
      <c r="M1750" s="11">
        <v>0.35</v>
      </c>
      <c r="O1750" s="16"/>
      <c r="P1750" s="14"/>
      <c r="Q1750" s="12"/>
      <c r="R1750" s="13"/>
    </row>
    <row r="1751" spans="1:18" ht="15.75" customHeight="1">
      <c r="A1751" s="1"/>
      <c r="B1751" s="6" t="s">
        <v>14</v>
      </c>
      <c r="C1751" s="6">
        <v>1185732</v>
      </c>
      <c r="D1751" s="7">
        <v>44265</v>
      </c>
      <c r="E1751" s="6" t="s">
        <v>33</v>
      </c>
      <c r="F1751" s="6" t="s">
        <v>73</v>
      </c>
      <c r="G1751" s="6" t="s">
        <v>74</v>
      </c>
      <c r="H1751" s="6" t="s">
        <v>22</v>
      </c>
      <c r="I1751" s="8">
        <v>0.30000000000000004</v>
      </c>
      <c r="J1751" s="9">
        <v>4000</v>
      </c>
      <c r="K1751" s="10">
        <f t="shared" si="0"/>
        <v>1200.0000000000002</v>
      </c>
      <c r="L1751" s="10">
        <f t="shared" si="1"/>
        <v>600.00000000000011</v>
      </c>
      <c r="M1751" s="11">
        <v>0.5</v>
      </c>
      <c r="O1751" s="16"/>
      <c r="P1751" s="14"/>
      <c r="Q1751" s="12"/>
      <c r="R1751" s="13"/>
    </row>
    <row r="1752" spans="1:18" ht="15.75" customHeight="1">
      <c r="A1752" s="1"/>
      <c r="B1752" s="6" t="s">
        <v>14</v>
      </c>
      <c r="C1752" s="6">
        <v>1185732</v>
      </c>
      <c r="D1752" s="7">
        <v>44297</v>
      </c>
      <c r="E1752" s="6" t="s">
        <v>33</v>
      </c>
      <c r="F1752" s="6" t="s">
        <v>73</v>
      </c>
      <c r="G1752" s="6" t="s">
        <v>74</v>
      </c>
      <c r="H1752" s="6" t="s">
        <v>17</v>
      </c>
      <c r="I1752" s="8">
        <v>0.30000000000000004</v>
      </c>
      <c r="J1752" s="9">
        <v>6250</v>
      </c>
      <c r="K1752" s="10">
        <f t="shared" si="0"/>
        <v>1875.0000000000002</v>
      </c>
      <c r="L1752" s="10">
        <f t="shared" si="1"/>
        <v>750.00000000000011</v>
      </c>
      <c r="M1752" s="11">
        <v>0.4</v>
      </c>
      <c r="O1752" s="16"/>
      <c r="P1752" s="14"/>
      <c r="Q1752" s="12"/>
      <c r="R1752" s="13"/>
    </row>
    <row r="1753" spans="1:18" ht="15.75" customHeight="1">
      <c r="A1753" s="1"/>
      <c r="B1753" s="6" t="s">
        <v>14</v>
      </c>
      <c r="C1753" s="6">
        <v>1185732</v>
      </c>
      <c r="D1753" s="7">
        <v>44297</v>
      </c>
      <c r="E1753" s="6" t="s">
        <v>33</v>
      </c>
      <c r="F1753" s="6" t="s">
        <v>73</v>
      </c>
      <c r="G1753" s="6" t="s">
        <v>74</v>
      </c>
      <c r="H1753" s="6" t="s">
        <v>18</v>
      </c>
      <c r="I1753" s="8">
        <v>0.25000000000000006</v>
      </c>
      <c r="J1753" s="9">
        <v>3250</v>
      </c>
      <c r="K1753" s="10">
        <f t="shared" si="0"/>
        <v>812.50000000000023</v>
      </c>
      <c r="L1753" s="10">
        <f t="shared" si="1"/>
        <v>284.37500000000006</v>
      </c>
      <c r="M1753" s="11">
        <v>0.35</v>
      </c>
      <c r="O1753" s="16"/>
      <c r="P1753" s="14"/>
      <c r="Q1753" s="12"/>
      <c r="R1753" s="13"/>
    </row>
    <row r="1754" spans="1:18" ht="15.75" customHeight="1">
      <c r="A1754" s="1"/>
      <c r="B1754" s="6" t="s">
        <v>14</v>
      </c>
      <c r="C1754" s="6">
        <v>1185732</v>
      </c>
      <c r="D1754" s="7">
        <v>44297</v>
      </c>
      <c r="E1754" s="6" t="s">
        <v>33</v>
      </c>
      <c r="F1754" s="6" t="s">
        <v>73</v>
      </c>
      <c r="G1754" s="6" t="s">
        <v>74</v>
      </c>
      <c r="H1754" s="6" t="s">
        <v>19</v>
      </c>
      <c r="I1754" s="8">
        <v>0.15000000000000008</v>
      </c>
      <c r="J1754" s="9">
        <v>3250</v>
      </c>
      <c r="K1754" s="10">
        <f t="shared" si="0"/>
        <v>487.50000000000023</v>
      </c>
      <c r="L1754" s="10">
        <f t="shared" si="1"/>
        <v>170.62500000000006</v>
      </c>
      <c r="M1754" s="11">
        <v>0.35</v>
      </c>
      <c r="O1754" s="16"/>
      <c r="P1754" s="14"/>
      <c r="Q1754" s="12"/>
      <c r="R1754" s="13"/>
    </row>
    <row r="1755" spans="1:18" ht="15.75" customHeight="1">
      <c r="A1755" s="1"/>
      <c r="B1755" s="6" t="s">
        <v>14</v>
      </c>
      <c r="C1755" s="6">
        <v>1185732</v>
      </c>
      <c r="D1755" s="7">
        <v>44297</v>
      </c>
      <c r="E1755" s="6" t="s">
        <v>33</v>
      </c>
      <c r="F1755" s="6" t="s">
        <v>73</v>
      </c>
      <c r="G1755" s="6" t="s">
        <v>74</v>
      </c>
      <c r="H1755" s="6" t="s">
        <v>20</v>
      </c>
      <c r="I1755" s="8">
        <v>0.2</v>
      </c>
      <c r="J1755" s="9">
        <v>2500</v>
      </c>
      <c r="K1755" s="10">
        <f t="shared" si="0"/>
        <v>500</v>
      </c>
      <c r="L1755" s="10">
        <f t="shared" si="1"/>
        <v>200</v>
      </c>
      <c r="M1755" s="11">
        <v>0.4</v>
      </c>
      <c r="O1755" s="16"/>
      <c r="P1755" s="14"/>
      <c r="Q1755" s="12"/>
      <c r="R1755" s="13"/>
    </row>
    <row r="1756" spans="1:18" ht="15.75" customHeight="1">
      <c r="A1756" s="1"/>
      <c r="B1756" s="6" t="s">
        <v>14</v>
      </c>
      <c r="C1756" s="6">
        <v>1185732</v>
      </c>
      <c r="D1756" s="7">
        <v>44297</v>
      </c>
      <c r="E1756" s="6" t="s">
        <v>33</v>
      </c>
      <c r="F1756" s="6" t="s">
        <v>73</v>
      </c>
      <c r="G1756" s="6" t="s">
        <v>74</v>
      </c>
      <c r="H1756" s="6" t="s">
        <v>21</v>
      </c>
      <c r="I1756" s="8">
        <v>0.35000000000000003</v>
      </c>
      <c r="J1756" s="9">
        <v>2750</v>
      </c>
      <c r="K1756" s="10">
        <f t="shared" si="0"/>
        <v>962.50000000000011</v>
      </c>
      <c r="L1756" s="10">
        <f t="shared" si="1"/>
        <v>336.875</v>
      </c>
      <c r="M1756" s="11">
        <v>0.35</v>
      </c>
      <c r="O1756" s="16"/>
      <c r="P1756" s="14"/>
      <c r="Q1756" s="12"/>
      <c r="R1756" s="13"/>
    </row>
    <row r="1757" spans="1:18" ht="15.75" customHeight="1">
      <c r="A1757" s="1"/>
      <c r="B1757" s="6" t="s">
        <v>14</v>
      </c>
      <c r="C1757" s="6">
        <v>1185732</v>
      </c>
      <c r="D1757" s="7">
        <v>44297</v>
      </c>
      <c r="E1757" s="6" t="s">
        <v>33</v>
      </c>
      <c r="F1757" s="6" t="s">
        <v>73</v>
      </c>
      <c r="G1757" s="6" t="s">
        <v>74</v>
      </c>
      <c r="H1757" s="6" t="s">
        <v>22</v>
      </c>
      <c r="I1757" s="8">
        <v>0.25000000000000006</v>
      </c>
      <c r="J1757" s="9">
        <v>4000</v>
      </c>
      <c r="K1757" s="10">
        <f t="shared" si="0"/>
        <v>1000.0000000000002</v>
      </c>
      <c r="L1757" s="10">
        <f t="shared" si="1"/>
        <v>500.00000000000011</v>
      </c>
      <c r="M1757" s="11">
        <v>0.5</v>
      </c>
      <c r="O1757" s="16"/>
      <c r="P1757" s="14"/>
      <c r="Q1757" s="12"/>
      <c r="R1757" s="13"/>
    </row>
    <row r="1758" spans="1:18" ht="15.75" customHeight="1">
      <c r="A1758" s="1"/>
      <c r="B1758" s="6" t="s">
        <v>14</v>
      </c>
      <c r="C1758" s="6">
        <v>1185732</v>
      </c>
      <c r="D1758" s="7">
        <v>44328</v>
      </c>
      <c r="E1758" s="6" t="s">
        <v>33</v>
      </c>
      <c r="F1758" s="6" t="s">
        <v>73</v>
      </c>
      <c r="G1758" s="6" t="s">
        <v>74</v>
      </c>
      <c r="H1758" s="6" t="s">
        <v>17</v>
      </c>
      <c r="I1758" s="8">
        <v>0.35000000000000003</v>
      </c>
      <c r="J1758" s="9">
        <v>6700</v>
      </c>
      <c r="K1758" s="10">
        <f t="shared" si="0"/>
        <v>2345</v>
      </c>
      <c r="L1758" s="10">
        <f t="shared" si="1"/>
        <v>938</v>
      </c>
      <c r="M1758" s="11">
        <v>0.4</v>
      </c>
      <c r="O1758" s="16"/>
      <c r="P1758" s="14"/>
      <c r="Q1758" s="12"/>
      <c r="R1758" s="13"/>
    </row>
    <row r="1759" spans="1:18" ht="15.75" customHeight="1">
      <c r="A1759" s="1"/>
      <c r="B1759" s="6" t="s">
        <v>14</v>
      </c>
      <c r="C1759" s="6">
        <v>1185732</v>
      </c>
      <c r="D1759" s="7">
        <v>44328</v>
      </c>
      <c r="E1759" s="6" t="s">
        <v>33</v>
      </c>
      <c r="F1759" s="6" t="s">
        <v>73</v>
      </c>
      <c r="G1759" s="6" t="s">
        <v>74</v>
      </c>
      <c r="H1759" s="6" t="s">
        <v>18</v>
      </c>
      <c r="I1759" s="8">
        <v>0.3000000000000001</v>
      </c>
      <c r="J1759" s="9">
        <v>3750</v>
      </c>
      <c r="K1759" s="10">
        <f t="shared" si="0"/>
        <v>1125.0000000000005</v>
      </c>
      <c r="L1759" s="10">
        <f t="shared" si="1"/>
        <v>393.75000000000011</v>
      </c>
      <c r="M1759" s="11">
        <v>0.35</v>
      </c>
      <c r="O1759" s="16"/>
      <c r="P1759" s="14"/>
      <c r="Q1759" s="12"/>
      <c r="R1759" s="13"/>
    </row>
    <row r="1760" spans="1:18" ht="15.75" customHeight="1">
      <c r="A1760" s="1"/>
      <c r="B1760" s="6" t="s">
        <v>14</v>
      </c>
      <c r="C1760" s="6">
        <v>1185732</v>
      </c>
      <c r="D1760" s="7">
        <v>44328</v>
      </c>
      <c r="E1760" s="6" t="s">
        <v>33</v>
      </c>
      <c r="F1760" s="6" t="s">
        <v>73</v>
      </c>
      <c r="G1760" s="6" t="s">
        <v>74</v>
      </c>
      <c r="H1760" s="6" t="s">
        <v>19</v>
      </c>
      <c r="I1760" s="8">
        <v>0.25000000000000006</v>
      </c>
      <c r="J1760" s="9">
        <v>3500</v>
      </c>
      <c r="K1760" s="10">
        <f t="shared" si="0"/>
        <v>875.00000000000023</v>
      </c>
      <c r="L1760" s="10">
        <f t="shared" si="1"/>
        <v>306.25000000000006</v>
      </c>
      <c r="M1760" s="11">
        <v>0.35</v>
      </c>
      <c r="O1760" s="16"/>
      <c r="P1760" s="14"/>
      <c r="Q1760" s="12"/>
      <c r="R1760" s="13"/>
    </row>
    <row r="1761" spans="1:18" ht="15.75" customHeight="1">
      <c r="A1761" s="1"/>
      <c r="B1761" s="6" t="s">
        <v>14</v>
      </c>
      <c r="C1761" s="6">
        <v>1185732</v>
      </c>
      <c r="D1761" s="7">
        <v>44328</v>
      </c>
      <c r="E1761" s="6" t="s">
        <v>33</v>
      </c>
      <c r="F1761" s="6" t="s">
        <v>73</v>
      </c>
      <c r="G1761" s="6" t="s">
        <v>74</v>
      </c>
      <c r="H1761" s="6" t="s">
        <v>20</v>
      </c>
      <c r="I1761" s="8">
        <v>0.25000000000000006</v>
      </c>
      <c r="J1761" s="9">
        <v>2750</v>
      </c>
      <c r="K1761" s="10">
        <f t="shared" si="0"/>
        <v>687.50000000000011</v>
      </c>
      <c r="L1761" s="10">
        <f t="shared" si="1"/>
        <v>275.00000000000006</v>
      </c>
      <c r="M1761" s="11">
        <v>0.4</v>
      </c>
      <c r="O1761" s="16"/>
      <c r="P1761" s="14"/>
      <c r="Q1761" s="12"/>
      <c r="R1761" s="13"/>
    </row>
    <row r="1762" spans="1:18" ht="15.75" customHeight="1">
      <c r="A1762" s="1"/>
      <c r="B1762" s="6" t="s">
        <v>14</v>
      </c>
      <c r="C1762" s="6">
        <v>1185732</v>
      </c>
      <c r="D1762" s="7">
        <v>44328</v>
      </c>
      <c r="E1762" s="6" t="s">
        <v>33</v>
      </c>
      <c r="F1762" s="6" t="s">
        <v>73</v>
      </c>
      <c r="G1762" s="6" t="s">
        <v>74</v>
      </c>
      <c r="H1762" s="6" t="s">
        <v>21</v>
      </c>
      <c r="I1762" s="8">
        <v>0.39999999999999997</v>
      </c>
      <c r="J1762" s="9">
        <v>3000</v>
      </c>
      <c r="K1762" s="10">
        <f t="shared" si="0"/>
        <v>1200</v>
      </c>
      <c r="L1762" s="10">
        <f t="shared" si="1"/>
        <v>420</v>
      </c>
      <c r="M1762" s="11">
        <v>0.35</v>
      </c>
      <c r="O1762" s="16"/>
      <c r="P1762" s="14"/>
      <c r="Q1762" s="12"/>
      <c r="R1762" s="13"/>
    </row>
    <row r="1763" spans="1:18" ht="15.75" customHeight="1">
      <c r="A1763" s="1"/>
      <c r="B1763" s="6" t="s">
        <v>14</v>
      </c>
      <c r="C1763" s="6">
        <v>1185732</v>
      </c>
      <c r="D1763" s="7">
        <v>44328</v>
      </c>
      <c r="E1763" s="6" t="s">
        <v>33</v>
      </c>
      <c r="F1763" s="6" t="s">
        <v>73</v>
      </c>
      <c r="G1763" s="6" t="s">
        <v>74</v>
      </c>
      <c r="H1763" s="6" t="s">
        <v>22</v>
      </c>
      <c r="I1763" s="8">
        <v>0.44999999999999996</v>
      </c>
      <c r="J1763" s="9">
        <v>4000</v>
      </c>
      <c r="K1763" s="10">
        <f t="shared" si="0"/>
        <v>1799.9999999999998</v>
      </c>
      <c r="L1763" s="10">
        <f t="shared" si="1"/>
        <v>899.99999999999989</v>
      </c>
      <c r="M1763" s="11">
        <v>0.5</v>
      </c>
      <c r="O1763" s="16"/>
      <c r="P1763" s="14"/>
      <c r="Q1763" s="12"/>
      <c r="R1763" s="13"/>
    </row>
    <row r="1764" spans="1:18" ht="15.75" customHeight="1">
      <c r="A1764" s="1"/>
      <c r="B1764" s="6" t="s">
        <v>14</v>
      </c>
      <c r="C1764" s="6">
        <v>1185732</v>
      </c>
      <c r="D1764" s="7">
        <v>44358</v>
      </c>
      <c r="E1764" s="6" t="s">
        <v>33</v>
      </c>
      <c r="F1764" s="6" t="s">
        <v>73</v>
      </c>
      <c r="G1764" s="6" t="s">
        <v>74</v>
      </c>
      <c r="H1764" s="6" t="s">
        <v>17</v>
      </c>
      <c r="I1764" s="8">
        <v>0.30000000000000004</v>
      </c>
      <c r="J1764" s="9">
        <v>6500</v>
      </c>
      <c r="K1764" s="10">
        <f t="shared" si="0"/>
        <v>1950.0000000000002</v>
      </c>
      <c r="L1764" s="10">
        <f t="shared" si="1"/>
        <v>780.00000000000011</v>
      </c>
      <c r="M1764" s="11">
        <v>0.4</v>
      </c>
      <c r="O1764" s="16"/>
      <c r="P1764" s="14"/>
      <c r="Q1764" s="12"/>
      <c r="R1764" s="13"/>
    </row>
    <row r="1765" spans="1:18" ht="15.75" customHeight="1">
      <c r="A1765" s="1"/>
      <c r="B1765" s="6" t="s">
        <v>14</v>
      </c>
      <c r="C1765" s="6">
        <v>1185732</v>
      </c>
      <c r="D1765" s="7">
        <v>44358</v>
      </c>
      <c r="E1765" s="6" t="s">
        <v>33</v>
      </c>
      <c r="F1765" s="6" t="s">
        <v>73</v>
      </c>
      <c r="G1765" s="6" t="s">
        <v>74</v>
      </c>
      <c r="H1765" s="6" t="s">
        <v>18</v>
      </c>
      <c r="I1765" s="8">
        <v>0.25000000000000011</v>
      </c>
      <c r="J1765" s="9">
        <v>4000</v>
      </c>
      <c r="K1765" s="10">
        <f t="shared" si="0"/>
        <v>1000.0000000000005</v>
      </c>
      <c r="L1765" s="10">
        <f t="shared" si="1"/>
        <v>350.00000000000011</v>
      </c>
      <c r="M1765" s="11">
        <v>0.35</v>
      </c>
      <c r="O1765" s="16"/>
      <c r="P1765" s="14"/>
      <c r="Q1765" s="12"/>
      <c r="R1765" s="13"/>
    </row>
    <row r="1766" spans="1:18" ht="15.75" customHeight="1">
      <c r="A1766" s="1"/>
      <c r="B1766" s="6" t="s">
        <v>14</v>
      </c>
      <c r="C1766" s="6">
        <v>1185732</v>
      </c>
      <c r="D1766" s="7">
        <v>44358</v>
      </c>
      <c r="E1766" s="6" t="s">
        <v>33</v>
      </c>
      <c r="F1766" s="6" t="s">
        <v>73</v>
      </c>
      <c r="G1766" s="6" t="s">
        <v>74</v>
      </c>
      <c r="H1766" s="6" t="s">
        <v>19</v>
      </c>
      <c r="I1766" s="8">
        <v>0.20000000000000007</v>
      </c>
      <c r="J1766" s="9">
        <v>4250</v>
      </c>
      <c r="K1766" s="10">
        <f t="shared" si="0"/>
        <v>850.00000000000023</v>
      </c>
      <c r="L1766" s="10">
        <f t="shared" si="1"/>
        <v>297.50000000000006</v>
      </c>
      <c r="M1766" s="11">
        <v>0.35</v>
      </c>
      <c r="O1766" s="16"/>
      <c r="P1766" s="14"/>
      <c r="Q1766" s="12"/>
      <c r="R1766" s="13"/>
    </row>
    <row r="1767" spans="1:18" ht="15.75" customHeight="1">
      <c r="A1767" s="1"/>
      <c r="B1767" s="6" t="s">
        <v>14</v>
      </c>
      <c r="C1767" s="6">
        <v>1185732</v>
      </c>
      <c r="D1767" s="7">
        <v>44358</v>
      </c>
      <c r="E1767" s="6" t="s">
        <v>33</v>
      </c>
      <c r="F1767" s="6" t="s">
        <v>73</v>
      </c>
      <c r="G1767" s="6" t="s">
        <v>74</v>
      </c>
      <c r="H1767" s="6" t="s">
        <v>20</v>
      </c>
      <c r="I1767" s="8">
        <v>0.20000000000000007</v>
      </c>
      <c r="J1767" s="9">
        <v>4000</v>
      </c>
      <c r="K1767" s="10">
        <f t="shared" si="0"/>
        <v>800.00000000000023</v>
      </c>
      <c r="L1767" s="10">
        <f t="shared" si="1"/>
        <v>320.00000000000011</v>
      </c>
      <c r="M1767" s="11">
        <v>0.4</v>
      </c>
      <c r="O1767" s="16"/>
      <c r="P1767" s="14"/>
      <c r="Q1767" s="12"/>
      <c r="R1767" s="13"/>
    </row>
    <row r="1768" spans="1:18" ht="15.75" customHeight="1">
      <c r="A1768" s="1"/>
      <c r="B1768" s="6" t="s">
        <v>14</v>
      </c>
      <c r="C1768" s="6">
        <v>1185732</v>
      </c>
      <c r="D1768" s="7">
        <v>44358</v>
      </c>
      <c r="E1768" s="6" t="s">
        <v>33</v>
      </c>
      <c r="F1768" s="6" t="s">
        <v>73</v>
      </c>
      <c r="G1768" s="6" t="s">
        <v>74</v>
      </c>
      <c r="H1768" s="6" t="s">
        <v>21</v>
      </c>
      <c r="I1768" s="8">
        <v>0.35000000000000003</v>
      </c>
      <c r="J1768" s="9">
        <v>4000</v>
      </c>
      <c r="K1768" s="10">
        <f t="shared" si="0"/>
        <v>1400.0000000000002</v>
      </c>
      <c r="L1768" s="10">
        <f t="shared" si="1"/>
        <v>490.00000000000006</v>
      </c>
      <c r="M1768" s="11">
        <v>0.35</v>
      </c>
      <c r="O1768" s="16"/>
      <c r="P1768" s="14"/>
      <c r="Q1768" s="12"/>
      <c r="R1768" s="13"/>
    </row>
    <row r="1769" spans="1:18" ht="15.75" customHeight="1">
      <c r="A1769" s="1"/>
      <c r="B1769" s="6" t="s">
        <v>14</v>
      </c>
      <c r="C1769" s="6">
        <v>1185732</v>
      </c>
      <c r="D1769" s="7">
        <v>44358</v>
      </c>
      <c r="E1769" s="6" t="s">
        <v>33</v>
      </c>
      <c r="F1769" s="6" t="s">
        <v>73</v>
      </c>
      <c r="G1769" s="6" t="s">
        <v>74</v>
      </c>
      <c r="H1769" s="6" t="s">
        <v>22</v>
      </c>
      <c r="I1769" s="8">
        <v>0.4</v>
      </c>
      <c r="J1769" s="9">
        <v>5750</v>
      </c>
      <c r="K1769" s="10">
        <f t="shared" si="0"/>
        <v>2300</v>
      </c>
      <c r="L1769" s="10">
        <f t="shared" si="1"/>
        <v>1150</v>
      </c>
      <c r="M1769" s="11">
        <v>0.5</v>
      </c>
      <c r="O1769" s="16"/>
      <c r="P1769" s="14"/>
      <c r="Q1769" s="12"/>
      <c r="R1769" s="13"/>
    </row>
    <row r="1770" spans="1:18" ht="15.75" customHeight="1">
      <c r="A1770" s="1"/>
      <c r="B1770" s="6" t="s">
        <v>14</v>
      </c>
      <c r="C1770" s="6">
        <v>1185732</v>
      </c>
      <c r="D1770" s="7">
        <v>44387</v>
      </c>
      <c r="E1770" s="6" t="s">
        <v>33</v>
      </c>
      <c r="F1770" s="6" t="s">
        <v>73</v>
      </c>
      <c r="G1770" s="6" t="s">
        <v>74</v>
      </c>
      <c r="H1770" s="6" t="s">
        <v>17</v>
      </c>
      <c r="I1770" s="8">
        <v>0.35000000000000003</v>
      </c>
      <c r="J1770" s="9">
        <v>8000</v>
      </c>
      <c r="K1770" s="10">
        <f t="shared" si="0"/>
        <v>2800.0000000000005</v>
      </c>
      <c r="L1770" s="10">
        <f t="shared" si="1"/>
        <v>1120.0000000000002</v>
      </c>
      <c r="M1770" s="11">
        <v>0.4</v>
      </c>
      <c r="O1770" s="16"/>
      <c r="P1770" s="14"/>
      <c r="Q1770" s="12"/>
      <c r="R1770" s="13"/>
    </row>
    <row r="1771" spans="1:18" ht="15.75" customHeight="1">
      <c r="A1771" s="1"/>
      <c r="B1771" s="6" t="s">
        <v>14</v>
      </c>
      <c r="C1771" s="6">
        <v>1185732</v>
      </c>
      <c r="D1771" s="7">
        <v>44387</v>
      </c>
      <c r="E1771" s="6" t="s">
        <v>33</v>
      </c>
      <c r="F1771" s="6" t="s">
        <v>73</v>
      </c>
      <c r="G1771" s="6" t="s">
        <v>74</v>
      </c>
      <c r="H1771" s="6" t="s">
        <v>18</v>
      </c>
      <c r="I1771" s="8">
        <v>0.3000000000000001</v>
      </c>
      <c r="J1771" s="9">
        <v>5500</v>
      </c>
      <c r="K1771" s="10">
        <f t="shared" si="0"/>
        <v>1650.0000000000005</v>
      </c>
      <c r="L1771" s="10">
        <f t="shared" si="1"/>
        <v>577.50000000000011</v>
      </c>
      <c r="M1771" s="11">
        <v>0.35</v>
      </c>
      <c r="O1771" s="16"/>
      <c r="P1771" s="14"/>
      <c r="Q1771" s="12"/>
      <c r="R1771" s="13"/>
    </row>
    <row r="1772" spans="1:18" ht="15.75" customHeight="1">
      <c r="A1772" s="1"/>
      <c r="B1772" s="6" t="s">
        <v>14</v>
      </c>
      <c r="C1772" s="6">
        <v>1185732</v>
      </c>
      <c r="D1772" s="7">
        <v>44387</v>
      </c>
      <c r="E1772" s="6" t="s">
        <v>33</v>
      </c>
      <c r="F1772" s="6" t="s">
        <v>73</v>
      </c>
      <c r="G1772" s="6" t="s">
        <v>74</v>
      </c>
      <c r="H1772" s="6" t="s">
        <v>19</v>
      </c>
      <c r="I1772" s="8">
        <v>0.25000000000000006</v>
      </c>
      <c r="J1772" s="9">
        <v>4750</v>
      </c>
      <c r="K1772" s="10">
        <f t="shared" si="0"/>
        <v>1187.5000000000002</v>
      </c>
      <c r="L1772" s="10">
        <f t="shared" si="1"/>
        <v>415.62500000000006</v>
      </c>
      <c r="M1772" s="11">
        <v>0.35</v>
      </c>
      <c r="O1772" s="16"/>
      <c r="P1772" s="14"/>
      <c r="Q1772" s="12"/>
      <c r="R1772" s="13"/>
    </row>
    <row r="1773" spans="1:18" ht="15.75" customHeight="1">
      <c r="A1773" s="1"/>
      <c r="B1773" s="6" t="s">
        <v>14</v>
      </c>
      <c r="C1773" s="6">
        <v>1185732</v>
      </c>
      <c r="D1773" s="7">
        <v>44387</v>
      </c>
      <c r="E1773" s="6" t="s">
        <v>33</v>
      </c>
      <c r="F1773" s="6" t="s">
        <v>73</v>
      </c>
      <c r="G1773" s="6" t="s">
        <v>74</v>
      </c>
      <c r="H1773" s="6" t="s">
        <v>20</v>
      </c>
      <c r="I1773" s="8">
        <v>0.25000000000000006</v>
      </c>
      <c r="J1773" s="9">
        <v>4250</v>
      </c>
      <c r="K1773" s="10">
        <f t="shared" si="0"/>
        <v>1062.5000000000002</v>
      </c>
      <c r="L1773" s="10">
        <f t="shared" si="1"/>
        <v>425.00000000000011</v>
      </c>
      <c r="M1773" s="11">
        <v>0.4</v>
      </c>
      <c r="O1773" s="16"/>
      <c r="P1773" s="14"/>
      <c r="Q1773" s="12"/>
      <c r="R1773" s="13"/>
    </row>
    <row r="1774" spans="1:18" ht="15.75" customHeight="1">
      <c r="A1774" s="1"/>
      <c r="B1774" s="6" t="s">
        <v>14</v>
      </c>
      <c r="C1774" s="6">
        <v>1185732</v>
      </c>
      <c r="D1774" s="7">
        <v>44387</v>
      </c>
      <c r="E1774" s="6" t="s">
        <v>33</v>
      </c>
      <c r="F1774" s="6" t="s">
        <v>73</v>
      </c>
      <c r="G1774" s="6" t="s">
        <v>74</v>
      </c>
      <c r="H1774" s="6" t="s">
        <v>21</v>
      </c>
      <c r="I1774" s="8">
        <v>0.35000000000000003</v>
      </c>
      <c r="J1774" s="9">
        <v>4250</v>
      </c>
      <c r="K1774" s="10">
        <f t="shared" si="0"/>
        <v>1487.5000000000002</v>
      </c>
      <c r="L1774" s="10">
        <f t="shared" si="1"/>
        <v>520.625</v>
      </c>
      <c r="M1774" s="11">
        <v>0.35</v>
      </c>
      <c r="O1774" s="16"/>
      <c r="P1774" s="14"/>
      <c r="Q1774" s="12"/>
      <c r="R1774" s="13"/>
    </row>
    <row r="1775" spans="1:18" ht="15.75" customHeight="1">
      <c r="A1775" s="1"/>
      <c r="B1775" s="6" t="s">
        <v>14</v>
      </c>
      <c r="C1775" s="6">
        <v>1185732</v>
      </c>
      <c r="D1775" s="7">
        <v>44387</v>
      </c>
      <c r="E1775" s="6" t="s">
        <v>33</v>
      </c>
      <c r="F1775" s="6" t="s">
        <v>73</v>
      </c>
      <c r="G1775" s="6" t="s">
        <v>74</v>
      </c>
      <c r="H1775" s="6" t="s">
        <v>22</v>
      </c>
      <c r="I1775" s="8">
        <v>0.4</v>
      </c>
      <c r="J1775" s="9">
        <v>6000</v>
      </c>
      <c r="K1775" s="10">
        <f t="shared" si="0"/>
        <v>2400</v>
      </c>
      <c r="L1775" s="10">
        <f t="shared" si="1"/>
        <v>1200</v>
      </c>
      <c r="M1775" s="11">
        <v>0.5</v>
      </c>
      <c r="O1775" s="16"/>
      <c r="P1775" s="14"/>
      <c r="Q1775" s="12"/>
      <c r="R1775" s="13"/>
    </row>
    <row r="1776" spans="1:18" ht="15.75" customHeight="1">
      <c r="A1776" s="1"/>
      <c r="B1776" s="6" t="s">
        <v>14</v>
      </c>
      <c r="C1776" s="6">
        <v>1185732</v>
      </c>
      <c r="D1776" s="7">
        <v>44419</v>
      </c>
      <c r="E1776" s="6" t="s">
        <v>33</v>
      </c>
      <c r="F1776" s="6" t="s">
        <v>73</v>
      </c>
      <c r="G1776" s="6" t="s">
        <v>74</v>
      </c>
      <c r="H1776" s="6" t="s">
        <v>17</v>
      </c>
      <c r="I1776" s="8">
        <v>0.35000000000000003</v>
      </c>
      <c r="J1776" s="9">
        <v>7500</v>
      </c>
      <c r="K1776" s="10">
        <f t="shared" si="0"/>
        <v>2625.0000000000005</v>
      </c>
      <c r="L1776" s="10">
        <f t="shared" si="1"/>
        <v>1050.0000000000002</v>
      </c>
      <c r="M1776" s="11">
        <v>0.4</v>
      </c>
      <c r="O1776" s="16"/>
      <c r="P1776" s="14"/>
      <c r="Q1776" s="12"/>
      <c r="R1776" s="13"/>
    </row>
    <row r="1777" spans="1:18" ht="15.75" customHeight="1">
      <c r="A1777" s="1"/>
      <c r="B1777" s="6" t="s">
        <v>14</v>
      </c>
      <c r="C1777" s="6">
        <v>1185732</v>
      </c>
      <c r="D1777" s="7">
        <v>44419</v>
      </c>
      <c r="E1777" s="6" t="s">
        <v>33</v>
      </c>
      <c r="F1777" s="6" t="s">
        <v>73</v>
      </c>
      <c r="G1777" s="6" t="s">
        <v>74</v>
      </c>
      <c r="H1777" s="6" t="s">
        <v>18</v>
      </c>
      <c r="I1777" s="8">
        <v>0.35000000000000009</v>
      </c>
      <c r="J1777" s="9">
        <v>5250</v>
      </c>
      <c r="K1777" s="10">
        <f t="shared" si="0"/>
        <v>1837.5000000000005</v>
      </c>
      <c r="L1777" s="10">
        <f t="shared" si="1"/>
        <v>643.12500000000011</v>
      </c>
      <c r="M1777" s="11">
        <v>0.35</v>
      </c>
      <c r="O1777" s="16"/>
      <c r="P1777" s="14"/>
      <c r="Q1777" s="12"/>
      <c r="R1777" s="13"/>
    </row>
    <row r="1778" spans="1:18" ht="15.75" customHeight="1">
      <c r="A1778" s="1"/>
      <c r="B1778" s="6" t="s">
        <v>14</v>
      </c>
      <c r="C1778" s="6">
        <v>1185732</v>
      </c>
      <c r="D1778" s="7">
        <v>44419</v>
      </c>
      <c r="E1778" s="6" t="s">
        <v>33</v>
      </c>
      <c r="F1778" s="6" t="s">
        <v>73</v>
      </c>
      <c r="G1778" s="6" t="s">
        <v>74</v>
      </c>
      <c r="H1778" s="6" t="s">
        <v>19</v>
      </c>
      <c r="I1778" s="8">
        <v>0.30000000000000004</v>
      </c>
      <c r="J1778" s="9">
        <v>4500</v>
      </c>
      <c r="K1778" s="10">
        <f t="shared" si="0"/>
        <v>1350.0000000000002</v>
      </c>
      <c r="L1778" s="10">
        <f t="shared" si="1"/>
        <v>472.50000000000006</v>
      </c>
      <c r="M1778" s="11">
        <v>0.35</v>
      </c>
      <c r="O1778" s="16"/>
      <c r="P1778" s="14"/>
      <c r="Q1778" s="12"/>
      <c r="R1778" s="13"/>
    </row>
    <row r="1779" spans="1:18" ht="15.75" customHeight="1">
      <c r="A1779" s="1"/>
      <c r="B1779" s="6" t="s">
        <v>14</v>
      </c>
      <c r="C1779" s="6">
        <v>1185732</v>
      </c>
      <c r="D1779" s="7">
        <v>44419</v>
      </c>
      <c r="E1779" s="6" t="s">
        <v>33</v>
      </c>
      <c r="F1779" s="6" t="s">
        <v>73</v>
      </c>
      <c r="G1779" s="6" t="s">
        <v>74</v>
      </c>
      <c r="H1779" s="6" t="s">
        <v>20</v>
      </c>
      <c r="I1779" s="8">
        <v>0.20000000000000007</v>
      </c>
      <c r="J1779" s="9">
        <v>3750</v>
      </c>
      <c r="K1779" s="10">
        <f t="shared" si="0"/>
        <v>750.00000000000023</v>
      </c>
      <c r="L1779" s="10">
        <f t="shared" si="1"/>
        <v>300.00000000000011</v>
      </c>
      <c r="M1779" s="11">
        <v>0.4</v>
      </c>
      <c r="O1779" s="16"/>
      <c r="P1779" s="14"/>
      <c r="Q1779" s="12"/>
      <c r="R1779" s="13"/>
    </row>
    <row r="1780" spans="1:18" ht="15.75" customHeight="1">
      <c r="A1780" s="1"/>
      <c r="B1780" s="6" t="s">
        <v>14</v>
      </c>
      <c r="C1780" s="6">
        <v>1185732</v>
      </c>
      <c r="D1780" s="7">
        <v>44419</v>
      </c>
      <c r="E1780" s="6" t="s">
        <v>33</v>
      </c>
      <c r="F1780" s="6" t="s">
        <v>73</v>
      </c>
      <c r="G1780" s="6" t="s">
        <v>74</v>
      </c>
      <c r="H1780" s="6" t="s">
        <v>21</v>
      </c>
      <c r="I1780" s="8">
        <v>0.30000000000000004</v>
      </c>
      <c r="J1780" s="9">
        <v>3500</v>
      </c>
      <c r="K1780" s="10">
        <f t="shared" si="0"/>
        <v>1050.0000000000002</v>
      </c>
      <c r="L1780" s="10">
        <f t="shared" si="1"/>
        <v>367.50000000000006</v>
      </c>
      <c r="M1780" s="11">
        <v>0.35</v>
      </c>
      <c r="O1780" s="16"/>
      <c r="P1780" s="14"/>
      <c r="Q1780" s="12"/>
      <c r="R1780" s="13"/>
    </row>
    <row r="1781" spans="1:18" ht="15.75" customHeight="1">
      <c r="A1781" s="1"/>
      <c r="B1781" s="6" t="s">
        <v>14</v>
      </c>
      <c r="C1781" s="6">
        <v>1185732</v>
      </c>
      <c r="D1781" s="7">
        <v>44419</v>
      </c>
      <c r="E1781" s="6" t="s">
        <v>33</v>
      </c>
      <c r="F1781" s="6" t="s">
        <v>73</v>
      </c>
      <c r="G1781" s="6" t="s">
        <v>74</v>
      </c>
      <c r="H1781" s="6" t="s">
        <v>22</v>
      </c>
      <c r="I1781" s="8">
        <v>0.35000000000000003</v>
      </c>
      <c r="J1781" s="9">
        <v>5250</v>
      </c>
      <c r="K1781" s="10">
        <f t="shared" si="0"/>
        <v>1837.5000000000002</v>
      </c>
      <c r="L1781" s="10">
        <f t="shared" si="1"/>
        <v>918.75000000000011</v>
      </c>
      <c r="M1781" s="11">
        <v>0.5</v>
      </c>
      <c r="O1781" s="16"/>
      <c r="P1781" s="14"/>
      <c r="Q1781" s="12"/>
      <c r="R1781" s="13"/>
    </row>
    <row r="1782" spans="1:18" ht="15.75" customHeight="1">
      <c r="A1782" s="1"/>
      <c r="B1782" s="6" t="s">
        <v>14</v>
      </c>
      <c r="C1782" s="6">
        <v>1185732</v>
      </c>
      <c r="D1782" s="7">
        <v>44451</v>
      </c>
      <c r="E1782" s="6" t="s">
        <v>33</v>
      </c>
      <c r="F1782" s="6" t="s">
        <v>73</v>
      </c>
      <c r="G1782" s="6" t="s">
        <v>74</v>
      </c>
      <c r="H1782" s="6" t="s">
        <v>17</v>
      </c>
      <c r="I1782" s="8">
        <v>0.30000000000000004</v>
      </c>
      <c r="J1782" s="9">
        <v>6500</v>
      </c>
      <c r="K1782" s="10">
        <f t="shared" si="0"/>
        <v>1950.0000000000002</v>
      </c>
      <c r="L1782" s="10">
        <f t="shared" si="1"/>
        <v>780.00000000000011</v>
      </c>
      <c r="M1782" s="11">
        <v>0.4</v>
      </c>
      <c r="O1782" s="16"/>
      <c r="P1782" s="14"/>
      <c r="Q1782" s="12"/>
      <c r="R1782" s="13"/>
    </row>
    <row r="1783" spans="1:18" ht="15.75" customHeight="1">
      <c r="A1783" s="1"/>
      <c r="B1783" s="6" t="s">
        <v>14</v>
      </c>
      <c r="C1783" s="6">
        <v>1185732</v>
      </c>
      <c r="D1783" s="7">
        <v>44451</v>
      </c>
      <c r="E1783" s="6" t="s">
        <v>33</v>
      </c>
      <c r="F1783" s="6" t="s">
        <v>73</v>
      </c>
      <c r="G1783" s="6" t="s">
        <v>74</v>
      </c>
      <c r="H1783" s="6" t="s">
        <v>18</v>
      </c>
      <c r="I1783" s="8">
        <v>0.25000000000000011</v>
      </c>
      <c r="J1783" s="9">
        <v>4500</v>
      </c>
      <c r="K1783" s="10">
        <f t="shared" si="0"/>
        <v>1125.0000000000005</v>
      </c>
      <c r="L1783" s="10">
        <f t="shared" si="1"/>
        <v>393.75000000000011</v>
      </c>
      <c r="M1783" s="11">
        <v>0.35</v>
      </c>
      <c r="O1783" s="16"/>
      <c r="P1783" s="14"/>
      <c r="Q1783" s="12"/>
      <c r="R1783" s="13"/>
    </row>
    <row r="1784" spans="1:18" ht="15.75" customHeight="1">
      <c r="A1784" s="1"/>
      <c r="B1784" s="6" t="s">
        <v>14</v>
      </c>
      <c r="C1784" s="6">
        <v>1185732</v>
      </c>
      <c r="D1784" s="7">
        <v>44451</v>
      </c>
      <c r="E1784" s="6" t="s">
        <v>33</v>
      </c>
      <c r="F1784" s="6" t="s">
        <v>73</v>
      </c>
      <c r="G1784" s="6" t="s">
        <v>74</v>
      </c>
      <c r="H1784" s="6" t="s">
        <v>19</v>
      </c>
      <c r="I1784" s="8">
        <v>0.10000000000000002</v>
      </c>
      <c r="J1784" s="9">
        <v>3500</v>
      </c>
      <c r="K1784" s="10">
        <f t="shared" si="0"/>
        <v>350.00000000000006</v>
      </c>
      <c r="L1784" s="10">
        <f t="shared" si="1"/>
        <v>122.50000000000001</v>
      </c>
      <c r="M1784" s="11">
        <v>0.35</v>
      </c>
      <c r="O1784" s="16"/>
      <c r="P1784" s="14"/>
      <c r="Q1784" s="12"/>
      <c r="R1784" s="13"/>
    </row>
    <row r="1785" spans="1:18" ht="15.75" customHeight="1">
      <c r="A1785" s="1"/>
      <c r="B1785" s="6" t="s">
        <v>14</v>
      </c>
      <c r="C1785" s="6">
        <v>1185732</v>
      </c>
      <c r="D1785" s="7">
        <v>44451</v>
      </c>
      <c r="E1785" s="6" t="s">
        <v>33</v>
      </c>
      <c r="F1785" s="6" t="s">
        <v>73</v>
      </c>
      <c r="G1785" s="6" t="s">
        <v>74</v>
      </c>
      <c r="H1785" s="6" t="s">
        <v>20</v>
      </c>
      <c r="I1785" s="8">
        <v>0.10000000000000002</v>
      </c>
      <c r="J1785" s="9">
        <v>3250</v>
      </c>
      <c r="K1785" s="10">
        <f t="shared" si="0"/>
        <v>325.00000000000006</v>
      </c>
      <c r="L1785" s="10">
        <f t="shared" si="1"/>
        <v>130.00000000000003</v>
      </c>
      <c r="M1785" s="11">
        <v>0.4</v>
      </c>
      <c r="O1785" s="16"/>
      <c r="P1785" s="14"/>
      <c r="Q1785" s="12"/>
      <c r="R1785" s="13"/>
    </row>
    <row r="1786" spans="1:18" ht="15.75" customHeight="1">
      <c r="A1786" s="1"/>
      <c r="B1786" s="6" t="s">
        <v>14</v>
      </c>
      <c r="C1786" s="6">
        <v>1185732</v>
      </c>
      <c r="D1786" s="7">
        <v>44451</v>
      </c>
      <c r="E1786" s="6" t="s">
        <v>33</v>
      </c>
      <c r="F1786" s="6" t="s">
        <v>73</v>
      </c>
      <c r="G1786" s="6" t="s">
        <v>74</v>
      </c>
      <c r="H1786" s="6" t="s">
        <v>21</v>
      </c>
      <c r="I1786" s="8">
        <v>0.2</v>
      </c>
      <c r="J1786" s="9">
        <v>3250</v>
      </c>
      <c r="K1786" s="10">
        <f t="shared" si="0"/>
        <v>650</v>
      </c>
      <c r="L1786" s="10">
        <f t="shared" si="1"/>
        <v>227.49999999999997</v>
      </c>
      <c r="M1786" s="11">
        <v>0.35</v>
      </c>
      <c r="O1786" s="16"/>
      <c r="P1786" s="14"/>
      <c r="Q1786" s="12"/>
      <c r="R1786" s="13"/>
    </row>
    <row r="1787" spans="1:18" ht="15.75" customHeight="1">
      <c r="A1787" s="1"/>
      <c r="B1787" s="6" t="s">
        <v>14</v>
      </c>
      <c r="C1787" s="6">
        <v>1185732</v>
      </c>
      <c r="D1787" s="7">
        <v>44451</v>
      </c>
      <c r="E1787" s="6" t="s">
        <v>33</v>
      </c>
      <c r="F1787" s="6" t="s">
        <v>73</v>
      </c>
      <c r="G1787" s="6" t="s">
        <v>74</v>
      </c>
      <c r="H1787" s="6" t="s">
        <v>22</v>
      </c>
      <c r="I1787" s="8">
        <v>0.25000000000000006</v>
      </c>
      <c r="J1787" s="9">
        <v>4000</v>
      </c>
      <c r="K1787" s="10">
        <f t="shared" si="0"/>
        <v>1000.0000000000002</v>
      </c>
      <c r="L1787" s="10">
        <f t="shared" si="1"/>
        <v>500.00000000000011</v>
      </c>
      <c r="M1787" s="11">
        <v>0.5</v>
      </c>
      <c r="O1787" s="16"/>
      <c r="P1787" s="14"/>
      <c r="Q1787" s="12"/>
      <c r="R1787" s="13"/>
    </row>
    <row r="1788" spans="1:18" ht="15.75" customHeight="1">
      <c r="A1788" s="1"/>
      <c r="B1788" s="6" t="s">
        <v>14</v>
      </c>
      <c r="C1788" s="6">
        <v>1185732</v>
      </c>
      <c r="D1788" s="7">
        <v>44480</v>
      </c>
      <c r="E1788" s="6" t="s">
        <v>33</v>
      </c>
      <c r="F1788" s="6" t="s">
        <v>73</v>
      </c>
      <c r="G1788" s="6" t="s">
        <v>74</v>
      </c>
      <c r="H1788" s="6" t="s">
        <v>17</v>
      </c>
      <c r="I1788" s="8">
        <v>0.3</v>
      </c>
      <c r="J1788" s="9">
        <v>5750</v>
      </c>
      <c r="K1788" s="10">
        <f t="shared" si="0"/>
        <v>1725</v>
      </c>
      <c r="L1788" s="10">
        <f t="shared" si="1"/>
        <v>690</v>
      </c>
      <c r="M1788" s="11">
        <v>0.4</v>
      </c>
      <c r="O1788" s="16"/>
      <c r="P1788" s="14"/>
      <c r="Q1788" s="12"/>
      <c r="R1788" s="13"/>
    </row>
    <row r="1789" spans="1:18" ht="15.75" customHeight="1">
      <c r="A1789" s="1"/>
      <c r="B1789" s="6" t="s">
        <v>14</v>
      </c>
      <c r="C1789" s="6">
        <v>1185732</v>
      </c>
      <c r="D1789" s="7">
        <v>44480</v>
      </c>
      <c r="E1789" s="6" t="s">
        <v>33</v>
      </c>
      <c r="F1789" s="6" t="s">
        <v>73</v>
      </c>
      <c r="G1789" s="6" t="s">
        <v>74</v>
      </c>
      <c r="H1789" s="6" t="s">
        <v>18</v>
      </c>
      <c r="I1789" s="8">
        <v>0.2</v>
      </c>
      <c r="J1789" s="9">
        <v>4000</v>
      </c>
      <c r="K1789" s="10">
        <f t="shared" si="0"/>
        <v>800</v>
      </c>
      <c r="L1789" s="10">
        <f t="shared" si="1"/>
        <v>280</v>
      </c>
      <c r="M1789" s="11">
        <v>0.35</v>
      </c>
      <c r="O1789" s="16"/>
      <c r="P1789" s="14"/>
      <c r="Q1789" s="12"/>
      <c r="R1789" s="13"/>
    </row>
    <row r="1790" spans="1:18" ht="15.75" customHeight="1">
      <c r="A1790" s="1"/>
      <c r="B1790" s="6" t="s">
        <v>14</v>
      </c>
      <c r="C1790" s="6">
        <v>1185732</v>
      </c>
      <c r="D1790" s="7">
        <v>44480</v>
      </c>
      <c r="E1790" s="6" t="s">
        <v>33</v>
      </c>
      <c r="F1790" s="6" t="s">
        <v>73</v>
      </c>
      <c r="G1790" s="6" t="s">
        <v>74</v>
      </c>
      <c r="H1790" s="6" t="s">
        <v>19</v>
      </c>
      <c r="I1790" s="8">
        <v>0.2</v>
      </c>
      <c r="J1790" s="9">
        <v>3000</v>
      </c>
      <c r="K1790" s="10">
        <f t="shared" si="0"/>
        <v>600</v>
      </c>
      <c r="L1790" s="10">
        <f t="shared" si="1"/>
        <v>210</v>
      </c>
      <c r="M1790" s="11">
        <v>0.35</v>
      </c>
      <c r="O1790" s="16"/>
      <c r="P1790" s="14"/>
      <c r="Q1790" s="12"/>
      <c r="R1790" s="13"/>
    </row>
    <row r="1791" spans="1:18" ht="15.75" customHeight="1">
      <c r="A1791" s="1"/>
      <c r="B1791" s="6" t="s">
        <v>14</v>
      </c>
      <c r="C1791" s="6">
        <v>1185732</v>
      </c>
      <c r="D1791" s="7">
        <v>44480</v>
      </c>
      <c r="E1791" s="6" t="s">
        <v>33</v>
      </c>
      <c r="F1791" s="6" t="s">
        <v>73</v>
      </c>
      <c r="G1791" s="6" t="s">
        <v>74</v>
      </c>
      <c r="H1791" s="6" t="s">
        <v>20</v>
      </c>
      <c r="I1791" s="8">
        <v>0.2</v>
      </c>
      <c r="J1791" s="9">
        <v>2750</v>
      </c>
      <c r="K1791" s="10">
        <f t="shared" si="0"/>
        <v>550</v>
      </c>
      <c r="L1791" s="10">
        <f t="shared" si="1"/>
        <v>220</v>
      </c>
      <c r="M1791" s="11">
        <v>0.4</v>
      </c>
      <c r="O1791" s="16"/>
      <c r="P1791" s="14"/>
      <c r="Q1791" s="12"/>
      <c r="R1791" s="13"/>
    </row>
    <row r="1792" spans="1:18" ht="15.75" customHeight="1">
      <c r="A1792" s="1"/>
      <c r="B1792" s="6" t="s">
        <v>14</v>
      </c>
      <c r="C1792" s="6">
        <v>1185732</v>
      </c>
      <c r="D1792" s="7">
        <v>44480</v>
      </c>
      <c r="E1792" s="6" t="s">
        <v>33</v>
      </c>
      <c r="F1792" s="6" t="s">
        <v>73</v>
      </c>
      <c r="G1792" s="6" t="s">
        <v>74</v>
      </c>
      <c r="H1792" s="6" t="s">
        <v>21</v>
      </c>
      <c r="I1792" s="8">
        <v>0.3</v>
      </c>
      <c r="J1792" s="9">
        <v>2750</v>
      </c>
      <c r="K1792" s="10">
        <f t="shared" si="0"/>
        <v>825</v>
      </c>
      <c r="L1792" s="10">
        <f t="shared" si="1"/>
        <v>288.75</v>
      </c>
      <c r="M1792" s="11">
        <v>0.35</v>
      </c>
      <c r="O1792" s="16"/>
      <c r="P1792" s="14"/>
      <c r="Q1792" s="12"/>
      <c r="R1792" s="13"/>
    </row>
    <row r="1793" spans="1:18" ht="15.75" customHeight="1">
      <c r="A1793" s="1"/>
      <c r="B1793" s="6" t="s">
        <v>14</v>
      </c>
      <c r="C1793" s="6">
        <v>1185732</v>
      </c>
      <c r="D1793" s="7">
        <v>44480</v>
      </c>
      <c r="E1793" s="6" t="s">
        <v>33</v>
      </c>
      <c r="F1793" s="6" t="s">
        <v>73</v>
      </c>
      <c r="G1793" s="6" t="s">
        <v>74</v>
      </c>
      <c r="H1793" s="6" t="s">
        <v>22</v>
      </c>
      <c r="I1793" s="8">
        <v>0.34999999999999992</v>
      </c>
      <c r="J1793" s="9">
        <v>4000</v>
      </c>
      <c r="K1793" s="10">
        <f t="shared" si="0"/>
        <v>1399.9999999999998</v>
      </c>
      <c r="L1793" s="10">
        <f t="shared" si="1"/>
        <v>699.99999999999989</v>
      </c>
      <c r="M1793" s="11">
        <v>0.5</v>
      </c>
      <c r="O1793" s="16"/>
      <c r="P1793" s="14"/>
      <c r="Q1793" s="12"/>
      <c r="R1793" s="13"/>
    </row>
    <row r="1794" spans="1:18" ht="15.75" customHeight="1">
      <c r="A1794" s="1"/>
      <c r="B1794" s="6" t="s">
        <v>14</v>
      </c>
      <c r="C1794" s="6">
        <v>1185732</v>
      </c>
      <c r="D1794" s="7">
        <v>44511</v>
      </c>
      <c r="E1794" s="6" t="s">
        <v>33</v>
      </c>
      <c r="F1794" s="6" t="s">
        <v>73</v>
      </c>
      <c r="G1794" s="6" t="s">
        <v>74</v>
      </c>
      <c r="H1794" s="6" t="s">
        <v>17</v>
      </c>
      <c r="I1794" s="8">
        <v>0.30000000000000004</v>
      </c>
      <c r="J1794" s="9">
        <v>5500</v>
      </c>
      <c r="K1794" s="10">
        <f t="shared" si="0"/>
        <v>1650.0000000000002</v>
      </c>
      <c r="L1794" s="10">
        <f t="shared" si="1"/>
        <v>660.00000000000011</v>
      </c>
      <c r="M1794" s="11">
        <v>0.4</v>
      </c>
      <c r="O1794" s="16"/>
      <c r="P1794" s="14"/>
      <c r="Q1794" s="12"/>
      <c r="R1794" s="13"/>
    </row>
    <row r="1795" spans="1:18" ht="15.75" customHeight="1">
      <c r="A1795" s="1"/>
      <c r="B1795" s="6" t="s">
        <v>14</v>
      </c>
      <c r="C1795" s="6">
        <v>1185732</v>
      </c>
      <c r="D1795" s="7">
        <v>44511</v>
      </c>
      <c r="E1795" s="6" t="s">
        <v>33</v>
      </c>
      <c r="F1795" s="6" t="s">
        <v>73</v>
      </c>
      <c r="G1795" s="6" t="s">
        <v>74</v>
      </c>
      <c r="H1795" s="6" t="s">
        <v>18</v>
      </c>
      <c r="I1795" s="8">
        <v>0.20000000000000007</v>
      </c>
      <c r="J1795" s="9">
        <v>4000</v>
      </c>
      <c r="K1795" s="10">
        <f t="shared" si="0"/>
        <v>800.00000000000023</v>
      </c>
      <c r="L1795" s="10">
        <f t="shared" si="1"/>
        <v>280.00000000000006</v>
      </c>
      <c r="M1795" s="11">
        <v>0.35</v>
      </c>
      <c r="O1795" s="16"/>
      <c r="P1795" s="14"/>
      <c r="Q1795" s="12"/>
      <c r="R1795" s="13"/>
    </row>
    <row r="1796" spans="1:18" ht="15.75" customHeight="1">
      <c r="A1796" s="1"/>
      <c r="B1796" s="6" t="s">
        <v>14</v>
      </c>
      <c r="C1796" s="6">
        <v>1185732</v>
      </c>
      <c r="D1796" s="7">
        <v>44511</v>
      </c>
      <c r="E1796" s="6" t="s">
        <v>33</v>
      </c>
      <c r="F1796" s="6" t="s">
        <v>73</v>
      </c>
      <c r="G1796" s="6" t="s">
        <v>74</v>
      </c>
      <c r="H1796" s="6" t="s">
        <v>19</v>
      </c>
      <c r="I1796" s="8">
        <v>0.20000000000000007</v>
      </c>
      <c r="J1796" s="9">
        <v>3450</v>
      </c>
      <c r="K1796" s="10">
        <f t="shared" si="0"/>
        <v>690.00000000000023</v>
      </c>
      <c r="L1796" s="10">
        <f t="shared" si="1"/>
        <v>241.50000000000006</v>
      </c>
      <c r="M1796" s="11">
        <v>0.35</v>
      </c>
      <c r="O1796" s="16"/>
      <c r="P1796" s="14"/>
      <c r="Q1796" s="12"/>
      <c r="R1796" s="13"/>
    </row>
    <row r="1797" spans="1:18" ht="15.75" customHeight="1">
      <c r="A1797" s="1"/>
      <c r="B1797" s="6" t="s">
        <v>14</v>
      </c>
      <c r="C1797" s="6">
        <v>1185732</v>
      </c>
      <c r="D1797" s="7">
        <v>44511</v>
      </c>
      <c r="E1797" s="6" t="s">
        <v>33</v>
      </c>
      <c r="F1797" s="6" t="s">
        <v>73</v>
      </c>
      <c r="G1797" s="6" t="s">
        <v>74</v>
      </c>
      <c r="H1797" s="6" t="s">
        <v>20</v>
      </c>
      <c r="I1797" s="8">
        <v>0.20000000000000007</v>
      </c>
      <c r="J1797" s="9">
        <v>3750</v>
      </c>
      <c r="K1797" s="10">
        <f t="shared" si="0"/>
        <v>750.00000000000023</v>
      </c>
      <c r="L1797" s="10">
        <f t="shared" si="1"/>
        <v>300.00000000000011</v>
      </c>
      <c r="M1797" s="11">
        <v>0.4</v>
      </c>
      <c r="O1797" s="16"/>
      <c r="P1797" s="14"/>
      <c r="Q1797" s="12"/>
      <c r="R1797" s="13"/>
    </row>
    <row r="1798" spans="1:18" ht="15.75" customHeight="1">
      <c r="A1798" s="1"/>
      <c r="B1798" s="6" t="s">
        <v>14</v>
      </c>
      <c r="C1798" s="6">
        <v>1185732</v>
      </c>
      <c r="D1798" s="7">
        <v>44511</v>
      </c>
      <c r="E1798" s="6" t="s">
        <v>33</v>
      </c>
      <c r="F1798" s="6" t="s">
        <v>73</v>
      </c>
      <c r="G1798" s="6" t="s">
        <v>74</v>
      </c>
      <c r="H1798" s="6" t="s">
        <v>21</v>
      </c>
      <c r="I1798" s="8">
        <v>0.39999999999999997</v>
      </c>
      <c r="J1798" s="9">
        <v>3500</v>
      </c>
      <c r="K1798" s="10">
        <f t="shared" si="0"/>
        <v>1399.9999999999998</v>
      </c>
      <c r="L1798" s="10">
        <f t="shared" si="1"/>
        <v>489.99999999999989</v>
      </c>
      <c r="M1798" s="11">
        <v>0.35</v>
      </c>
      <c r="O1798" s="16"/>
      <c r="P1798" s="14"/>
      <c r="Q1798" s="12"/>
      <c r="R1798" s="13"/>
    </row>
    <row r="1799" spans="1:18" ht="15.75" customHeight="1">
      <c r="A1799" s="1"/>
      <c r="B1799" s="6" t="s">
        <v>14</v>
      </c>
      <c r="C1799" s="6">
        <v>1185732</v>
      </c>
      <c r="D1799" s="7">
        <v>44511</v>
      </c>
      <c r="E1799" s="6" t="s">
        <v>33</v>
      </c>
      <c r="F1799" s="6" t="s">
        <v>73</v>
      </c>
      <c r="G1799" s="6" t="s">
        <v>74</v>
      </c>
      <c r="H1799" s="6" t="s">
        <v>22</v>
      </c>
      <c r="I1799" s="8">
        <v>0.44999999999999984</v>
      </c>
      <c r="J1799" s="9">
        <v>4500</v>
      </c>
      <c r="K1799" s="10">
        <f t="shared" si="0"/>
        <v>2024.9999999999993</v>
      </c>
      <c r="L1799" s="10">
        <f t="shared" si="1"/>
        <v>1012.4999999999997</v>
      </c>
      <c r="M1799" s="11">
        <v>0.5</v>
      </c>
      <c r="O1799" s="16"/>
      <c r="P1799" s="14"/>
      <c r="Q1799" s="12"/>
      <c r="R1799" s="13"/>
    </row>
    <row r="1800" spans="1:18" ht="15.75" customHeight="1">
      <c r="A1800" s="1"/>
      <c r="B1800" s="6" t="s">
        <v>14</v>
      </c>
      <c r="C1800" s="6">
        <v>1185732</v>
      </c>
      <c r="D1800" s="7">
        <v>44540</v>
      </c>
      <c r="E1800" s="6" t="s">
        <v>33</v>
      </c>
      <c r="F1800" s="6" t="s">
        <v>73</v>
      </c>
      <c r="G1800" s="6" t="s">
        <v>74</v>
      </c>
      <c r="H1800" s="6" t="s">
        <v>17</v>
      </c>
      <c r="I1800" s="8">
        <v>0.39999999999999997</v>
      </c>
      <c r="J1800" s="9">
        <v>7000</v>
      </c>
      <c r="K1800" s="10">
        <f t="shared" si="0"/>
        <v>2799.9999999999995</v>
      </c>
      <c r="L1800" s="10">
        <f t="shared" si="1"/>
        <v>1119.9999999999998</v>
      </c>
      <c r="M1800" s="11">
        <v>0.4</v>
      </c>
      <c r="O1800" s="16"/>
      <c r="P1800" s="14"/>
      <c r="Q1800" s="12"/>
      <c r="R1800" s="13"/>
    </row>
    <row r="1801" spans="1:18" ht="15.75" customHeight="1">
      <c r="A1801" s="1"/>
      <c r="B1801" s="6" t="s">
        <v>14</v>
      </c>
      <c r="C1801" s="6">
        <v>1185732</v>
      </c>
      <c r="D1801" s="7">
        <v>44540</v>
      </c>
      <c r="E1801" s="6" t="s">
        <v>33</v>
      </c>
      <c r="F1801" s="6" t="s">
        <v>73</v>
      </c>
      <c r="G1801" s="6" t="s">
        <v>74</v>
      </c>
      <c r="H1801" s="6" t="s">
        <v>18</v>
      </c>
      <c r="I1801" s="8">
        <v>0.30000000000000004</v>
      </c>
      <c r="J1801" s="9">
        <v>5000</v>
      </c>
      <c r="K1801" s="10">
        <f t="shared" si="0"/>
        <v>1500.0000000000002</v>
      </c>
      <c r="L1801" s="10">
        <f t="shared" si="1"/>
        <v>525</v>
      </c>
      <c r="M1801" s="11">
        <v>0.35</v>
      </c>
      <c r="O1801" s="16"/>
      <c r="P1801" s="14"/>
      <c r="Q1801" s="12"/>
      <c r="R1801" s="13"/>
    </row>
    <row r="1802" spans="1:18" ht="15.75" customHeight="1">
      <c r="A1802" s="1"/>
      <c r="B1802" s="6" t="s">
        <v>14</v>
      </c>
      <c r="C1802" s="6">
        <v>1185732</v>
      </c>
      <c r="D1802" s="7">
        <v>44540</v>
      </c>
      <c r="E1802" s="6" t="s">
        <v>33</v>
      </c>
      <c r="F1802" s="6" t="s">
        <v>73</v>
      </c>
      <c r="G1802" s="6" t="s">
        <v>74</v>
      </c>
      <c r="H1802" s="6" t="s">
        <v>19</v>
      </c>
      <c r="I1802" s="8">
        <v>0.30000000000000004</v>
      </c>
      <c r="J1802" s="9">
        <v>4500</v>
      </c>
      <c r="K1802" s="10">
        <f t="shared" si="0"/>
        <v>1350.0000000000002</v>
      </c>
      <c r="L1802" s="10">
        <f t="shared" si="1"/>
        <v>472.50000000000006</v>
      </c>
      <c r="M1802" s="11">
        <v>0.35</v>
      </c>
      <c r="O1802" s="16"/>
      <c r="P1802" s="14"/>
      <c r="Q1802" s="12"/>
      <c r="R1802" s="13"/>
    </row>
    <row r="1803" spans="1:18" ht="15.75" customHeight="1">
      <c r="A1803" s="1"/>
      <c r="B1803" s="6" t="s">
        <v>14</v>
      </c>
      <c r="C1803" s="6">
        <v>1185732</v>
      </c>
      <c r="D1803" s="7">
        <v>44540</v>
      </c>
      <c r="E1803" s="6" t="s">
        <v>33</v>
      </c>
      <c r="F1803" s="6" t="s">
        <v>73</v>
      </c>
      <c r="G1803" s="6" t="s">
        <v>74</v>
      </c>
      <c r="H1803" s="6" t="s">
        <v>20</v>
      </c>
      <c r="I1803" s="8">
        <v>0.30000000000000004</v>
      </c>
      <c r="J1803" s="9">
        <v>4000</v>
      </c>
      <c r="K1803" s="10">
        <f t="shared" si="0"/>
        <v>1200.0000000000002</v>
      </c>
      <c r="L1803" s="10">
        <f t="shared" si="1"/>
        <v>480.00000000000011</v>
      </c>
      <c r="M1803" s="11">
        <v>0.4</v>
      </c>
      <c r="O1803" s="16"/>
      <c r="P1803" s="14"/>
      <c r="Q1803" s="12"/>
      <c r="R1803" s="13"/>
    </row>
    <row r="1804" spans="1:18" ht="15.75" customHeight="1">
      <c r="A1804" s="1"/>
      <c r="B1804" s="6" t="s">
        <v>14</v>
      </c>
      <c r="C1804" s="6">
        <v>1185732</v>
      </c>
      <c r="D1804" s="7">
        <v>44540</v>
      </c>
      <c r="E1804" s="6" t="s">
        <v>33</v>
      </c>
      <c r="F1804" s="6" t="s">
        <v>73</v>
      </c>
      <c r="G1804" s="6" t="s">
        <v>74</v>
      </c>
      <c r="H1804" s="6" t="s">
        <v>21</v>
      </c>
      <c r="I1804" s="8">
        <v>0.39999999999999997</v>
      </c>
      <c r="J1804" s="9">
        <v>4000</v>
      </c>
      <c r="K1804" s="10">
        <f t="shared" si="0"/>
        <v>1599.9999999999998</v>
      </c>
      <c r="L1804" s="10">
        <f t="shared" si="1"/>
        <v>559.99999999999989</v>
      </c>
      <c r="M1804" s="11">
        <v>0.35</v>
      </c>
      <c r="O1804" s="16"/>
      <c r="P1804" s="14"/>
      <c r="Q1804" s="12"/>
      <c r="R1804" s="13"/>
    </row>
    <row r="1805" spans="1:18" ht="15.75" customHeight="1">
      <c r="A1805" s="1"/>
      <c r="B1805" s="6" t="s">
        <v>14</v>
      </c>
      <c r="C1805" s="6">
        <v>1185732</v>
      </c>
      <c r="D1805" s="7">
        <v>44540</v>
      </c>
      <c r="E1805" s="6" t="s">
        <v>33</v>
      </c>
      <c r="F1805" s="6" t="s">
        <v>73</v>
      </c>
      <c r="G1805" s="6" t="s">
        <v>74</v>
      </c>
      <c r="H1805" s="6" t="s">
        <v>22</v>
      </c>
      <c r="I1805" s="8">
        <v>0.44999999999999984</v>
      </c>
      <c r="J1805" s="9">
        <v>5000</v>
      </c>
      <c r="K1805" s="10">
        <f t="shared" si="0"/>
        <v>2249.9999999999991</v>
      </c>
      <c r="L1805" s="10">
        <f t="shared" si="1"/>
        <v>1124.9999999999995</v>
      </c>
      <c r="M1805" s="11">
        <v>0.5</v>
      </c>
      <c r="O1805" s="16"/>
      <c r="P1805" s="14"/>
      <c r="Q1805" s="12"/>
      <c r="R1805" s="13"/>
    </row>
    <row r="1806" spans="1:18" ht="15.75" customHeight="1">
      <c r="A1806" s="1" t="s">
        <v>39</v>
      </c>
      <c r="B1806" s="6" t="s">
        <v>27</v>
      </c>
      <c r="C1806" s="6">
        <v>1128299</v>
      </c>
      <c r="D1806" s="7">
        <v>44220</v>
      </c>
      <c r="E1806" s="6" t="s">
        <v>28</v>
      </c>
      <c r="F1806" s="6" t="s">
        <v>75</v>
      </c>
      <c r="G1806" s="6" t="s">
        <v>76</v>
      </c>
      <c r="H1806" s="6" t="s">
        <v>17</v>
      </c>
      <c r="I1806" s="8">
        <v>0.30000000000000004</v>
      </c>
      <c r="J1806" s="9">
        <v>3500</v>
      </c>
      <c r="K1806" s="10">
        <f t="shared" si="0"/>
        <v>1050.0000000000002</v>
      </c>
      <c r="L1806" s="10">
        <f t="shared" si="1"/>
        <v>367.50000000000006</v>
      </c>
      <c r="M1806" s="11">
        <v>0.35</v>
      </c>
      <c r="O1806" s="16"/>
      <c r="P1806" s="14"/>
      <c r="Q1806" s="12"/>
      <c r="R1806" s="13"/>
    </row>
    <row r="1807" spans="1:18" ht="15.75" customHeight="1">
      <c r="A1807" s="1"/>
      <c r="B1807" s="6" t="s">
        <v>27</v>
      </c>
      <c r="C1807" s="6">
        <v>1128299</v>
      </c>
      <c r="D1807" s="7">
        <v>44220</v>
      </c>
      <c r="E1807" s="6" t="s">
        <v>28</v>
      </c>
      <c r="F1807" s="6" t="s">
        <v>75</v>
      </c>
      <c r="G1807" s="6" t="s">
        <v>76</v>
      </c>
      <c r="H1807" s="6" t="s">
        <v>18</v>
      </c>
      <c r="I1807" s="8">
        <v>0.4</v>
      </c>
      <c r="J1807" s="9">
        <v>3500</v>
      </c>
      <c r="K1807" s="10">
        <f t="shared" si="0"/>
        <v>1400</v>
      </c>
      <c r="L1807" s="10">
        <f t="shared" si="1"/>
        <v>489.99999999999994</v>
      </c>
      <c r="M1807" s="11">
        <v>0.35</v>
      </c>
      <c r="O1807" s="16"/>
      <c r="P1807" s="14"/>
      <c r="Q1807" s="12"/>
      <c r="R1807" s="13"/>
    </row>
    <row r="1808" spans="1:18" ht="15.75" customHeight="1">
      <c r="A1808" s="1"/>
      <c r="B1808" s="6" t="s">
        <v>27</v>
      </c>
      <c r="C1808" s="6">
        <v>1128299</v>
      </c>
      <c r="D1808" s="7">
        <v>44220</v>
      </c>
      <c r="E1808" s="6" t="s">
        <v>28</v>
      </c>
      <c r="F1808" s="6" t="s">
        <v>75</v>
      </c>
      <c r="G1808" s="6" t="s">
        <v>76</v>
      </c>
      <c r="H1808" s="6" t="s">
        <v>19</v>
      </c>
      <c r="I1808" s="8">
        <v>0.4</v>
      </c>
      <c r="J1808" s="9">
        <v>3500</v>
      </c>
      <c r="K1808" s="10">
        <f t="shared" si="0"/>
        <v>1400</v>
      </c>
      <c r="L1808" s="10">
        <f t="shared" si="1"/>
        <v>489.99999999999994</v>
      </c>
      <c r="M1808" s="11">
        <v>0.35</v>
      </c>
      <c r="O1808" s="16"/>
      <c r="P1808" s="14"/>
      <c r="Q1808" s="12"/>
      <c r="R1808" s="13"/>
    </row>
    <row r="1809" spans="1:18" ht="15.75" customHeight="1">
      <c r="A1809" s="1"/>
      <c r="B1809" s="6" t="s">
        <v>27</v>
      </c>
      <c r="C1809" s="6">
        <v>1128299</v>
      </c>
      <c r="D1809" s="7">
        <v>44220</v>
      </c>
      <c r="E1809" s="6" t="s">
        <v>28</v>
      </c>
      <c r="F1809" s="6" t="s">
        <v>75</v>
      </c>
      <c r="G1809" s="6" t="s">
        <v>76</v>
      </c>
      <c r="H1809" s="6" t="s">
        <v>20</v>
      </c>
      <c r="I1809" s="8">
        <v>0.4</v>
      </c>
      <c r="J1809" s="9">
        <v>2000</v>
      </c>
      <c r="K1809" s="10">
        <f t="shared" si="0"/>
        <v>800</v>
      </c>
      <c r="L1809" s="10">
        <f t="shared" si="1"/>
        <v>280</v>
      </c>
      <c r="M1809" s="11">
        <v>0.35</v>
      </c>
      <c r="O1809" s="16"/>
      <c r="P1809" s="14"/>
      <c r="Q1809" s="12"/>
      <c r="R1809" s="13"/>
    </row>
    <row r="1810" spans="1:18" ht="15.75" customHeight="1">
      <c r="A1810" s="1"/>
      <c r="B1810" s="6" t="s">
        <v>27</v>
      </c>
      <c r="C1810" s="6">
        <v>1128299</v>
      </c>
      <c r="D1810" s="7">
        <v>44220</v>
      </c>
      <c r="E1810" s="6" t="s">
        <v>28</v>
      </c>
      <c r="F1810" s="6" t="s">
        <v>75</v>
      </c>
      <c r="G1810" s="6" t="s">
        <v>76</v>
      </c>
      <c r="H1810" s="6" t="s">
        <v>21</v>
      </c>
      <c r="I1810" s="8">
        <v>0.45000000000000007</v>
      </c>
      <c r="J1810" s="9">
        <v>1500</v>
      </c>
      <c r="K1810" s="10">
        <f t="shared" si="0"/>
        <v>675.00000000000011</v>
      </c>
      <c r="L1810" s="10">
        <f t="shared" si="1"/>
        <v>270.00000000000006</v>
      </c>
      <c r="M1810" s="11">
        <v>0.4</v>
      </c>
      <c r="O1810" s="16"/>
      <c r="P1810" s="14"/>
      <c r="Q1810" s="12"/>
      <c r="R1810" s="13"/>
    </row>
    <row r="1811" spans="1:18" ht="15.75" customHeight="1">
      <c r="A1811" s="1"/>
      <c r="B1811" s="6" t="s">
        <v>27</v>
      </c>
      <c r="C1811" s="6">
        <v>1128299</v>
      </c>
      <c r="D1811" s="7">
        <v>44220</v>
      </c>
      <c r="E1811" s="6" t="s">
        <v>28</v>
      </c>
      <c r="F1811" s="6" t="s">
        <v>75</v>
      </c>
      <c r="G1811" s="6" t="s">
        <v>76</v>
      </c>
      <c r="H1811" s="6" t="s">
        <v>22</v>
      </c>
      <c r="I1811" s="8">
        <v>0.4</v>
      </c>
      <c r="J1811" s="9">
        <v>4000</v>
      </c>
      <c r="K1811" s="10">
        <f t="shared" si="0"/>
        <v>1600</v>
      </c>
      <c r="L1811" s="10">
        <f t="shared" si="1"/>
        <v>480</v>
      </c>
      <c r="M1811" s="11">
        <v>0.3</v>
      </c>
      <c r="O1811" s="16"/>
      <c r="P1811" s="14"/>
      <c r="Q1811" s="12"/>
      <c r="R1811" s="13"/>
    </row>
    <row r="1812" spans="1:18" ht="15.75" customHeight="1">
      <c r="A1812" s="1"/>
      <c r="B1812" s="6" t="s">
        <v>27</v>
      </c>
      <c r="C1812" s="6">
        <v>1128299</v>
      </c>
      <c r="D1812" s="7">
        <v>44251</v>
      </c>
      <c r="E1812" s="6" t="s">
        <v>28</v>
      </c>
      <c r="F1812" s="6" t="s">
        <v>75</v>
      </c>
      <c r="G1812" s="6" t="s">
        <v>76</v>
      </c>
      <c r="H1812" s="6" t="s">
        <v>17</v>
      </c>
      <c r="I1812" s="8">
        <v>0.30000000000000004</v>
      </c>
      <c r="J1812" s="9">
        <v>4500</v>
      </c>
      <c r="K1812" s="10">
        <f t="shared" si="0"/>
        <v>1350.0000000000002</v>
      </c>
      <c r="L1812" s="10">
        <f t="shared" si="1"/>
        <v>472.50000000000006</v>
      </c>
      <c r="M1812" s="11">
        <v>0.35</v>
      </c>
      <c r="O1812" s="16"/>
      <c r="P1812" s="14"/>
      <c r="Q1812" s="12"/>
      <c r="R1812" s="13"/>
    </row>
    <row r="1813" spans="1:18" ht="15.75" customHeight="1">
      <c r="A1813" s="1"/>
      <c r="B1813" s="6" t="s">
        <v>27</v>
      </c>
      <c r="C1813" s="6">
        <v>1128299</v>
      </c>
      <c r="D1813" s="7">
        <v>44251</v>
      </c>
      <c r="E1813" s="6" t="s">
        <v>28</v>
      </c>
      <c r="F1813" s="6" t="s">
        <v>75</v>
      </c>
      <c r="G1813" s="6" t="s">
        <v>76</v>
      </c>
      <c r="H1813" s="6" t="s">
        <v>18</v>
      </c>
      <c r="I1813" s="8">
        <v>0.4</v>
      </c>
      <c r="J1813" s="9">
        <v>3500</v>
      </c>
      <c r="K1813" s="10">
        <f t="shared" si="0"/>
        <v>1400</v>
      </c>
      <c r="L1813" s="10">
        <f t="shared" si="1"/>
        <v>489.99999999999994</v>
      </c>
      <c r="M1813" s="11">
        <v>0.35</v>
      </c>
      <c r="O1813" s="16"/>
      <c r="P1813" s="14"/>
      <c r="Q1813" s="12"/>
      <c r="R1813" s="13"/>
    </row>
    <row r="1814" spans="1:18" ht="15.75" customHeight="1">
      <c r="A1814" s="1"/>
      <c r="B1814" s="6" t="s">
        <v>27</v>
      </c>
      <c r="C1814" s="6">
        <v>1128299</v>
      </c>
      <c r="D1814" s="7">
        <v>44251</v>
      </c>
      <c r="E1814" s="6" t="s">
        <v>28</v>
      </c>
      <c r="F1814" s="6" t="s">
        <v>75</v>
      </c>
      <c r="G1814" s="6" t="s">
        <v>76</v>
      </c>
      <c r="H1814" s="6" t="s">
        <v>19</v>
      </c>
      <c r="I1814" s="8">
        <v>0.4</v>
      </c>
      <c r="J1814" s="9">
        <v>3500</v>
      </c>
      <c r="K1814" s="10">
        <f t="shared" si="0"/>
        <v>1400</v>
      </c>
      <c r="L1814" s="10">
        <f t="shared" si="1"/>
        <v>489.99999999999994</v>
      </c>
      <c r="M1814" s="11">
        <v>0.35</v>
      </c>
      <c r="O1814" s="16"/>
      <c r="P1814" s="14"/>
      <c r="Q1814" s="12"/>
      <c r="R1814" s="13"/>
    </row>
    <row r="1815" spans="1:18" ht="15.75" customHeight="1">
      <c r="A1815" s="1"/>
      <c r="B1815" s="6" t="s">
        <v>27</v>
      </c>
      <c r="C1815" s="6">
        <v>1128299</v>
      </c>
      <c r="D1815" s="7">
        <v>44251</v>
      </c>
      <c r="E1815" s="6" t="s">
        <v>28</v>
      </c>
      <c r="F1815" s="6" t="s">
        <v>75</v>
      </c>
      <c r="G1815" s="6" t="s">
        <v>76</v>
      </c>
      <c r="H1815" s="6" t="s">
        <v>20</v>
      </c>
      <c r="I1815" s="8">
        <v>0.4</v>
      </c>
      <c r="J1815" s="9">
        <v>2000</v>
      </c>
      <c r="K1815" s="10">
        <f t="shared" si="0"/>
        <v>800</v>
      </c>
      <c r="L1815" s="10">
        <f t="shared" si="1"/>
        <v>280</v>
      </c>
      <c r="M1815" s="11">
        <v>0.35</v>
      </c>
      <c r="O1815" s="16"/>
      <c r="P1815" s="14"/>
      <c r="Q1815" s="12"/>
      <c r="R1815" s="13"/>
    </row>
    <row r="1816" spans="1:18" ht="15.75" customHeight="1">
      <c r="A1816" s="1"/>
      <c r="B1816" s="6" t="s">
        <v>27</v>
      </c>
      <c r="C1816" s="6">
        <v>1128299</v>
      </c>
      <c r="D1816" s="7">
        <v>44251</v>
      </c>
      <c r="E1816" s="6" t="s">
        <v>28</v>
      </c>
      <c r="F1816" s="6" t="s">
        <v>75</v>
      </c>
      <c r="G1816" s="6" t="s">
        <v>76</v>
      </c>
      <c r="H1816" s="6" t="s">
        <v>21</v>
      </c>
      <c r="I1816" s="8">
        <v>0.45000000000000007</v>
      </c>
      <c r="J1816" s="9">
        <v>1250</v>
      </c>
      <c r="K1816" s="10">
        <f t="shared" si="0"/>
        <v>562.50000000000011</v>
      </c>
      <c r="L1816" s="10">
        <f t="shared" si="1"/>
        <v>225.00000000000006</v>
      </c>
      <c r="M1816" s="11">
        <v>0.4</v>
      </c>
      <c r="O1816" s="16"/>
      <c r="P1816" s="14"/>
      <c r="Q1816" s="12"/>
      <c r="R1816" s="13"/>
    </row>
    <row r="1817" spans="1:18" ht="15.75" customHeight="1">
      <c r="A1817" s="1"/>
      <c r="B1817" s="6" t="s">
        <v>27</v>
      </c>
      <c r="C1817" s="6">
        <v>1128299</v>
      </c>
      <c r="D1817" s="7">
        <v>44251</v>
      </c>
      <c r="E1817" s="6" t="s">
        <v>28</v>
      </c>
      <c r="F1817" s="6" t="s">
        <v>75</v>
      </c>
      <c r="G1817" s="6" t="s">
        <v>76</v>
      </c>
      <c r="H1817" s="6" t="s">
        <v>22</v>
      </c>
      <c r="I1817" s="8">
        <v>0.4</v>
      </c>
      <c r="J1817" s="9">
        <v>3250</v>
      </c>
      <c r="K1817" s="10">
        <f t="shared" si="0"/>
        <v>1300</v>
      </c>
      <c r="L1817" s="10">
        <f t="shared" si="1"/>
        <v>390</v>
      </c>
      <c r="M1817" s="11">
        <v>0.3</v>
      </c>
      <c r="O1817" s="16"/>
      <c r="P1817" s="14"/>
      <c r="Q1817" s="12"/>
      <c r="R1817" s="13"/>
    </row>
    <row r="1818" spans="1:18" ht="15.75" customHeight="1">
      <c r="A1818" s="1"/>
      <c r="B1818" s="6" t="s">
        <v>27</v>
      </c>
      <c r="C1818" s="6">
        <v>1128299</v>
      </c>
      <c r="D1818" s="7">
        <v>44278</v>
      </c>
      <c r="E1818" s="6" t="s">
        <v>28</v>
      </c>
      <c r="F1818" s="6" t="s">
        <v>75</v>
      </c>
      <c r="G1818" s="6" t="s">
        <v>76</v>
      </c>
      <c r="H1818" s="6" t="s">
        <v>17</v>
      </c>
      <c r="I1818" s="8">
        <v>0.4</v>
      </c>
      <c r="J1818" s="9">
        <v>4750</v>
      </c>
      <c r="K1818" s="10">
        <f t="shared" si="0"/>
        <v>1900</v>
      </c>
      <c r="L1818" s="10">
        <f t="shared" si="1"/>
        <v>665</v>
      </c>
      <c r="M1818" s="11">
        <v>0.35</v>
      </c>
      <c r="O1818" s="16"/>
      <c r="P1818" s="14"/>
      <c r="Q1818" s="12"/>
      <c r="R1818" s="13"/>
    </row>
    <row r="1819" spans="1:18" ht="15.75" customHeight="1">
      <c r="A1819" s="1"/>
      <c r="B1819" s="6" t="s">
        <v>27</v>
      </c>
      <c r="C1819" s="6">
        <v>1128299</v>
      </c>
      <c r="D1819" s="7">
        <v>44278</v>
      </c>
      <c r="E1819" s="6" t="s">
        <v>28</v>
      </c>
      <c r="F1819" s="6" t="s">
        <v>75</v>
      </c>
      <c r="G1819" s="6" t="s">
        <v>76</v>
      </c>
      <c r="H1819" s="6" t="s">
        <v>18</v>
      </c>
      <c r="I1819" s="8">
        <v>0.5</v>
      </c>
      <c r="J1819" s="9">
        <v>3250</v>
      </c>
      <c r="K1819" s="10">
        <f t="shared" si="0"/>
        <v>1625</v>
      </c>
      <c r="L1819" s="10">
        <f t="shared" si="1"/>
        <v>568.75</v>
      </c>
      <c r="M1819" s="11">
        <v>0.35</v>
      </c>
      <c r="O1819" s="16"/>
      <c r="P1819" s="14"/>
      <c r="Q1819" s="12"/>
      <c r="R1819" s="13"/>
    </row>
    <row r="1820" spans="1:18" ht="15.75" customHeight="1">
      <c r="A1820" s="1"/>
      <c r="B1820" s="6" t="s">
        <v>27</v>
      </c>
      <c r="C1820" s="6">
        <v>1128299</v>
      </c>
      <c r="D1820" s="7">
        <v>44278</v>
      </c>
      <c r="E1820" s="6" t="s">
        <v>28</v>
      </c>
      <c r="F1820" s="6" t="s">
        <v>75</v>
      </c>
      <c r="G1820" s="6" t="s">
        <v>76</v>
      </c>
      <c r="H1820" s="6" t="s">
        <v>19</v>
      </c>
      <c r="I1820" s="8">
        <v>0.54999999999999993</v>
      </c>
      <c r="J1820" s="9">
        <v>3500</v>
      </c>
      <c r="K1820" s="10">
        <f t="shared" si="0"/>
        <v>1924.9999999999998</v>
      </c>
      <c r="L1820" s="10">
        <f t="shared" si="1"/>
        <v>673.74999999999989</v>
      </c>
      <c r="M1820" s="11">
        <v>0.35</v>
      </c>
      <c r="O1820" s="16"/>
      <c r="P1820" s="14"/>
      <c r="Q1820" s="12"/>
      <c r="R1820" s="13"/>
    </row>
    <row r="1821" spans="1:18" ht="15.75" customHeight="1">
      <c r="A1821" s="1"/>
      <c r="B1821" s="6" t="s">
        <v>27</v>
      </c>
      <c r="C1821" s="6">
        <v>1128299</v>
      </c>
      <c r="D1821" s="7">
        <v>44278</v>
      </c>
      <c r="E1821" s="6" t="s">
        <v>28</v>
      </c>
      <c r="F1821" s="6" t="s">
        <v>75</v>
      </c>
      <c r="G1821" s="6" t="s">
        <v>76</v>
      </c>
      <c r="H1821" s="6" t="s">
        <v>20</v>
      </c>
      <c r="I1821" s="8">
        <v>0.5</v>
      </c>
      <c r="J1821" s="9">
        <v>2500</v>
      </c>
      <c r="K1821" s="10">
        <f t="shared" si="0"/>
        <v>1250</v>
      </c>
      <c r="L1821" s="10">
        <f t="shared" si="1"/>
        <v>437.5</v>
      </c>
      <c r="M1821" s="11">
        <v>0.35</v>
      </c>
      <c r="O1821" s="16"/>
      <c r="P1821" s="14"/>
      <c r="Q1821" s="12"/>
      <c r="R1821" s="13"/>
    </row>
    <row r="1822" spans="1:18" ht="15.75" customHeight="1">
      <c r="A1822" s="1"/>
      <c r="B1822" s="6" t="s">
        <v>27</v>
      </c>
      <c r="C1822" s="6">
        <v>1128299</v>
      </c>
      <c r="D1822" s="7">
        <v>44278</v>
      </c>
      <c r="E1822" s="6" t="s">
        <v>28</v>
      </c>
      <c r="F1822" s="6" t="s">
        <v>75</v>
      </c>
      <c r="G1822" s="6" t="s">
        <v>76</v>
      </c>
      <c r="H1822" s="6" t="s">
        <v>21</v>
      </c>
      <c r="I1822" s="8">
        <v>0.55000000000000004</v>
      </c>
      <c r="J1822" s="9">
        <v>1000</v>
      </c>
      <c r="K1822" s="10">
        <f t="shared" si="0"/>
        <v>550</v>
      </c>
      <c r="L1822" s="10">
        <f t="shared" si="1"/>
        <v>220</v>
      </c>
      <c r="M1822" s="11">
        <v>0.4</v>
      </c>
      <c r="O1822" s="16"/>
      <c r="P1822" s="14"/>
      <c r="Q1822" s="12"/>
      <c r="R1822" s="13"/>
    </row>
    <row r="1823" spans="1:18" ht="15.75" customHeight="1">
      <c r="A1823" s="1"/>
      <c r="B1823" s="6" t="s">
        <v>27</v>
      </c>
      <c r="C1823" s="6">
        <v>1128299</v>
      </c>
      <c r="D1823" s="7">
        <v>44278</v>
      </c>
      <c r="E1823" s="6" t="s">
        <v>28</v>
      </c>
      <c r="F1823" s="6" t="s">
        <v>75</v>
      </c>
      <c r="G1823" s="6" t="s">
        <v>76</v>
      </c>
      <c r="H1823" s="6" t="s">
        <v>22</v>
      </c>
      <c r="I1823" s="8">
        <v>0.5</v>
      </c>
      <c r="J1823" s="9">
        <v>3000</v>
      </c>
      <c r="K1823" s="10">
        <f t="shared" si="0"/>
        <v>1500</v>
      </c>
      <c r="L1823" s="10">
        <f t="shared" si="1"/>
        <v>450</v>
      </c>
      <c r="M1823" s="11">
        <v>0.3</v>
      </c>
      <c r="O1823" s="16"/>
      <c r="P1823" s="14"/>
      <c r="Q1823" s="12"/>
      <c r="R1823" s="13"/>
    </row>
    <row r="1824" spans="1:18" ht="15.75" customHeight="1">
      <c r="A1824" s="1"/>
      <c r="B1824" s="6" t="s">
        <v>27</v>
      </c>
      <c r="C1824" s="6">
        <v>1128299</v>
      </c>
      <c r="D1824" s="7">
        <v>44310</v>
      </c>
      <c r="E1824" s="6" t="s">
        <v>28</v>
      </c>
      <c r="F1824" s="6" t="s">
        <v>75</v>
      </c>
      <c r="G1824" s="6" t="s">
        <v>76</v>
      </c>
      <c r="H1824" s="6" t="s">
        <v>17</v>
      </c>
      <c r="I1824" s="8">
        <v>0.55000000000000004</v>
      </c>
      <c r="J1824" s="9">
        <v>4750</v>
      </c>
      <c r="K1824" s="10">
        <f t="shared" si="0"/>
        <v>2612.5</v>
      </c>
      <c r="L1824" s="10">
        <f t="shared" si="1"/>
        <v>914.37499999999989</v>
      </c>
      <c r="M1824" s="11">
        <v>0.35</v>
      </c>
      <c r="O1824" s="16"/>
      <c r="P1824" s="14"/>
      <c r="Q1824" s="12"/>
      <c r="R1824" s="13"/>
    </row>
    <row r="1825" spans="1:18" ht="15.75" customHeight="1">
      <c r="A1825" s="1"/>
      <c r="B1825" s="6" t="s">
        <v>27</v>
      </c>
      <c r="C1825" s="6">
        <v>1128299</v>
      </c>
      <c r="D1825" s="7">
        <v>44310</v>
      </c>
      <c r="E1825" s="6" t="s">
        <v>28</v>
      </c>
      <c r="F1825" s="6" t="s">
        <v>75</v>
      </c>
      <c r="G1825" s="6" t="s">
        <v>76</v>
      </c>
      <c r="H1825" s="6" t="s">
        <v>18</v>
      </c>
      <c r="I1825" s="8">
        <v>0.60000000000000009</v>
      </c>
      <c r="J1825" s="9">
        <v>2750</v>
      </c>
      <c r="K1825" s="10">
        <f t="shared" si="0"/>
        <v>1650.0000000000002</v>
      </c>
      <c r="L1825" s="10">
        <f t="shared" si="1"/>
        <v>577.5</v>
      </c>
      <c r="M1825" s="11">
        <v>0.35</v>
      </c>
      <c r="O1825" s="16"/>
      <c r="P1825" s="14"/>
      <c r="Q1825" s="12"/>
      <c r="R1825" s="13"/>
    </row>
    <row r="1826" spans="1:18" ht="15.75" customHeight="1">
      <c r="A1826" s="1"/>
      <c r="B1826" s="6" t="s">
        <v>27</v>
      </c>
      <c r="C1826" s="6">
        <v>1128299</v>
      </c>
      <c r="D1826" s="7">
        <v>44310</v>
      </c>
      <c r="E1826" s="6" t="s">
        <v>28</v>
      </c>
      <c r="F1826" s="6" t="s">
        <v>75</v>
      </c>
      <c r="G1826" s="6" t="s">
        <v>76</v>
      </c>
      <c r="H1826" s="6" t="s">
        <v>19</v>
      </c>
      <c r="I1826" s="8">
        <v>0.60000000000000009</v>
      </c>
      <c r="J1826" s="9">
        <v>3250</v>
      </c>
      <c r="K1826" s="10">
        <f t="shared" si="0"/>
        <v>1950.0000000000002</v>
      </c>
      <c r="L1826" s="10">
        <f t="shared" si="1"/>
        <v>682.5</v>
      </c>
      <c r="M1826" s="11">
        <v>0.35</v>
      </c>
      <c r="O1826" s="16"/>
      <c r="P1826" s="14"/>
      <c r="Q1826" s="12"/>
      <c r="R1826" s="13"/>
    </row>
    <row r="1827" spans="1:18" ht="15.75" customHeight="1">
      <c r="A1827" s="1"/>
      <c r="B1827" s="6" t="s">
        <v>27</v>
      </c>
      <c r="C1827" s="6">
        <v>1128299</v>
      </c>
      <c r="D1827" s="7">
        <v>44310</v>
      </c>
      <c r="E1827" s="6" t="s">
        <v>28</v>
      </c>
      <c r="F1827" s="6" t="s">
        <v>75</v>
      </c>
      <c r="G1827" s="6" t="s">
        <v>76</v>
      </c>
      <c r="H1827" s="6" t="s">
        <v>20</v>
      </c>
      <c r="I1827" s="8">
        <v>0.45000000000000007</v>
      </c>
      <c r="J1827" s="9">
        <v>2250</v>
      </c>
      <c r="K1827" s="10">
        <f t="shared" si="0"/>
        <v>1012.5000000000001</v>
      </c>
      <c r="L1827" s="10">
        <f t="shared" si="1"/>
        <v>354.375</v>
      </c>
      <c r="M1827" s="11">
        <v>0.35</v>
      </c>
      <c r="O1827" s="16"/>
      <c r="P1827" s="14"/>
      <c r="Q1827" s="12"/>
      <c r="R1827" s="13"/>
    </row>
    <row r="1828" spans="1:18" ht="15.75" customHeight="1">
      <c r="A1828" s="1"/>
      <c r="B1828" s="6" t="s">
        <v>27</v>
      </c>
      <c r="C1828" s="6">
        <v>1128299</v>
      </c>
      <c r="D1828" s="7">
        <v>44310</v>
      </c>
      <c r="E1828" s="6" t="s">
        <v>28</v>
      </c>
      <c r="F1828" s="6" t="s">
        <v>75</v>
      </c>
      <c r="G1828" s="6" t="s">
        <v>76</v>
      </c>
      <c r="H1828" s="6" t="s">
        <v>21</v>
      </c>
      <c r="I1828" s="8">
        <v>0.50000000000000011</v>
      </c>
      <c r="J1828" s="9">
        <v>1250</v>
      </c>
      <c r="K1828" s="10">
        <f t="shared" si="0"/>
        <v>625.00000000000011</v>
      </c>
      <c r="L1828" s="10">
        <f t="shared" si="1"/>
        <v>250.00000000000006</v>
      </c>
      <c r="M1828" s="11">
        <v>0.4</v>
      </c>
      <c r="O1828" s="16"/>
      <c r="P1828" s="14"/>
      <c r="Q1828" s="12"/>
      <c r="R1828" s="13"/>
    </row>
    <row r="1829" spans="1:18" ht="15.75" customHeight="1">
      <c r="A1829" s="1"/>
      <c r="B1829" s="6" t="s">
        <v>27</v>
      </c>
      <c r="C1829" s="6">
        <v>1128299</v>
      </c>
      <c r="D1829" s="7">
        <v>44310</v>
      </c>
      <c r="E1829" s="6" t="s">
        <v>28</v>
      </c>
      <c r="F1829" s="6" t="s">
        <v>75</v>
      </c>
      <c r="G1829" s="6" t="s">
        <v>76</v>
      </c>
      <c r="H1829" s="6" t="s">
        <v>22</v>
      </c>
      <c r="I1829" s="8">
        <v>0.65000000000000013</v>
      </c>
      <c r="J1829" s="9">
        <v>3000</v>
      </c>
      <c r="K1829" s="10">
        <f t="shared" si="0"/>
        <v>1950.0000000000005</v>
      </c>
      <c r="L1829" s="10">
        <f t="shared" si="1"/>
        <v>585.00000000000011</v>
      </c>
      <c r="M1829" s="11">
        <v>0.3</v>
      </c>
      <c r="O1829" s="16"/>
      <c r="P1829" s="14"/>
      <c r="Q1829" s="12"/>
      <c r="R1829" s="13"/>
    </row>
    <row r="1830" spans="1:18" ht="15.75" customHeight="1">
      <c r="A1830" s="1"/>
      <c r="B1830" s="6" t="s">
        <v>27</v>
      </c>
      <c r="C1830" s="6">
        <v>1128299</v>
      </c>
      <c r="D1830" s="7">
        <v>44341</v>
      </c>
      <c r="E1830" s="6" t="s">
        <v>28</v>
      </c>
      <c r="F1830" s="6" t="s">
        <v>75</v>
      </c>
      <c r="G1830" s="6" t="s">
        <v>76</v>
      </c>
      <c r="H1830" s="6" t="s">
        <v>17</v>
      </c>
      <c r="I1830" s="8">
        <v>0.5</v>
      </c>
      <c r="J1830" s="9">
        <v>5000</v>
      </c>
      <c r="K1830" s="10">
        <f t="shared" si="0"/>
        <v>2500</v>
      </c>
      <c r="L1830" s="10">
        <f t="shared" si="1"/>
        <v>875</v>
      </c>
      <c r="M1830" s="11">
        <v>0.35</v>
      </c>
      <c r="O1830" s="16"/>
      <c r="P1830" s="14"/>
      <c r="Q1830" s="12"/>
      <c r="R1830" s="13"/>
    </row>
    <row r="1831" spans="1:18" ht="15.75" customHeight="1">
      <c r="A1831" s="1"/>
      <c r="B1831" s="6" t="s">
        <v>27</v>
      </c>
      <c r="C1831" s="6">
        <v>1128299</v>
      </c>
      <c r="D1831" s="7">
        <v>44341</v>
      </c>
      <c r="E1831" s="6" t="s">
        <v>28</v>
      </c>
      <c r="F1831" s="6" t="s">
        <v>75</v>
      </c>
      <c r="G1831" s="6" t="s">
        <v>76</v>
      </c>
      <c r="H1831" s="6" t="s">
        <v>18</v>
      </c>
      <c r="I1831" s="8">
        <v>0.55000000000000004</v>
      </c>
      <c r="J1831" s="9">
        <v>3500</v>
      </c>
      <c r="K1831" s="10">
        <f t="shared" si="0"/>
        <v>1925.0000000000002</v>
      </c>
      <c r="L1831" s="10">
        <f t="shared" si="1"/>
        <v>673.75</v>
      </c>
      <c r="M1831" s="11">
        <v>0.35</v>
      </c>
      <c r="O1831" s="16"/>
      <c r="P1831" s="14"/>
      <c r="Q1831" s="12"/>
      <c r="R1831" s="13"/>
    </row>
    <row r="1832" spans="1:18" ht="15.75" customHeight="1">
      <c r="A1832" s="1"/>
      <c r="B1832" s="6" t="s">
        <v>27</v>
      </c>
      <c r="C1832" s="6">
        <v>1128299</v>
      </c>
      <c r="D1832" s="7">
        <v>44341</v>
      </c>
      <c r="E1832" s="6" t="s">
        <v>28</v>
      </c>
      <c r="F1832" s="6" t="s">
        <v>75</v>
      </c>
      <c r="G1832" s="6" t="s">
        <v>76</v>
      </c>
      <c r="H1832" s="6" t="s">
        <v>19</v>
      </c>
      <c r="I1832" s="8">
        <v>0.55000000000000004</v>
      </c>
      <c r="J1832" s="9">
        <v>3500</v>
      </c>
      <c r="K1832" s="10">
        <f t="shared" si="0"/>
        <v>1925.0000000000002</v>
      </c>
      <c r="L1832" s="10">
        <f t="shared" si="1"/>
        <v>673.75</v>
      </c>
      <c r="M1832" s="11">
        <v>0.35</v>
      </c>
      <c r="O1832" s="16"/>
      <c r="P1832" s="14"/>
      <c r="Q1832" s="12"/>
      <c r="R1832" s="13"/>
    </row>
    <row r="1833" spans="1:18" ht="15.75" customHeight="1">
      <c r="A1833" s="1"/>
      <c r="B1833" s="6" t="s">
        <v>27</v>
      </c>
      <c r="C1833" s="6">
        <v>1128299</v>
      </c>
      <c r="D1833" s="7">
        <v>44341</v>
      </c>
      <c r="E1833" s="6" t="s">
        <v>28</v>
      </c>
      <c r="F1833" s="6" t="s">
        <v>75</v>
      </c>
      <c r="G1833" s="6" t="s">
        <v>76</v>
      </c>
      <c r="H1833" s="6" t="s">
        <v>20</v>
      </c>
      <c r="I1833" s="8">
        <v>0.5</v>
      </c>
      <c r="J1833" s="9">
        <v>2750</v>
      </c>
      <c r="K1833" s="10">
        <f t="shared" si="0"/>
        <v>1375</v>
      </c>
      <c r="L1833" s="10">
        <f t="shared" si="1"/>
        <v>481.24999999999994</v>
      </c>
      <c r="M1833" s="11">
        <v>0.35</v>
      </c>
      <c r="O1833" s="16"/>
      <c r="P1833" s="14"/>
      <c r="Q1833" s="12"/>
      <c r="R1833" s="13"/>
    </row>
    <row r="1834" spans="1:18" ht="15.75" customHeight="1">
      <c r="A1834" s="1"/>
      <c r="B1834" s="6" t="s">
        <v>27</v>
      </c>
      <c r="C1834" s="6">
        <v>1128299</v>
      </c>
      <c r="D1834" s="7">
        <v>44341</v>
      </c>
      <c r="E1834" s="6" t="s">
        <v>28</v>
      </c>
      <c r="F1834" s="6" t="s">
        <v>75</v>
      </c>
      <c r="G1834" s="6" t="s">
        <v>76</v>
      </c>
      <c r="H1834" s="6" t="s">
        <v>21</v>
      </c>
      <c r="I1834" s="8">
        <v>0.44999999999999996</v>
      </c>
      <c r="J1834" s="9">
        <v>1750</v>
      </c>
      <c r="K1834" s="10">
        <f t="shared" si="0"/>
        <v>787.49999999999989</v>
      </c>
      <c r="L1834" s="10">
        <f t="shared" si="1"/>
        <v>315</v>
      </c>
      <c r="M1834" s="11">
        <v>0.4</v>
      </c>
      <c r="O1834" s="16"/>
      <c r="P1834" s="14"/>
      <c r="Q1834" s="12"/>
      <c r="R1834" s="13"/>
    </row>
    <row r="1835" spans="1:18" ht="15.75" customHeight="1">
      <c r="A1835" s="1"/>
      <c r="B1835" s="6" t="s">
        <v>27</v>
      </c>
      <c r="C1835" s="6">
        <v>1128299</v>
      </c>
      <c r="D1835" s="7">
        <v>44341</v>
      </c>
      <c r="E1835" s="6" t="s">
        <v>28</v>
      </c>
      <c r="F1835" s="6" t="s">
        <v>75</v>
      </c>
      <c r="G1835" s="6" t="s">
        <v>76</v>
      </c>
      <c r="H1835" s="6" t="s">
        <v>22</v>
      </c>
      <c r="I1835" s="8">
        <v>0.6</v>
      </c>
      <c r="J1835" s="9">
        <v>5250</v>
      </c>
      <c r="K1835" s="10">
        <f t="shared" si="0"/>
        <v>3150</v>
      </c>
      <c r="L1835" s="10">
        <f t="shared" si="1"/>
        <v>945</v>
      </c>
      <c r="M1835" s="11">
        <v>0.3</v>
      </c>
      <c r="O1835" s="16"/>
      <c r="P1835" s="14"/>
      <c r="Q1835" s="12"/>
      <c r="R1835" s="13"/>
    </row>
    <row r="1836" spans="1:18" ht="15.75" customHeight="1">
      <c r="A1836" s="1"/>
      <c r="B1836" s="6" t="s">
        <v>27</v>
      </c>
      <c r="C1836" s="6">
        <v>1128299</v>
      </c>
      <c r="D1836" s="7">
        <v>44371</v>
      </c>
      <c r="E1836" s="6" t="s">
        <v>28</v>
      </c>
      <c r="F1836" s="6" t="s">
        <v>75</v>
      </c>
      <c r="G1836" s="6" t="s">
        <v>76</v>
      </c>
      <c r="H1836" s="6" t="s">
        <v>17</v>
      </c>
      <c r="I1836" s="8">
        <v>0.54999999999999993</v>
      </c>
      <c r="J1836" s="9">
        <v>7750</v>
      </c>
      <c r="K1836" s="10">
        <f t="shared" si="0"/>
        <v>4262.4999999999991</v>
      </c>
      <c r="L1836" s="10">
        <f t="shared" si="1"/>
        <v>1491.8749999999995</v>
      </c>
      <c r="M1836" s="11">
        <v>0.35</v>
      </c>
      <c r="O1836" s="16"/>
      <c r="P1836" s="14"/>
      <c r="Q1836" s="12"/>
      <c r="R1836" s="13"/>
    </row>
    <row r="1837" spans="1:18" ht="15.75" customHeight="1">
      <c r="A1837" s="1"/>
      <c r="B1837" s="6" t="s">
        <v>27</v>
      </c>
      <c r="C1837" s="6">
        <v>1128299</v>
      </c>
      <c r="D1837" s="7">
        <v>44371</v>
      </c>
      <c r="E1837" s="6" t="s">
        <v>28</v>
      </c>
      <c r="F1837" s="6" t="s">
        <v>75</v>
      </c>
      <c r="G1837" s="6" t="s">
        <v>76</v>
      </c>
      <c r="H1837" s="6" t="s">
        <v>18</v>
      </c>
      <c r="I1837" s="8">
        <v>0.64999999999999991</v>
      </c>
      <c r="J1837" s="9">
        <v>6500</v>
      </c>
      <c r="K1837" s="10">
        <f t="shared" si="0"/>
        <v>4224.9999999999991</v>
      </c>
      <c r="L1837" s="10">
        <f t="shared" si="1"/>
        <v>1478.7499999999995</v>
      </c>
      <c r="M1837" s="11">
        <v>0.35</v>
      </c>
      <c r="O1837" s="16"/>
      <c r="P1837" s="14"/>
      <c r="Q1837" s="12"/>
      <c r="R1837" s="13"/>
    </row>
    <row r="1838" spans="1:18" ht="15.75" customHeight="1">
      <c r="A1838" s="1"/>
      <c r="B1838" s="6" t="s">
        <v>27</v>
      </c>
      <c r="C1838" s="6">
        <v>1128299</v>
      </c>
      <c r="D1838" s="7">
        <v>44371</v>
      </c>
      <c r="E1838" s="6" t="s">
        <v>28</v>
      </c>
      <c r="F1838" s="6" t="s">
        <v>75</v>
      </c>
      <c r="G1838" s="6" t="s">
        <v>76</v>
      </c>
      <c r="H1838" s="6" t="s">
        <v>19</v>
      </c>
      <c r="I1838" s="8">
        <v>0.79999999999999993</v>
      </c>
      <c r="J1838" s="9">
        <v>6500</v>
      </c>
      <c r="K1838" s="10">
        <f t="shared" si="0"/>
        <v>5200</v>
      </c>
      <c r="L1838" s="10">
        <f t="shared" si="1"/>
        <v>1819.9999999999998</v>
      </c>
      <c r="M1838" s="11">
        <v>0.35</v>
      </c>
      <c r="O1838" s="16"/>
      <c r="P1838" s="14"/>
      <c r="Q1838" s="12"/>
      <c r="R1838" s="13"/>
    </row>
    <row r="1839" spans="1:18" ht="15.75" customHeight="1">
      <c r="A1839" s="1"/>
      <c r="B1839" s="6" t="s">
        <v>27</v>
      </c>
      <c r="C1839" s="6">
        <v>1128299</v>
      </c>
      <c r="D1839" s="7">
        <v>44371</v>
      </c>
      <c r="E1839" s="6" t="s">
        <v>28</v>
      </c>
      <c r="F1839" s="6" t="s">
        <v>75</v>
      </c>
      <c r="G1839" s="6" t="s">
        <v>76</v>
      </c>
      <c r="H1839" s="6" t="s">
        <v>20</v>
      </c>
      <c r="I1839" s="8">
        <v>0.79999999999999993</v>
      </c>
      <c r="J1839" s="9">
        <v>5250</v>
      </c>
      <c r="K1839" s="10">
        <f t="shared" si="0"/>
        <v>4200</v>
      </c>
      <c r="L1839" s="10">
        <f t="shared" si="1"/>
        <v>1470</v>
      </c>
      <c r="M1839" s="11">
        <v>0.35</v>
      </c>
      <c r="O1839" s="16"/>
      <c r="P1839" s="14"/>
      <c r="Q1839" s="12"/>
      <c r="R1839" s="13"/>
    </row>
    <row r="1840" spans="1:18" ht="15.75" customHeight="1">
      <c r="A1840" s="1"/>
      <c r="B1840" s="6" t="s">
        <v>27</v>
      </c>
      <c r="C1840" s="6">
        <v>1128299</v>
      </c>
      <c r="D1840" s="7">
        <v>44371</v>
      </c>
      <c r="E1840" s="6" t="s">
        <v>28</v>
      </c>
      <c r="F1840" s="6" t="s">
        <v>75</v>
      </c>
      <c r="G1840" s="6" t="s">
        <v>76</v>
      </c>
      <c r="H1840" s="6" t="s">
        <v>21</v>
      </c>
      <c r="I1840" s="8">
        <v>0.9</v>
      </c>
      <c r="J1840" s="9">
        <v>4000</v>
      </c>
      <c r="K1840" s="10">
        <f t="shared" si="0"/>
        <v>3600</v>
      </c>
      <c r="L1840" s="10">
        <f t="shared" si="1"/>
        <v>1440</v>
      </c>
      <c r="M1840" s="11">
        <v>0.4</v>
      </c>
      <c r="O1840" s="16"/>
      <c r="P1840" s="14"/>
      <c r="Q1840" s="12"/>
      <c r="R1840" s="13"/>
    </row>
    <row r="1841" spans="1:18" ht="15.75" customHeight="1">
      <c r="A1841" s="1"/>
      <c r="B1841" s="6" t="s">
        <v>27</v>
      </c>
      <c r="C1841" s="6">
        <v>1128299</v>
      </c>
      <c r="D1841" s="7">
        <v>44371</v>
      </c>
      <c r="E1841" s="6" t="s">
        <v>28</v>
      </c>
      <c r="F1841" s="6" t="s">
        <v>75</v>
      </c>
      <c r="G1841" s="6" t="s">
        <v>76</v>
      </c>
      <c r="H1841" s="6" t="s">
        <v>22</v>
      </c>
      <c r="I1841" s="8">
        <v>1.05</v>
      </c>
      <c r="J1841" s="9">
        <v>7000</v>
      </c>
      <c r="K1841" s="10">
        <f t="shared" si="0"/>
        <v>7350</v>
      </c>
      <c r="L1841" s="10">
        <f t="shared" si="1"/>
        <v>2205</v>
      </c>
      <c r="M1841" s="11">
        <v>0.3</v>
      </c>
      <c r="O1841" s="16"/>
      <c r="P1841" s="14"/>
      <c r="Q1841" s="12"/>
      <c r="R1841" s="13"/>
    </row>
    <row r="1842" spans="1:18" ht="15.75" customHeight="1">
      <c r="A1842" s="1"/>
      <c r="B1842" s="6" t="s">
        <v>27</v>
      </c>
      <c r="C1842" s="6">
        <v>1128299</v>
      </c>
      <c r="D1842" s="7">
        <v>44400</v>
      </c>
      <c r="E1842" s="6" t="s">
        <v>28</v>
      </c>
      <c r="F1842" s="6" t="s">
        <v>75</v>
      </c>
      <c r="G1842" s="6" t="s">
        <v>76</v>
      </c>
      <c r="H1842" s="6" t="s">
        <v>17</v>
      </c>
      <c r="I1842" s="8">
        <v>0.85</v>
      </c>
      <c r="J1842" s="9">
        <v>8500</v>
      </c>
      <c r="K1842" s="10">
        <f t="shared" si="0"/>
        <v>7225</v>
      </c>
      <c r="L1842" s="10">
        <f t="shared" si="1"/>
        <v>2528.75</v>
      </c>
      <c r="M1842" s="11">
        <v>0.35</v>
      </c>
      <c r="O1842" s="16"/>
      <c r="P1842" s="14"/>
      <c r="Q1842" s="12"/>
      <c r="R1842" s="13"/>
    </row>
    <row r="1843" spans="1:18" ht="15.75" customHeight="1">
      <c r="A1843" s="1"/>
      <c r="B1843" s="6" t="s">
        <v>27</v>
      </c>
      <c r="C1843" s="6">
        <v>1128299</v>
      </c>
      <c r="D1843" s="7">
        <v>44400</v>
      </c>
      <c r="E1843" s="6" t="s">
        <v>28</v>
      </c>
      <c r="F1843" s="6" t="s">
        <v>75</v>
      </c>
      <c r="G1843" s="6" t="s">
        <v>76</v>
      </c>
      <c r="H1843" s="6" t="s">
        <v>18</v>
      </c>
      <c r="I1843" s="8">
        <v>0.9</v>
      </c>
      <c r="J1843" s="9">
        <v>7000</v>
      </c>
      <c r="K1843" s="10">
        <f t="shared" si="0"/>
        <v>6300</v>
      </c>
      <c r="L1843" s="10">
        <f t="shared" si="1"/>
        <v>2205</v>
      </c>
      <c r="M1843" s="11">
        <v>0.35</v>
      </c>
      <c r="O1843" s="16"/>
      <c r="P1843" s="14"/>
      <c r="Q1843" s="12"/>
      <c r="R1843" s="13"/>
    </row>
    <row r="1844" spans="1:18" ht="15.75" customHeight="1">
      <c r="A1844" s="1"/>
      <c r="B1844" s="6" t="s">
        <v>27</v>
      </c>
      <c r="C1844" s="6">
        <v>1128299</v>
      </c>
      <c r="D1844" s="7">
        <v>44400</v>
      </c>
      <c r="E1844" s="6" t="s">
        <v>28</v>
      </c>
      <c r="F1844" s="6" t="s">
        <v>75</v>
      </c>
      <c r="G1844" s="6" t="s">
        <v>76</v>
      </c>
      <c r="H1844" s="6" t="s">
        <v>19</v>
      </c>
      <c r="I1844" s="8">
        <v>0.9</v>
      </c>
      <c r="J1844" s="9">
        <v>6500</v>
      </c>
      <c r="K1844" s="10">
        <f t="shared" si="0"/>
        <v>5850</v>
      </c>
      <c r="L1844" s="10">
        <f t="shared" si="1"/>
        <v>2047.4999999999998</v>
      </c>
      <c r="M1844" s="11">
        <v>0.35</v>
      </c>
      <c r="O1844" s="16"/>
      <c r="P1844" s="14"/>
      <c r="Q1844" s="12"/>
      <c r="R1844" s="13"/>
    </row>
    <row r="1845" spans="1:18" ht="15.75" customHeight="1">
      <c r="A1845" s="1"/>
      <c r="B1845" s="6" t="s">
        <v>27</v>
      </c>
      <c r="C1845" s="6">
        <v>1128299</v>
      </c>
      <c r="D1845" s="7">
        <v>44400</v>
      </c>
      <c r="E1845" s="6" t="s">
        <v>28</v>
      </c>
      <c r="F1845" s="6" t="s">
        <v>75</v>
      </c>
      <c r="G1845" s="6" t="s">
        <v>76</v>
      </c>
      <c r="H1845" s="6" t="s">
        <v>20</v>
      </c>
      <c r="I1845" s="8">
        <v>0.85</v>
      </c>
      <c r="J1845" s="9">
        <v>5500</v>
      </c>
      <c r="K1845" s="10">
        <f t="shared" si="0"/>
        <v>4675</v>
      </c>
      <c r="L1845" s="10">
        <f t="shared" si="1"/>
        <v>1636.25</v>
      </c>
      <c r="M1845" s="11">
        <v>0.35</v>
      </c>
      <c r="O1845" s="16"/>
      <c r="P1845" s="14"/>
      <c r="Q1845" s="12"/>
      <c r="R1845" s="13"/>
    </row>
    <row r="1846" spans="1:18" ht="15.75" customHeight="1">
      <c r="A1846" s="1"/>
      <c r="B1846" s="6" t="s">
        <v>27</v>
      </c>
      <c r="C1846" s="6">
        <v>1128299</v>
      </c>
      <c r="D1846" s="7">
        <v>44400</v>
      </c>
      <c r="E1846" s="6" t="s">
        <v>28</v>
      </c>
      <c r="F1846" s="6" t="s">
        <v>75</v>
      </c>
      <c r="G1846" s="6" t="s">
        <v>76</v>
      </c>
      <c r="H1846" s="6" t="s">
        <v>21</v>
      </c>
      <c r="I1846" s="8">
        <v>0.9</v>
      </c>
      <c r="J1846" s="9">
        <v>6000</v>
      </c>
      <c r="K1846" s="10">
        <f t="shared" si="0"/>
        <v>5400</v>
      </c>
      <c r="L1846" s="10">
        <f t="shared" si="1"/>
        <v>2160</v>
      </c>
      <c r="M1846" s="11">
        <v>0.4</v>
      </c>
      <c r="O1846" s="16"/>
      <c r="P1846" s="14"/>
      <c r="Q1846" s="12"/>
      <c r="R1846" s="13"/>
    </row>
    <row r="1847" spans="1:18" ht="15.75" customHeight="1">
      <c r="A1847" s="1"/>
      <c r="B1847" s="6" t="s">
        <v>27</v>
      </c>
      <c r="C1847" s="6">
        <v>1128299</v>
      </c>
      <c r="D1847" s="7">
        <v>44400</v>
      </c>
      <c r="E1847" s="6" t="s">
        <v>28</v>
      </c>
      <c r="F1847" s="6" t="s">
        <v>75</v>
      </c>
      <c r="G1847" s="6" t="s">
        <v>76</v>
      </c>
      <c r="H1847" s="6" t="s">
        <v>22</v>
      </c>
      <c r="I1847" s="8">
        <v>1.05</v>
      </c>
      <c r="J1847" s="9">
        <v>6000</v>
      </c>
      <c r="K1847" s="10">
        <f t="shared" si="0"/>
        <v>6300</v>
      </c>
      <c r="L1847" s="10">
        <f t="shared" si="1"/>
        <v>1890</v>
      </c>
      <c r="M1847" s="11">
        <v>0.3</v>
      </c>
      <c r="O1847" s="16"/>
      <c r="P1847" s="14"/>
      <c r="Q1847" s="12"/>
      <c r="R1847" s="13"/>
    </row>
    <row r="1848" spans="1:18" ht="15.75" customHeight="1">
      <c r="A1848" s="1"/>
      <c r="B1848" s="6" t="s">
        <v>27</v>
      </c>
      <c r="C1848" s="6">
        <v>1128299</v>
      </c>
      <c r="D1848" s="7">
        <v>44432</v>
      </c>
      <c r="E1848" s="6" t="s">
        <v>28</v>
      </c>
      <c r="F1848" s="6" t="s">
        <v>75</v>
      </c>
      <c r="G1848" s="6" t="s">
        <v>76</v>
      </c>
      <c r="H1848" s="6" t="s">
        <v>17</v>
      </c>
      <c r="I1848" s="8">
        <v>0.9</v>
      </c>
      <c r="J1848" s="9">
        <v>8000</v>
      </c>
      <c r="K1848" s="10">
        <f t="shared" si="0"/>
        <v>7200</v>
      </c>
      <c r="L1848" s="10">
        <f t="shared" si="1"/>
        <v>2520</v>
      </c>
      <c r="M1848" s="11">
        <v>0.35</v>
      </c>
      <c r="O1848" s="16"/>
      <c r="P1848" s="14"/>
      <c r="Q1848" s="12"/>
      <c r="R1848" s="13"/>
    </row>
    <row r="1849" spans="1:18" ht="15.75" customHeight="1">
      <c r="A1849" s="1"/>
      <c r="B1849" s="6" t="s">
        <v>27</v>
      </c>
      <c r="C1849" s="6">
        <v>1128299</v>
      </c>
      <c r="D1849" s="7">
        <v>44432</v>
      </c>
      <c r="E1849" s="6" t="s">
        <v>28</v>
      </c>
      <c r="F1849" s="6" t="s">
        <v>75</v>
      </c>
      <c r="G1849" s="6" t="s">
        <v>76</v>
      </c>
      <c r="H1849" s="6" t="s">
        <v>18</v>
      </c>
      <c r="I1849" s="8">
        <v>0.8</v>
      </c>
      <c r="J1849" s="9">
        <v>7750</v>
      </c>
      <c r="K1849" s="10">
        <f t="shared" si="0"/>
        <v>6200</v>
      </c>
      <c r="L1849" s="10">
        <f t="shared" si="1"/>
        <v>2170</v>
      </c>
      <c r="M1849" s="11">
        <v>0.35</v>
      </c>
      <c r="O1849" s="16"/>
      <c r="P1849" s="14"/>
      <c r="Q1849" s="12"/>
      <c r="R1849" s="13"/>
    </row>
    <row r="1850" spans="1:18" ht="15.75" customHeight="1">
      <c r="A1850" s="1"/>
      <c r="B1850" s="6" t="s">
        <v>27</v>
      </c>
      <c r="C1850" s="6">
        <v>1128299</v>
      </c>
      <c r="D1850" s="7">
        <v>44432</v>
      </c>
      <c r="E1850" s="6" t="s">
        <v>28</v>
      </c>
      <c r="F1850" s="6" t="s">
        <v>75</v>
      </c>
      <c r="G1850" s="6" t="s">
        <v>76</v>
      </c>
      <c r="H1850" s="6" t="s">
        <v>19</v>
      </c>
      <c r="I1850" s="8">
        <v>0.70000000000000007</v>
      </c>
      <c r="J1850" s="9">
        <v>6500</v>
      </c>
      <c r="K1850" s="10">
        <f t="shared" si="0"/>
        <v>4550</v>
      </c>
      <c r="L1850" s="10">
        <f t="shared" si="1"/>
        <v>1592.5</v>
      </c>
      <c r="M1850" s="11">
        <v>0.35</v>
      </c>
      <c r="O1850" s="16"/>
      <c r="P1850" s="14"/>
      <c r="Q1850" s="12"/>
      <c r="R1850" s="13"/>
    </row>
    <row r="1851" spans="1:18" ht="15.75" customHeight="1">
      <c r="A1851" s="1"/>
      <c r="B1851" s="6" t="s">
        <v>27</v>
      </c>
      <c r="C1851" s="6">
        <v>1128299</v>
      </c>
      <c r="D1851" s="7">
        <v>44432</v>
      </c>
      <c r="E1851" s="6" t="s">
        <v>28</v>
      </c>
      <c r="F1851" s="6" t="s">
        <v>75</v>
      </c>
      <c r="G1851" s="6" t="s">
        <v>76</v>
      </c>
      <c r="H1851" s="6" t="s">
        <v>20</v>
      </c>
      <c r="I1851" s="8">
        <v>0.70000000000000007</v>
      </c>
      <c r="J1851" s="9">
        <v>4250</v>
      </c>
      <c r="K1851" s="10">
        <f t="shared" si="0"/>
        <v>2975.0000000000005</v>
      </c>
      <c r="L1851" s="10">
        <f t="shared" si="1"/>
        <v>1041.25</v>
      </c>
      <c r="M1851" s="11">
        <v>0.35</v>
      </c>
      <c r="O1851" s="16"/>
      <c r="P1851" s="14"/>
      <c r="Q1851" s="12"/>
      <c r="R1851" s="13"/>
    </row>
    <row r="1852" spans="1:18" ht="15.75" customHeight="1">
      <c r="A1852" s="1"/>
      <c r="B1852" s="6" t="s">
        <v>27</v>
      </c>
      <c r="C1852" s="6">
        <v>1128299</v>
      </c>
      <c r="D1852" s="7">
        <v>44432</v>
      </c>
      <c r="E1852" s="6" t="s">
        <v>28</v>
      </c>
      <c r="F1852" s="6" t="s">
        <v>75</v>
      </c>
      <c r="G1852" s="6" t="s">
        <v>76</v>
      </c>
      <c r="H1852" s="6" t="s">
        <v>21</v>
      </c>
      <c r="I1852" s="8">
        <v>0.7</v>
      </c>
      <c r="J1852" s="9">
        <v>4250</v>
      </c>
      <c r="K1852" s="10">
        <f t="shared" si="0"/>
        <v>2975</v>
      </c>
      <c r="L1852" s="10">
        <f t="shared" si="1"/>
        <v>1190</v>
      </c>
      <c r="M1852" s="11">
        <v>0.4</v>
      </c>
      <c r="O1852" s="16"/>
      <c r="P1852" s="14"/>
      <c r="Q1852" s="12"/>
      <c r="R1852" s="13"/>
    </row>
    <row r="1853" spans="1:18" ht="15.75" customHeight="1">
      <c r="A1853" s="1"/>
      <c r="B1853" s="6" t="s">
        <v>27</v>
      </c>
      <c r="C1853" s="6">
        <v>1128299</v>
      </c>
      <c r="D1853" s="7">
        <v>44432</v>
      </c>
      <c r="E1853" s="6" t="s">
        <v>28</v>
      </c>
      <c r="F1853" s="6" t="s">
        <v>75</v>
      </c>
      <c r="G1853" s="6" t="s">
        <v>76</v>
      </c>
      <c r="H1853" s="6" t="s">
        <v>22</v>
      </c>
      <c r="I1853" s="8">
        <v>0.75</v>
      </c>
      <c r="J1853" s="9">
        <v>2500</v>
      </c>
      <c r="K1853" s="10">
        <f t="shared" si="0"/>
        <v>1875</v>
      </c>
      <c r="L1853" s="10">
        <f t="shared" si="1"/>
        <v>562.5</v>
      </c>
      <c r="M1853" s="11">
        <v>0.3</v>
      </c>
      <c r="O1853" s="16"/>
      <c r="P1853" s="14"/>
      <c r="Q1853" s="12"/>
      <c r="R1853" s="13"/>
    </row>
    <row r="1854" spans="1:18" ht="15.75" customHeight="1">
      <c r="A1854" s="1"/>
      <c r="B1854" s="6" t="s">
        <v>27</v>
      </c>
      <c r="C1854" s="6">
        <v>1128299</v>
      </c>
      <c r="D1854" s="7">
        <v>44464</v>
      </c>
      <c r="E1854" s="6" t="s">
        <v>28</v>
      </c>
      <c r="F1854" s="6" t="s">
        <v>75</v>
      </c>
      <c r="G1854" s="6" t="s">
        <v>76</v>
      </c>
      <c r="H1854" s="6" t="s">
        <v>17</v>
      </c>
      <c r="I1854" s="8">
        <v>0.50000000000000011</v>
      </c>
      <c r="J1854" s="9">
        <v>4500</v>
      </c>
      <c r="K1854" s="10">
        <f t="shared" si="0"/>
        <v>2250.0000000000005</v>
      </c>
      <c r="L1854" s="10">
        <f t="shared" si="1"/>
        <v>787.50000000000011</v>
      </c>
      <c r="M1854" s="11">
        <v>0.35</v>
      </c>
      <c r="O1854" s="16"/>
      <c r="P1854" s="14"/>
      <c r="Q1854" s="12"/>
      <c r="R1854" s="13"/>
    </row>
    <row r="1855" spans="1:18" ht="15.75" customHeight="1">
      <c r="A1855" s="1"/>
      <c r="B1855" s="6" t="s">
        <v>27</v>
      </c>
      <c r="C1855" s="6">
        <v>1128299</v>
      </c>
      <c r="D1855" s="7">
        <v>44464</v>
      </c>
      <c r="E1855" s="6" t="s">
        <v>28</v>
      </c>
      <c r="F1855" s="6" t="s">
        <v>75</v>
      </c>
      <c r="G1855" s="6" t="s">
        <v>76</v>
      </c>
      <c r="H1855" s="6" t="s">
        <v>18</v>
      </c>
      <c r="I1855" s="8">
        <v>0.55000000000000016</v>
      </c>
      <c r="J1855" s="9">
        <v>4500</v>
      </c>
      <c r="K1855" s="10">
        <f t="shared" si="0"/>
        <v>2475.0000000000009</v>
      </c>
      <c r="L1855" s="10">
        <f t="shared" si="1"/>
        <v>866.25000000000023</v>
      </c>
      <c r="M1855" s="11">
        <v>0.35</v>
      </c>
      <c r="O1855" s="16"/>
      <c r="P1855" s="14"/>
      <c r="Q1855" s="12"/>
      <c r="R1855" s="13"/>
    </row>
    <row r="1856" spans="1:18" ht="15.75" customHeight="1">
      <c r="A1856" s="1"/>
      <c r="B1856" s="6" t="s">
        <v>27</v>
      </c>
      <c r="C1856" s="6">
        <v>1128299</v>
      </c>
      <c r="D1856" s="7">
        <v>44464</v>
      </c>
      <c r="E1856" s="6" t="s">
        <v>28</v>
      </c>
      <c r="F1856" s="6" t="s">
        <v>75</v>
      </c>
      <c r="G1856" s="6" t="s">
        <v>76</v>
      </c>
      <c r="H1856" s="6" t="s">
        <v>19</v>
      </c>
      <c r="I1856" s="8">
        <v>0.50000000000000011</v>
      </c>
      <c r="J1856" s="9">
        <v>2500</v>
      </c>
      <c r="K1856" s="10">
        <f t="shared" si="0"/>
        <v>1250.0000000000002</v>
      </c>
      <c r="L1856" s="10">
        <f t="shared" si="1"/>
        <v>437.50000000000006</v>
      </c>
      <c r="M1856" s="11">
        <v>0.35</v>
      </c>
      <c r="O1856" s="16"/>
      <c r="P1856" s="14"/>
      <c r="Q1856" s="12"/>
      <c r="R1856" s="13"/>
    </row>
    <row r="1857" spans="1:18" ht="15.75" customHeight="1">
      <c r="A1857" s="1"/>
      <c r="B1857" s="6" t="s">
        <v>27</v>
      </c>
      <c r="C1857" s="6">
        <v>1128299</v>
      </c>
      <c r="D1857" s="7">
        <v>44464</v>
      </c>
      <c r="E1857" s="6" t="s">
        <v>28</v>
      </c>
      <c r="F1857" s="6" t="s">
        <v>75</v>
      </c>
      <c r="G1857" s="6" t="s">
        <v>76</v>
      </c>
      <c r="H1857" s="6" t="s">
        <v>20</v>
      </c>
      <c r="I1857" s="8">
        <v>0.50000000000000011</v>
      </c>
      <c r="J1857" s="9">
        <v>2000</v>
      </c>
      <c r="K1857" s="10">
        <f t="shared" si="0"/>
        <v>1000.0000000000002</v>
      </c>
      <c r="L1857" s="10">
        <f t="shared" si="1"/>
        <v>350.00000000000006</v>
      </c>
      <c r="M1857" s="11">
        <v>0.35</v>
      </c>
      <c r="O1857" s="16"/>
      <c r="P1857" s="14"/>
      <c r="Q1857" s="12"/>
      <c r="R1857" s="13"/>
    </row>
    <row r="1858" spans="1:18" ht="15.75" customHeight="1">
      <c r="A1858" s="1"/>
      <c r="B1858" s="6" t="s">
        <v>27</v>
      </c>
      <c r="C1858" s="6">
        <v>1128299</v>
      </c>
      <c r="D1858" s="7">
        <v>44464</v>
      </c>
      <c r="E1858" s="6" t="s">
        <v>28</v>
      </c>
      <c r="F1858" s="6" t="s">
        <v>75</v>
      </c>
      <c r="G1858" s="6" t="s">
        <v>76</v>
      </c>
      <c r="H1858" s="6" t="s">
        <v>21</v>
      </c>
      <c r="I1858" s="8">
        <v>0.60000000000000009</v>
      </c>
      <c r="J1858" s="9">
        <v>2250</v>
      </c>
      <c r="K1858" s="10">
        <f t="shared" si="0"/>
        <v>1350.0000000000002</v>
      </c>
      <c r="L1858" s="10">
        <f t="shared" si="1"/>
        <v>540.00000000000011</v>
      </c>
      <c r="M1858" s="11">
        <v>0.4</v>
      </c>
      <c r="O1858" s="16"/>
      <c r="P1858" s="14"/>
      <c r="Q1858" s="12"/>
      <c r="R1858" s="13"/>
    </row>
    <row r="1859" spans="1:18" ht="15.75" customHeight="1">
      <c r="A1859" s="1"/>
      <c r="B1859" s="6" t="s">
        <v>27</v>
      </c>
      <c r="C1859" s="6">
        <v>1128299</v>
      </c>
      <c r="D1859" s="7">
        <v>44464</v>
      </c>
      <c r="E1859" s="6" t="s">
        <v>28</v>
      </c>
      <c r="F1859" s="6" t="s">
        <v>75</v>
      </c>
      <c r="G1859" s="6" t="s">
        <v>76</v>
      </c>
      <c r="H1859" s="6" t="s">
        <v>22</v>
      </c>
      <c r="I1859" s="8">
        <v>0.44999999999999996</v>
      </c>
      <c r="J1859" s="9">
        <v>2500</v>
      </c>
      <c r="K1859" s="10">
        <f t="shared" si="0"/>
        <v>1125</v>
      </c>
      <c r="L1859" s="10">
        <f t="shared" si="1"/>
        <v>337.5</v>
      </c>
      <c r="M1859" s="11">
        <v>0.3</v>
      </c>
      <c r="O1859" s="16"/>
      <c r="P1859" s="14"/>
      <c r="Q1859" s="12"/>
      <c r="R1859" s="13"/>
    </row>
    <row r="1860" spans="1:18" ht="15.75" customHeight="1">
      <c r="A1860" s="1"/>
      <c r="B1860" s="6" t="s">
        <v>27</v>
      </c>
      <c r="C1860" s="6">
        <v>1128299</v>
      </c>
      <c r="D1860" s="7">
        <v>44493</v>
      </c>
      <c r="E1860" s="6" t="s">
        <v>28</v>
      </c>
      <c r="F1860" s="6" t="s">
        <v>75</v>
      </c>
      <c r="G1860" s="6" t="s">
        <v>76</v>
      </c>
      <c r="H1860" s="6" t="s">
        <v>17</v>
      </c>
      <c r="I1860" s="8">
        <v>0.4</v>
      </c>
      <c r="J1860" s="9">
        <v>3500</v>
      </c>
      <c r="K1860" s="10">
        <f t="shared" si="0"/>
        <v>1400</v>
      </c>
      <c r="L1860" s="10">
        <f t="shared" si="1"/>
        <v>489.99999999999994</v>
      </c>
      <c r="M1860" s="11">
        <v>0.35</v>
      </c>
      <c r="O1860" s="16"/>
      <c r="P1860" s="14"/>
      <c r="Q1860" s="12"/>
      <c r="R1860" s="13"/>
    </row>
    <row r="1861" spans="1:18" ht="15.75" customHeight="1">
      <c r="A1861" s="1"/>
      <c r="B1861" s="6" t="s">
        <v>27</v>
      </c>
      <c r="C1861" s="6">
        <v>1128299</v>
      </c>
      <c r="D1861" s="7">
        <v>44493</v>
      </c>
      <c r="E1861" s="6" t="s">
        <v>28</v>
      </c>
      <c r="F1861" s="6" t="s">
        <v>75</v>
      </c>
      <c r="G1861" s="6" t="s">
        <v>76</v>
      </c>
      <c r="H1861" s="6" t="s">
        <v>18</v>
      </c>
      <c r="I1861" s="8">
        <v>0.55000000000000016</v>
      </c>
      <c r="J1861" s="9">
        <v>5250</v>
      </c>
      <c r="K1861" s="10">
        <f t="shared" si="0"/>
        <v>2887.5000000000009</v>
      </c>
      <c r="L1861" s="10">
        <f t="shared" si="1"/>
        <v>1010.6250000000002</v>
      </c>
      <c r="M1861" s="11">
        <v>0.35</v>
      </c>
      <c r="O1861" s="16"/>
      <c r="P1861" s="14"/>
      <c r="Q1861" s="12"/>
      <c r="R1861" s="13"/>
    </row>
    <row r="1862" spans="1:18" ht="15.75" customHeight="1">
      <c r="A1862" s="1"/>
      <c r="B1862" s="6" t="s">
        <v>27</v>
      </c>
      <c r="C1862" s="6">
        <v>1128299</v>
      </c>
      <c r="D1862" s="7">
        <v>44493</v>
      </c>
      <c r="E1862" s="6" t="s">
        <v>28</v>
      </c>
      <c r="F1862" s="6" t="s">
        <v>75</v>
      </c>
      <c r="G1862" s="6" t="s">
        <v>76</v>
      </c>
      <c r="H1862" s="6" t="s">
        <v>19</v>
      </c>
      <c r="I1862" s="8">
        <v>0.50000000000000011</v>
      </c>
      <c r="J1862" s="9">
        <v>3500</v>
      </c>
      <c r="K1862" s="10">
        <f t="shared" si="0"/>
        <v>1750.0000000000005</v>
      </c>
      <c r="L1862" s="10">
        <f t="shared" si="1"/>
        <v>612.50000000000011</v>
      </c>
      <c r="M1862" s="11">
        <v>0.35</v>
      </c>
      <c r="O1862" s="16"/>
      <c r="P1862" s="14"/>
      <c r="Q1862" s="12"/>
      <c r="R1862" s="13"/>
    </row>
    <row r="1863" spans="1:18" ht="15.75" customHeight="1">
      <c r="A1863" s="1"/>
      <c r="B1863" s="6" t="s">
        <v>27</v>
      </c>
      <c r="C1863" s="6">
        <v>1128299</v>
      </c>
      <c r="D1863" s="7">
        <v>44493</v>
      </c>
      <c r="E1863" s="6" t="s">
        <v>28</v>
      </c>
      <c r="F1863" s="6" t="s">
        <v>75</v>
      </c>
      <c r="G1863" s="6" t="s">
        <v>76</v>
      </c>
      <c r="H1863" s="6" t="s">
        <v>20</v>
      </c>
      <c r="I1863" s="8">
        <v>0.45000000000000007</v>
      </c>
      <c r="J1863" s="9">
        <v>3250</v>
      </c>
      <c r="K1863" s="10">
        <f t="shared" si="0"/>
        <v>1462.5000000000002</v>
      </c>
      <c r="L1863" s="10">
        <f t="shared" si="1"/>
        <v>511.87500000000006</v>
      </c>
      <c r="M1863" s="11">
        <v>0.35</v>
      </c>
      <c r="O1863" s="16"/>
      <c r="P1863" s="14"/>
      <c r="Q1863" s="12"/>
      <c r="R1863" s="13"/>
    </row>
    <row r="1864" spans="1:18" ht="15.75" customHeight="1">
      <c r="A1864" s="1"/>
      <c r="B1864" s="6" t="s">
        <v>27</v>
      </c>
      <c r="C1864" s="6">
        <v>1128299</v>
      </c>
      <c r="D1864" s="7">
        <v>44493</v>
      </c>
      <c r="E1864" s="6" t="s">
        <v>28</v>
      </c>
      <c r="F1864" s="6" t="s">
        <v>75</v>
      </c>
      <c r="G1864" s="6" t="s">
        <v>76</v>
      </c>
      <c r="H1864" s="6" t="s">
        <v>21</v>
      </c>
      <c r="I1864" s="8">
        <v>0.55000000000000004</v>
      </c>
      <c r="J1864" s="9">
        <v>3000</v>
      </c>
      <c r="K1864" s="10">
        <f t="shared" si="0"/>
        <v>1650.0000000000002</v>
      </c>
      <c r="L1864" s="10">
        <f t="shared" si="1"/>
        <v>660.00000000000011</v>
      </c>
      <c r="M1864" s="11">
        <v>0.4</v>
      </c>
      <c r="O1864" s="16"/>
      <c r="P1864" s="14"/>
      <c r="Q1864" s="12"/>
      <c r="R1864" s="13"/>
    </row>
    <row r="1865" spans="1:18" ht="15.75" customHeight="1">
      <c r="A1865" s="1"/>
      <c r="B1865" s="6" t="s">
        <v>27</v>
      </c>
      <c r="C1865" s="6">
        <v>1128299</v>
      </c>
      <c r="D1865" s="7">
        <v>44493</v>
      </c>
      <c r="E1865" s="6" t="s">
        <v>28</v>
      </c>
      <c r="F1865" s="6" t="s">
        <v>75</v>
      </c>
      <c r="G1865" s="6" t="s">
        <v>76</v>
      </c>
      <c r="H1865" s="6" t="s">
        <v>22</v>
      </c>
      <c r="I1865" s="8">
        <v>0.60000000000000009</v>
      </c>
      <c r="J1865" s="9">
        <v>3500</v>
      </c>
      <c r="K1865" s="10">
        <f t="shared" si="0"/>
        <v>2100.0000000000005</v>
      </c>
      <c r="L1865" s="10">
        <f t="shared" si="1"/>
        <v>630.00000000000011</v>
      </c>
      <c r="M1865" s="11">
        <v>0.3</v>
      </c>
      <c r="O1865" s="16"/>
      <c r="P1865" s="14"/>
      <c r="Q1865" s="12"/>
      <c r="R1865" s="13"/>
    </row>
    <row r="1866" spans="1:18" ht="15.75" customHeight="1">
      <c r="A1866" s="1"/>
      <c r="B1866" s="6" t="s">
        <v>27</v>
      </c>
      <c r="C1866" s="6">
        <v>1128299</v>
      </c>
      <c r="D1866" s="7">
        <v>44524</v>
      </c>
      <c r="E1866" s="6" t="s">
        <v>28</v>
      </c>
      <c r="F1866" s="6" t="s">
        <v>75</v>
      </c>
      <c r="G1866" s="6" t="s">
        <v>76</v>
      </c>
      <c r="H1866" s="6" t="s">
        <v>17</v>
      </c>
      <c r="I1866" s="8">
        <v>0.45000000000000007</v>
      </c>
      <c r="J1866" s="9">
        <v>5750</v>
      </c>
      <c r="K1866" s="10">
        <f t="shared" si="0"/>
        <v>2587.5000000000005</v>
      </c>
      <c r="L1866" s="10">
        <f t="shared" si="1"/>
        <v>905.62500000000011</v>
      </c>
      <c r="M1866" s="11">
        <v>0.35</v>
      </c>
      <c r="O1866" s="16"/>
      <c r="P1866" s="14"/>
      <c r="Q1866" s="12"/>
      <c r="R1866" s="13"/>
    </row>
    <row r="1867" spans="1:18" ht="15.75" customHeight="1">
      <c r="A1867" s="1"/>
      <c r="B1867" s="6" t="s">
        <v>27</v>
      </c>
      <c r="C1867" s="6">
        <v>1128299</v>
      </c>
      <c r="D1867" s="7">
        <v>44524</v>
      </c>
      <c r="E1867" s="6" t="s">
        <v>28</v>
      </c>
      <c r="F1867" s="6" t="s">
        <v>75</v>
      </c>
      <c r="G1867" s="6" t="s">
        <v>76</v>
      </c>
      <c r="H1867" s="6" t="s">
        <v>18</v>
      </c>
      <c r="I1867" s="8">
        <v>0.50000000000000011</v>
      </c>
      <c r="J1867" s="9">
        <v>6500</v>
      </c>
      <c r="K1867" s="10">
        <f t="shared" si="0"/>
        <v>3250.0000000000009</v>
      </c>
      <c r="L1867" s="10">
        <f t="shared" si="1"/>
        <v>1137.5000000000002</v>
      </c>
      <c r="M1867" s="11">
        <v>0.35</v>
      </c>
      <c r="O1867" s="16"/>
      <c r="P1867" s="14"/>
      <c r="Q1867" s="12"/>
      <c r="R1867" s="13"/>
    </row>
    <row r="1868" spans="1:18" ht="15.75" customHeight="1">
      <c r="A1868" s="1"/>
      <c r="B1868" s="6" t="s">
        <v>27</v>
      </c>
      <c r="C1868" s="6">
        <v>1128299</v>
      </c>
      <c r="D1868" s="7">
        <v>44524</v>
      </c>
      <c r="E1868" s="6" t="s">
        <v>28</v>
      </c>
      <c r="F1868" s="6" t="s">
        <v>75</v>
      </c>
      <c r="G1868" s="6" t="s">
        <v>76</v>
      </c>
      <c r="H1868" s="6" t="s">
        <v>19</v>
      </c>
      <c r="I1868" s="8">
        <v>0.45000000000000007</v>
      </c>
      <c r="J1868" s="9">
        <v>4750</v>
      </c>
      <c r="K1868" s="10">
        <f t="shared" si="0"/>
        <v>2137.5000000000005</v>
      </c>
      <c r="L1868" s="10">
        <f t="shared" si="1"/>
        <v>748.12500000000011</v>
      </c>
      <c r="M1868" s="11">
        <v>0.35</v>
      </c>
      <c r="O1868" s="16"/>
      <c r="P1868" s="14"/>
      <c r="Q1868" s="12"/>
      <c r="R1868" s="13"/>
    </row>
    <row r="1869" spans="1:18" ht="15.75" customHeight="1">
      <c r="A1869" s="1"/>
      <c r="B1869" s="6" t="s">
        <v>27</v>
      </c>
      <c r="C1869" s="6">
        <v>1128299</v>
      </c>
      <c r="D1869" s="7">
        <v>44524</v>
      </c>
      <c r="E1869" s="6" t="s">
        <v>28</v>
      </c>
      <c r="F1869" s="6" t="s">
        <v>75</v>
      </c>
      <c r="G1869" s="6" t="s">
        <v>76</v>
      </c>
      <c r="H1869" s="6" t="s">
        <v>20</v>
      </c>
      <c r="I1869" s="8">
        <v>0.55000000000000016</v>
      </c>
      <c r="J1869" s="9">
        <v>4500</v>
      </c>
      <c r="K1869" s="10">
        <f t="shared" si="0"/>
        <v>2475.0000000000009</v>
      </c>
      <c r="L1869" s="10">
        <f t="shared" si="1"/>
        <v>866.25000000000023</v>
      </c>
      <c r="M1869" s="11">
        <v>0.35</v>
      </c>
      <c r="O1869" s="16"/>
      <c r="P1869" s="14"/>
      <c r="Q1869" s="12"/>
      <c r="R1869" s="13"/>
    </row>
    <row r="1870" spans="1:18" ht="15.75" customHeight="1">
      <c r="A1870" s="1"/>
      <c r="B1870" s="6" t="s">
        <v>27</v>
      </c>
      <c r="C1870" s="6">
        <v>1128299</v>
      </c>
      <c r="D1870" s="7">
        <v>44524</v>
      </c>
      <c r="E1870" s="6" t="s">
        <v>28</v>
      </c>
      <c r="F1870" s="6" t="s">
        <v>75</v>
      </c>
      <c r="G1870" s="6" t="s">
        <v>76</v>
      </c>
      <c r="H1870" s="6" t="s">
        <v>21</v>
      </c>
      <c r="I1870" s="8">
        <v>0.75000000000000011</v>
      </c>
      <c r="J1870" s="9">
        <v>4250</v>
      </c>
      <c r="K1870" s="10">
        <f t="shared" si="0"/>
        <v>3187.5000000000005</v>
      </c>
      <c r="L1870" s="10">
        <f t="shared" si="1"/>
        <v>1275.0000000000002</v>
      </c>
      <c r="M1870" s="11">
        <v>0.4</v>
      </c>
      <c r="O1870" s="16"/>
      <c r="P1870" s="14"/>
      <c r="Q1870" s="12"/>
      <c r="R1870" s="13"/>
    </row>
    <row r="1871" spans="1:18" ht="15.75" customHeight="1">
      <c r="A1871" s="1"/>
      <c r="B1871" s="6" t="s">
        <v>27</v>
      </c>
      <c r="C1871" s="6">
        <v>1128299</v>
      </c>
      <c r="D1871" s="7">
        <v>44524</v>
      </c>
      <c r="E1871" s="6" t="s">
        <v>28</v>
      </c>
      <c r="F1871" s="6" t="s">
        <v>75</v>
      </c>
      <c r="G1871" s="6" t="s">
        <v>76</v>
      </c>
      <c r="H1871" s="6" t="s">
        <v>22</v>
      </c>
      <c r="I1871" s="8">
        <v>0.80000000000000016</v>
      </c>
      <c r="J1871" s="9">
        <v>5500</v>
      </c>
      <c r="K1871" s="10">
        <f t="shared" si="0"/>
        <v>4400.0000000000009</v>
      </c>
      <c r="L1871" s="10">
        <f t="shared" si="1"/>
        <v>1320.0000000000002</v>
      </c>
      <c r="M1871" s="11">
        <v>0.3</v>
      </c>
      <c r="O1871" s="16"/>
      <c r="P1871" s="14"/>
      <c r="Q1871" s="12"/>
      <c r="R1871" s="13"/>
    </row>
    <row r="1872" spans="1:18" ht="15.75" customHeight="1">
      <c r="A1872" s="1"/>
      <c r="B1872" s="6" t="s">
        <v>27</v>
      </c>
      <c r="C1872" s="6">
        <v>1128299</v>
      </c>
      <c r="D1872" s="7">
        <v>44553</v>
      </c>
      <c r="E1872" s="6" t="s">
        <v>28</v>
      </c>
      <c r="F1872" s="6" t="s">
        <v>75</v>
      </c>
      <c r="G1872" s="6" t="s">
        <v>76</v>
      </c>
      <c r="H1872" s="6" t="s">
        <v>17</v>
      </c>
      <c r="I1872" s="8">
        <v>0.65000000000000013</v>
      </c>
      <c r="J1872" s="9">
        <v>7500</v>
      </c>
      <c r="K1872" s="10">
        <f t="shared" si="0"/>
        <v>4875.0000000000009</v>
      </c>
      <c r="L1872" s="10">
        <f t="shared" si="1"/>
        <v>1706.2500000000002</v>
      </c>
      <c r="M1872" s="11">
        <v>0.35</v>
      </c>
      <c r="O1872" s="16"/>
      <c r="P1872" s="14"/>
      <c r="Q1872" s="12"/>
      <c r="R1872" s="13"/>
    </row>
    <row r="1873" spans="1:18" ht="15.75" customHeight="1">
      <c r="A1873" s="1"/>
      <c r="B1873" s="6" t="s">
        <v>27</v>
      </c>
      <c r="C1873" s="6">
        <v>1128299</v>
      </c>
      <c r="D1873" s="7">
        <v>44553</v>
      </c>
      <c r="E1873" s="6" t="s">
        <v>28</v>
      </c>
      <c r="F1873" s="6" t="s">
        <v>75</v>
      </c>
      <c r="G1873" s="6" t="s">
        <v>76</v>
      </c>
      <c r="H1873" s="6" t="s">
        <v>18</v>
      </c>
      <c r="I1873" s="8">
        <v>0.75000000000000022</v>
      </c>
      <c r="J1873" s="9">
        <v>7500</v>
      </c>
      <c r="K1873" s="10">
        <f t="shared" si="0"/>
        <v>5625.0000000000018</v>
      </c>
      <c r="L1873" s="10">
        <f t="shared" si="1"/>
        <v>1968.7500000000005</v>
      </c>
      <c r="M1873" s="11">
        <v>0.35</v>
      </c>
      <c r="O1873" s="16"/>
      <c r="P1873" s="14"/>
      <c r="Q1873" s="12"/>
      <c r="R1873" s="13"/>
    </row>
    <row r="1874" spans="1:18" ht="15.75" customHeight="1">
      <c r="A1874" s="1"/>
      <c r="B1874" s="6" t="s">
        <v>27</v>
      </c>
      <c r="C1874" s="6">
        <v>1128299</v>
      </c>
      <c r="D1874" s="7">
        <v>44553</v>
      </c>
      <c r="E1874" s="6" t="s">
        <v>28</v>
      </c>
      <c r="F1874" s="6" t="s">
        <v>75</v>
      </c>
      <c r="G1874" s="6" t="s">
        <v>76</v>
      </c>
      <c r="H1874" s="6" t="s">
        <v>19</v>
      </c>
      <c r="I1874" s="8">
        <v>0.70000000000000018</v>
      </c>
      <c r="J1874" s="9">
        <v>5500</v>
      </c>
      <c r="K1874" s="10">
        <f t="shared" si="0"/>
        <v>3850.0000000000009</v>
      </c>
      <c r="L1874" s="10">
        <f t="shared" si="1"/>
        <v>1347.5000000000002</v>
      </c>
      <c r="M1874" s="11">
        <v>0.35</v>
      </c>
      <c r="O1874" s="16"/>
      <c r="P1874" s="14"/>
      <c r="Q1874" s="12"/>
      <c r="R1874" s="13"/>
    </row>
    <row r="1875" spans="1:18" ht="15.75" customHeight="1">
      <c r="A1875" s="1"/>
      <c r="B1875" s="6" t="s">
        <v>27</v>
      </c>
      <c r="C1875" s="6">
        <v>1128299</v>
      </c>
      <c r="D1875" s="7">
        <v>44553</v>
      </c>
      <c r="E1875" s="6" t="s">
        <v>28</v>
      </c>
      <c r="F1875" s="6" t="s">
        <v>75</v>
      </c>
      <c r="G1875" s="6" t="s">
        <v>76</v>
      </c>
      <c r="H1875" s="6" t="s">
        <v>20</v>
      </c>
      <c r="I1875" s="8">
        <v>0.70000000000000018</v>
      </c>
      <c r="J1875" s="9">
        <v>5500</v>
      </c>
      <c r="K1875" s="10">
        <f t="shared" si="0"/>
        <v>3850.0000000000009</v>
      </c>
      <c r="L1875" s="10">
        <f t="shared" si="1"/>
        <v>1347.5000000000002</v>
      </c>
      <c r="M1875" s="11">
        <v>0.35</v>
      </c>
      <c r="O1875" s="16"/>
      <c r="P1875" s="14"/>
      <c r="Q1875" s="12"/>
      <c r="R1875" s="13"/>
    </row>
    <row r="1876" spans="1:18" ht="15.75" customHeight="1">
      <c r="A1876" s="1"/>
      <c r="B1876" s="6" t="s">
        <v>27</v>
      </c>
      <c r="C1876" s="6">
        <v>1128299</v>
      </c>
      <c r="D1876" s="7">
        <v>44553</v>
      </c>
      <c r="E1876" s="6" t="s">
        <v>28</v>
      </c>
      <c r="F1876" s="6" t="s">
        <v>75</v>
      </c>
      <c r="G1876" s="6" t="s">
        <v>76</v>
      </c>
      <c r="H1876" s="6" t="s">
        <v>21</v>
      </c>
      <c r="I1876" s="8">
        <v>0.80000000000000016</v>
      </c>
      <c r="J1876" s="9">
        <v>4750</v>
      </c>
      <c r="K1876" s="10">
        <f t="shared" si="0"/>
        <v>3800.0000000000009</v>
      </c>
      <c r="L1876" s="10">
        <f t="shared" si="1"/>
        <v>1520.0000000000005</v>
      </c>
      <c r="M1876" s="11">
        <v>0.4</v>
      </c>
      <c r="O1876" s="16"/>
      <c r="P1876" s="14"/>
      <c r="Q1876" s="12"/>
      <c r="R1876" s="13"/>
    </row>
    <row r="1877" spans="1:18" ht="15.75" customHeight="1">
      <c r="A1877" s="1"/>
      <c r="B1877" s="6" t="s">
        <v>27</v>
      </c>
      <c r="C1877" s="6">
        <v>1128299</v>
      </c>
      <c r="D1877" s="7">
        <v>44553</v>
      </c>
      <c r="E1877" s="6" t="s">
        <v>28</v>
      </c>
      <c r="F1877" s="6" t="s">
        <v>75</v>
      </c>
      <c r="G1877" s="6" t="s">
        <v>76</v>
      </c>
      <c r="H1877" s="6" t="s">
        <v>22</v>
      </c>
      <c r="I1877" s="8">
        <v>0.8500000000000002</v>
      </c>
      <c r="J1877" s="9">
        <v>5750</v>
      </c>
      <c r="K1877" s="10">
        <f t="shared" si="0"/>
        <v>4887.5000000000009</v>
      </c>
      <c r="L1877" s="10">
        <f t="shared" si="1"/>
        <v>1466.2500000000002</v>
      </c>
      <c r="M1877" s="11">
        <v>0.3</v>
      </c>
      <c r="O1877" s="16"/>
      <c r="P1877" s="14"/>
      <c r="Q1877" s="12"/>
      <c r="R1877" s="13"/>
    </row>
    <row r="1878" spans="1:18" ht="15.75" customHeight="1">
      <c r="A1878" s="1" t="s">
        <v>39</v>
      </c>
      <c r="B1878" s="6" t="s">
        <v>27</v>
      </c>
      <c r="C1878" s="6">
        <v>1128299</v>
      </c>
      <c r="D1878" s="7">
        <v>44213</v>
      </c>
      <c r="E1878" s="6" t="s">
        <v>28</v>
      </c>
      <c r="F1878" s="6" t="s">
        <v>77</v>
      </c>
      <c r="G1878" s="6" t="s">
        <v>60</v>
      </c>
      <c r="H1878" s="6" t="s">
        <v>17</v>
      </c>
      <c r="I1878" s="8">
        <v>0.35000000000000003</v>
      </c>
      <c r="J1878" s="9">
        <v>4000</v>
      </c>
      <c r="K1878" s="10">
        <f t="shared" si="0"/>
        <v>1400.0000000000002</v>
      </c>
      <c r="L1878" s="10">
        <f t="shared" si="1"/>
        <v>560</v>
      </c>
      <c r="M1878" s="11">
        <v>0.39999999999999997</v>
      </c>
      <c r="O1878" s="16"/>
      <c r="P1878" s="14"/>
      <c r="Q1878" s="12"/>
      <c r="R1878" s="13"/>
    </row>
    <row r="1879" spans="1:18" ht="15.75" customHeight="1">
      <c r="A1879" s="1"/>
      <c r="B1879" s="6" t="s">
        <v>27</v>
      </c>
      <c r="C1879" s="6">
        <v>1128299</v>
      </c>
      <c r="D1879" s="7">
        <v>44213</v>
      </c>
      <c r="E1879" s="6" t="s">
        <v>28</v>
      </c>
      <c r="F1879" s="6" t="s">
        <v>77</v>
      </c>
      <c r="G1879" s="6" t="s">
        <v>60</v>
      </c>
      <c r="H1879" s="6" t="s">
        <v>18</v>
      </c>
      <c r="I1879" s="8">
        <v>0.45</v>
      </c>
      <c r="J1879" s="9">
        <v>4000</v>
      </c>
      <c r="K1879" s="10">
        <f t="shared" si="0"/>
        <v>1800</v>
      </c>
      <c r="L1879" s="10">
        <f t="shared" si="1"/>
        <v>719.99999999999989</v>
      </c>
      <c r="M1879" s="11">
        <v>0.39999999999999997</v>
      </c>
      <c r="O1879" s="16"/>
      <c r="P1879" s="14"/>
      <c r="Q1879" s="12"/>
      <c r="R1879" s="13"/>
    </row>
    <row r="1880" spans="1:18" ht="15.75" customHeight="1">
      <c r="A1880" s="1"/>
      <c r="B1880" s="6" t="s">
        <v>27</v>
      </c>
      <c r="C1880" s="6">
        <v>1128299</v>
      </c>
      <c r="D1880" s="7">
        <v>44213</v>
      </c>
      <c r="E1880" s="6" t="s">
        <v>28</v>
      </c>
      <c r="F1880" s="6" t="s">
        <v>77</v>
      </c>
      <c r="G1880" s="6" t="s">
        <v>60</v>
      </c>
      <c r="H1880" s="6" t="s">
        <v>19</v>
      </c>
      <c r="I1880" s="8">
        <v>0.45</v>
      </c>
      <c r="J1880" s="9">
        <v>4000</v>
      </c>
      <c r="K1880" s="10">
        <f t="shared" si="0"/>
        <v>1800</v>
      </c>
      <c r="L1880" s="10">
        <f t="shared" si="1"/>
        <v>719.99999999999989</v>
      </c>
      <c r="M1880" s="11">
        <v>0.39999999999999997</v>
      </c>
      <c r="O1880" s="16"/>
      <c r="P1880" s="14"/>
      <c r="Q1880" s="12"/>
      <c r="R1880" s="13"/>
    </row>
    <row r="1881" spans="1:18" ht="15.75" customHeight="1">
      <c r="A1881" s="1"/>
      <c r="B1881" s="6" t="s">
        <v>27</v>
      </c>
      <c r="C1881" s="6">
        <v>1128299</v>
      </c>
      <c r="D1881" s="7">
        <v>44213</v>
      </c>
      <c r="E1881" s="6" t="s">
        <v>28</v>
      </c>
      <c r="F1881" s="6" t="s">
        <v>77</v>
      </c>
      <c r="G1881" s="6" t="s">
        <v>60</v>
      </c>
      <c r="H1881" s="6" t="s">
        <v>20</v>
      </c>
      <c r="I1881" s="8">
        <v>0.45</v>
      </c>
      <c r="J1881" s="9">
        <v>2500</v>
      </c>
      <c r="K1881" s="10">
        <f t="shared" si="0"/>
        <v>1125</v>
      </c>
      <c r="L1881" s="10">
        <f t="shared" si="1"/>
        <v>449.99999999999994</v>
      </c>
      <c r="M1881" s="11">
        <v>0.39999999999999997</v>
      </c>
      <c r="O1881" s="16"/>
      <c r="P1881" s="14"/>
      <c r="Q1881" s="12"/>
      <c r="R1881" s="13"/>
    </row>
    <row r="1882" spans="1:18" ht="15.75" customHeight="1">
      <c r="A1882" s="1"/>
      <c r="B1882" s="6" t="s">
        <v>27</v>
      </c>
      <c r="C1882" s="6">
        <v>1128299</v>
      </c>
      <c r="D1882" s="7">
        <v>44213</v>
      </c>
      <c r="E1882" s="6" t="s">
        <v>28</v>
      </c>
      <c r="F1882" s="6" t="s">
        <v>77</v>
      </c>
      <c r="G1882" s="6" t="s">
        <v>60</v>
      </c>
      <c r="H1882" s="6" t="s">
        <v>21</v>
      </c>
      <c r="I1882" s="8">
        <v>0.50000000000000011</v>
      </c>
      <c r="J1882" s="9">
        <v>2000</v>
      </c>
      <c r="K1882" s="10">
        <f t="shared" si="0"/>
        <v>1000.0000000000002</v>
      </c>
      <c r="L1882" s="10">
        <f t="shared" si="1"/>
        <v>450.00000000000011</v>
      </c>
      <c r="M1882" s="11">
        <v>0.45</v>
      </c>
      <c r="O1882" s="16"/>
      <c r="P1882" s="14"/>
      <c r="Q1882" s="12"/>
      <c r="R1882" s="13"/>
    </row>
    <row r="1883" spans="1:18" ht="15.75" customHeight="1">
      <c r="A1883" s="1"/>
      <c r="B1883" s="6" t="s">
        <v>27</v>
      </c>
      <c r="C1883" s="6">
        <v>1128299</v>
      </c>
      <c r="D1883" s="7">
        <v>44213</v>
      </c>
      <c r="E1883" s="6" t="s">
        <v>28</v>
      </c>
      <c r="F1883" s="6" t="s">
        <v>77</v>
      </c>
      <c r="G1883" s="6" t="s">
        <v>60</v>
      </c>
      <c r="H1883" s="6" t="s">
        <v>22</v>
      </c>
      <c r="I1883" s="8">
        <v>0.45</v>
      </c>
      <c r="J1883" s="9">
        <v>4500</v>
      </c>
      <c r="K1883" s="10">
        <f t="shared" si="0"/>
        <v>2025</v>
      </c>
      <c r="L1883" s="10">
        <f t="shared" si="1"/>
        <v>708.75</v>
      </c>
      <c r="M1883" s="11">
        <v>0.35</v>
      </c>
      <c r="O1883" s="16"/>
      <c r="P1883" s="14"/>
      <c r="Q1883" s="12"/>
      <c r="R1883" s="13"/>
    </row>
    <row r="1884" spans="1:18" ht="15.75" customHeight="1">
      <c r="A1884" s="1"/>
      <c r="B1884" s="6" t="s">
        <v>27</v>
      </c>
      <c r="C1884" s="6">
        <v>1128299</v>
      </c>
      <c r="D1884" s="7">
        <v>44244</v>
      </c>
      <c r="E1884" s="6" t="s">
        <v>28</v>
      </c>
      <c r="F1884" s="6" t="s">
        <v>77</v>
      </c>
      <c r="G1884" s="6" t="s">
        <v>60</v>
      </c>
      <c r="H1884" s="6" t="s">
        <v>17</v>
      </c>
      <c r="I1884" s="8">
        <v>0.35000000000000003</v>
      </c>
      <c r="J1884" s="9">
        <v>5000</v>
      </c>
      <c r="K1884" s="10">
        <f t="shared" si="0"/>
        <v>1750.0000000000002</v>
      </c>
      <c r="L1884" s="10">
        <f t="shared" si="1"/>
        <v>700</v>
      </c>
      <c r="M1884" s="11">
        <v>0.39999999999999997</v>
      </c>
      <c r="O1884" s="16"/>
      <c r="P1884" s="14"/>
      <c r="Q1884" s="12"/>
      <c r="R1884" s="13"/>
    </row>
    <row r="1885" spans="1:18" ht="15.75" customHeight="1">
      <c r="A1885" s="1"/>
      <c r="B1885" s="6" t="s">
        <v>27</v>
      </c>
      <c r="C1885" s="6">
        <v>1128299</v>
      </c>
      <c r="D1885" s="7">
        <v>44244</v>
      </c>
      <c r="E1885" s="6" t="s">
        <v>28</v>
      </c>
      <c r="F1885" s="6" t="s">
        <v>77</v>
      </c>
      <c r="G1885" s="6" t="s">
        <v>60</v>
      </c>
      <c r="H1885" s="6" t="s">
        <v>18</v>
      </c>
      <c r="I1885" s="8">
        <v>0.45</v>
      </c>
      <c r="J1885" s="9">
        <v>4000</v>
      </c>
      <c r="K1885" s="10">
        <f t="shared" si="0"/>
        <v>1800</v>
      </c>
      <c r="L1885" s="10">
        <f t="shared" si="1"/>
        <v>719.99999999999989</v>
      </c>
      <c r="M1885" s="11">
        <v>0.39999999999999997</v>
      </c>
      <c r="O1885" s="16"/>
      <c r="P1885" s="14"/>
      <c r="Q1885" s="12"/>
      <c r="R1885" s="13"/>
    </row>
    <row r="1886" spans="1:18" ht="15.75" customHeight="1">
      <c r="A1886" s="1"/>
      <c r="B1886" s="6" t="s">
        <v>27</v>
      </c>
      <c r="C1886" s="6">
        <v>1128299</v>
      </c>
      <c r="D1886" s="7">
        <v>44244</v>
      </c>
      <c r="E1886" s="6" t="s">
        <v>28</v>
      </c>
      <c r="F1886" s="6" t="s">
        <v>77</v>
      </c>
      <c r="G1886" s="6" t="s">
        <v>60</v>
      </c>
      <c r="H1886" s="6" t="s">
        <v>19</v>
      </c>
      <c r="I1886" s="8">
        <v>0.45</v>
      </c>
      <c r="J1886" s="9">
        <v>4000</v>
      </c>
      <c r="K1886" s="10">
        <f t="shared" si="0"/>
        <v>1800</v>
      </c>
      <c r="L1886" s="10">
        <f t="shared" si="1"/>
        <v>719.99999999999989</v>
      </c>
      <c r="M1886" s="11">
        <v>0.39999999999999997</v>
      </c>
      <c r="O1886" s="16"/>
      <c r="P1886" s="14"/>
      <c r="Q1886" s="12"/>
      <c r="R1886" s="13"/>
    </row>
    <row r="1887" spans="1:18" ht="15.75" customHeight="1">
      <c r="A1887" s="1"/>
      <c r="B1887" s="6" t="s">
        <v>27</v>
      </c>
      <c r="C1887" s="6">
        <v>1128299</v>
      </c>
      <c r="D1887" s="7">
        <v>44244</v>
      </c>
      <c r="E1887" s="6" t="s">
        <v>28</v>
      </c>
      <c r="F1887" s="6" t="s">
        <v>77</v>
      </c>
      <c r="G1887" s="6" t="s">
        <v>60</v>
      </c>
      <c r="H1887" s="6" t="s">
        <v>20</v>
      </c>
      <c r="I1887" s="8">
        <v>0.45</v>
      </c>
      <c r="J1887" s="9">
        <v>2500</v>
      </c>
      <c r="K1887" s="10">
        <f t="shared" si="0"/>
        <v>1125</v>
      </c>
      <c r="L1887" s="10">
        <f t="shared" si="1"/>
        <v>449.99999999999994</v>
      </c>
      <c r="M1887" s="11">
        <v>0.39999999999999997</v>
      </c>
      <c r="O1887" s="16"/>
      <c r="P1887" s="14"/>
      <c r="Q1887" s="12"/>
      <c r="R1887" s="13"/>
    </row>
    <row r="1888" spans="1:18" ht="15.75" customHeight="1">
      <c r="A1888" s="1"/>
      <c r="B1888" s="6" t="s">
        <v>27</v>
      </c>
      <c r="C1888" s="6">
        <v>1128299</v>
      </c>
      <c r="D1888" s="7">
        <v>44244</v>
      </c>
      <c r="E1888" s="6" t="s">
        <v>28</v>
      </c>
      <c r="F1888" s="6" t="s">
        <v>77</v>
      </c>
      <c r="G1888" s="6" t="s">
        <v>60</v>
      </c>
      <c r="H1888" s="6" t="s">
        <v>21</v>
      </c>
      <c r="I1888" s="8">
        <v>0.50000000000000011</v>
      </c>
      <c r="J1888" s="9">
        <v>1750</v>
      </c>
      <c r="K1888" s="10">
        <f t="shared" si="0"/>
        <v>875.00000000000023</v>
      </c>
      <c r="L1888" s="10">
        <f t="shared" si="1"/>
        <v>393.75000000000011</v>
      </c>
      <c r="M1888" s="11">
        <v>0.45</v>
      </c>
      <c r="O1888" s="16"/>
      <c r="P1888" s="14"/>
      <c r="Q1888" s="12"/>
      <c r="R1888" s="13"/>
    </row>
    <row r="1889" spans="1:18" ht="15.75" customHeight="1">
      <c r="A1889" s="1"/>
      <c r="B1889" s="6" t="s">
        <v>27</v>
      </c>
      <c r="C1889" s="6">
        <v>1128299</v>
      </c>
      <c r="D1889" s="7">
        <v>44244</v>
      </c>
      <c r="E1889" s="6" t="s">
        <v>28</v>
      </c>
      <c r="F1889" s="6" t="s">
        <v>77</v>
      </c>
      <c r="G1889" s="6" t="s">
        <v>60</v>
      </c>
      <c r="H1889" s="6" t="s">
        <v>22</v>
      </c>
      <c r="I1889" s="8">
        <v>0.45</v>
      </c>
      <c r="J1889" s="9">
        <v>3750</v>
      </c>
      <c r="K1889" s="10">
        <f t="shared" si="0"/>
        <v>1687.5</v>
      </c>
      <c r="L1889" s="10">
        <f t="shared" si="1"/>
        <v>590.625</v>
      </c>
      <c r="M1889" s="11">
        <v>0.35</v>
      </c>
      <c r="O1889" s="16"/>
      <c r="P1889" s="14"/>
      <c r="Q1889" s="12"/>
      <c r="R1889" s="13"/>
    </row>
    <row r="1890" spans="1:18" ht="15.75" customHeight="1">
      <c r="A1890" s="1"/>
      <c r="B1890" s="6" t="s">
        <v>27</v>
      </c>
      <c r="C1890" s="6">
        <v>1128299</v>
      </c>
      <c r="D1890" s="7">
        <v>44271</v>
      </c>
      <c r="E1890" s="6" t="s">
        <v>28</v>
      </c>
      <c r="F1890" s="6" t="s">
        <v>77</v>
      </c>
      <c r="G1890" s="6" t="s">
        <v>60</v>
      </c>
      <c r="H1890" s="6" t="s">
        <v>17</v>
      </c>
      <c r="I1890" s="8">
        <v>0.45</v>
      </c>
      <c r="J1890" s="9">
        <v>5250</v>
      </c>
      <c r="K1890" s="10">
        <f t="shared" si="0"/>
        <v>2362.5</v>
      </c>
      <c r="L1890" s="10">
        <f t="shared" si="1"/>
        <v>944.99999999999989</v>
      </c>
      <c r="M1890" s="11">
        <v>0.39999999999999997</v>
      </c>
      <c r="O1890" s="16"/>
      <c r="P1890" s="14"/>
      <c r="Q1890" s="12"/>
      <c r="R1890" s="13"/>
    </row>
    <row r="1891" spans="1:18" ht="15.75" customHeight="1">
      <c r="A1891" s="1"/>
      <c r="B1891" s="6" t="s">
        <v>27</v>
      </c>
      <c r="C1891" s="6">
        <v>1128299</v>
      </c>
      <c r="D1891" s="7">
        <v>44271</v>
      </c>
      <c r="E1891" s="6" t="s">
        <v>28</v>
      </c>
      <c r="F1891" s="6" t="s">
        <v>77</v>
      </c>
      <c r="G1891" s="6" t="s">
        <v>60</v>
      </c>
      <c r="H1891" s="6" t="s">
        <v>18</v>
      </c>
      <c r="I1891" s="8">
        <v>0.55000000000000004</v>
      </c>
      <c r="J1891" s="9">
        <v>3750</v>
      </c>
      <c r="K1891" s="10">
        <f t="shared" si="0"/>
        <v>2062.5</v>
      </c>
      <c r="L1891" s="10">
        <f t="shared" si="1"/>
        <v>824.99999999999989</v>
      </c>
      <c r="M1891" s="11">
        <v>0.39999999999999997</v>
      </c>
      <c r="O1891" s="16"/>
      <c r="P1891" s="14"/>
      <c r="Q1891" s="12"/>
      <c r="R1891" s="13"/>
    </row>
    <row r="1892" spans="1:18" ht="15.75" customHeight="1">
      <c r="A1892" s="1"/>
      <c r="B1892" s="6" t="s">
        <v>27</v>
      </c>
      <c r="C1892" s="6">
        <v>1128299</v>
      </c>
      <c r="D1892" s="7">
        <v>44271</v>
      </c>
      <c r="E1892" s="6" t="s">
        <v>28</v>
      </c>
      <c r="F1892" s="6" t="s">
        <v>77</v>
      </c>
      <c r="G1892" s="6" t="s">
        <v>60</v>
      </c>
      <c r="H1892" s="6" t="s">
        <v>19</v>
      </c>
      <c r="I1892" s="8">
        <v>0.6</v>
      </c>
      <c r="J1892" s="9">
        <v>4000</v>
      </c>
      <c r="K1892" s="10">
        <f t="shared" si="0"/>
        <v>2400</v>
      </c>
      <c r="L1892" s="10">
        <f t="shared" si="1"/>
        <v>959.99999999999989</v>
      </c>
      <c r="M1892" s="11">
        <v>0.39999999999999997</v>
      </c>
      <c r="O1892" s="16"/>
      <c r="P1892" s="14"/>
      <c r="Q1892" s="12"/>
      <c r="R1892" s="13"/>
    </row>
    <row r="1893" spans="1:18" ht="15.75" customHeight="1">
      <c r="A1893" s="1"/>
      <c r="B1893" s="6" t="s">
        <v>27</v>
      </c>
      <c r="C1893" s="6">
        <v>1128299</v>
      </c>
      <c r="D1893" s="7">
        <v>44271</v>
      </c>
      <c r="E1893" s="6" t="s">
        <v>28</v>
      </c>
      <c r="F1893" s="6" t="s">
        <v>77</v>
      </c>
      <c r="G1893" s="6" t="s">
        <v>60</v>
      </c>
      <c r="H1893" s="6" t="s">
        <v>20</v>
      </c>
      <c r="I1893" s="8">
        <v>0.55000000000000004</v>
      </c>
      <c r="J1893" s="9">
        <v>3000</v>
      </c>
      <c r="K1893" s="10">
        <f t="shared" si="0"/>
        <v>1650.0000000000002</v>
      </c>
      <c r="L1893" s="10">
        <f t="shared" si="1"/>
        <v>660</v>
      </c>
      <c r="M1893" s="11">
        <v>0.39999999999999997</v>
      </c>
      <c r="O1893" s="16"/>
      <c r="P1893" s="14"/>
      <c r="Q1893" s="12"/>
      <c r="R1893" s="13"/>
    </row>
    <row r="1894" spans="1:18" ht="15.75" customHeight="1">
      <c r="A1894" s="1"/>
      <c r="B1894" s="6" t="s">
        <v>27</v>
      </c>
      <c r="C1894" s="6">
        <v>1128299</v>
      </c>
      <c r="D1894" s="7">
        <v>44271</v>
      </c>
      <c r="E1894" s="6" t="s">
        <v>28</v>
      </c>
      <c r="F1894" s="6" t="s">
        <v>77</v>
      </c>
      <c r="G1894" s="6" t="s">
        <v>60</v>
      </c>
      <c r="H1894" s="6" t="s">
        <v>21</v>
      </c>
      <c r="I1894" s="8">
        <v>0.60000000000000009</v>
      </c>
      <c r="J1894" s="9">
        <v>1500</v>
      </c>
      <c r="K1894" s="10">
        <f t="shared" si="0"/>
        <v>900.00000000000011</v>
      </c>
      <c r="L1894" s="10">
        <f t="shared" si="1"/>
        <v>405.00000000000006</v>
      </c>
      <c r="M1894" s="11">
        <v>0.45</v>
      </c>
      <c r="O1894" s="16"/>
      <c r="P1894" s="14"/>
      <c r="Q1894" s="12"/>
      <c r="R1894" s="13"/>
    </row>
    <row r="1895" spans="1:18" ht="15.75" customHeight="1">
      <c r="A1895" s="1"/>
      <c r="B1895" s="6" t="s">
        <v>27</v>
      </c>
      <c r="C1895" s="6">
        <v>1128299</v>
      </c>
      <c r="D1895" s="7">
        <v>44271</v>
      </c>
      <c r="E1895" s="6" t="s">
        <v>28</v>
      </c>
      <c r="F1895" s="6" t="s">
        <v>77</v>
      </c>
      <c r="G1895" s="6" t="s">
        <v>60</v>
      </c>
      <c r="H1895" s="6" t="s">
        <v>22</v>
      </c>
      <c r="I1895" s="8">
        <v>0.45</v>
      </c>
      <c r="J1895" s="9">
        <v>3500</v>
      </c>
      <c r="K1895" s="10">
        <f t="shared" si="0"/>
        <v>1575</v>
      </c>
      <c r="L1895" s="10">
        <f t="shared" si="1"/>
        <v>551.25</v>
      </c>
      <c r="M1895" s="11">
        <v>0.35</v>
      </c>
      <c r="O1895" s="16"/>
      <c r="P1895" s="14"/>
      <c r="Q1895" s="12"/>
      <c r="R1895" s="13"/>
    </row>
    <row r="1896" spans="1:18" ht="15.75" customHeight="1">
      <c r="A1896" s="1"/>
      <c r="B1896" s="6" t="s">
        <v>27</v>
      </c>
      <c r="C1896" s="6">
        <v>1128299</v>
      </c>
      <c r="D1896" s="7">
        <v>44303</v>
      </c>
      <c r="E1896" s="6" t="s">
        <v>28</v>
      </c>
      <c r="F1896" s="6" t="s">
        <v>77</v>
      </c>
      <c r="G1896" s="6" t="s">
        <v>60</v>
      </c>
      <c r="H1896" s="6" t="s">
        <v>17</v>
      </c>
      <c r="I1896" s="8">
        <v>0.5</v>
      </c>
      <c r="J1896" s="9">
        <v>5250</v>
      </c>
      <c r="K1896" s="10">
        <f t="shared" si="0"/>
        <v>2625</v>
      </c>
      <c r="L1896" s="10">
        <f t="shared" si="1"/>
        <v>1050</v>
      </c>
      <c r="M1896" s="11">
        <v>0.39999999999999997</v>
      </c>
      <c r="O1896" s="16"/>
      <c r="P1896" s="14"/>
      <c r="Q1896" s="12"/>
      <c r="R1896" s="13"/>
    </row>
    <row r="1897" spans="1:18" ht="15.75" customHeight="1">
      <c r="A1897" s="1"/>
      <c r="B1897" s="6" t="s">
        <v>27</v>
      </c>
      <c r="C1897" s="6">
        <v>1128299</v>
      </c>
      <c r="D1897" s="7">
        <v>44303</v>
      </c>
      <c r="E1897" s="6" t="s">
        <v>28</v>
      </c>
      <c r="F1897" s="6" t="s">
        <v>77</v>
      </c>
      <c r="G1897" s="6" t="s">
        <v>60</v>
      </c>
      <c r="H1897" s="6" t="s">
        <v>18</v>
      </c>
      <c r="I1897" s="8">
        <v>0.55000000000000004</v>
      </c>
      <c r="J1897" s="9">
        <v>3250</v>
      </c>
      <c r="K1897" s="10">
        <f t="shared" si="0"/>
        <v>1787.5000000000002</v>
      </c>
      <c r="L1897" s="10">
        <f t="shared" si="1"/>
        <v>715</v>
      </c>
      <c r="M1897" s="11">
        <v>0.39999999999999997</v>
      </c>
      <c r="O1897" s="16"/>
      <c r="P1897" s="14"/>
      <c r="Q1897" s="12"/>
      <c r="R1897" s="13"/>
    </row>
    <row r="1898" spans="1:18" ht="15.75" customHeight="1">
      <c r="A1898" s="1"/>
      <c r="B1898" s="6" t="s">
        <v>27</v>
      </c>
      <c r="C1898" s="6">
        <v>1128299</v>
      </c>
      <c r="D1898" s="7">
        <v>44303</v>
      </c>
      <c r="E1898" s="6" t="s">
        <v>28</v>
      </c>
      <c r="F1898" s="6" t="s">
        <v>77</v>
      </c>
      <c r="G1898" s="6" t="s">
        <v>60</v>
      </c>
      <c r="H1898" s="6" t="s">
        <v>19</v>
      </c>
      <c r="I1898" s="8">
        <v>0.55000000000000004</v>
      </c>
      <c r="J1898" s="9">
        <v>3750</v>
      </c>
      <c r="K1898" s="10">
        <f t="shared" si="0"/>
        <v>2062.5</v>
      </c>
      <c r="L1898" s="10">
        <f t="shared" si="1"/>
        <v>824.99999999999989</v>
      </c>
      <c r="M1898" s="11">
        <v>0.39999999999999997</v>
      </c>
      <c r="O1898" s="16"/>
      <c r="P1898" s="14"/>
      <c r="Q1898" s="12"/>
      <c r="R1898" s="13"/>
    </row>
    <row r="1899" spans="1:18" ht="15.75" customHeight="1">
      <c r="A1899" s="1"/>
      <c r="B1899" s="6" t="s">
        <v>27</v>
      </c>
      <c r="C1899" s="6">
        <v>1128299</v>
      </c>
      <c r="D1899" s="7">
        <v>44303</v>
      </c>
      <c r="E1899" s="6" t="s">
        <v>28</v>
      </c>
      <c r="F1899" s="6" t="s">
        <v>77</v>
      </c>
      <c r="G1899" s="6" t="s">
        <v>60</v>
      </c>
      <c r="H1899" s="6" t="s">
        <v>20</v>
      </c>
      <c r="I1899" s="8">
        <v>0.40000000000000008</v>
      </c>
      <c r="J1899" s="9">
        <v>2750</v>
      </c>
      <c r="K1899" s="10">
        <f t="shared" si="0"/>
        <v>1100.0000000000002</v>
      </c>
      <c r="L1899" s="10">
        <f t="shared" si="1"/>
        <v>440.00000000000006</v>
      </c>
      <c r="M1899" s="11">
        <v>0.39999999999999997</v>
      </c>
      <c r="O1899" s="16"/>
      <c r="P1899" s="14"/>
      <c r="Q1899" s="12"/>
      <c r="R1899" s="13"/>
    </row>
    <row r="1900" spans="1:18" ht="15.75" customHeight="1">
      <c r="A1900" s="1"/>
      <c r="B1900" s="6" t="s">
        <v>27</v>
      </c>
      <c r="C1900" s="6">
        <v>1128299</v>
      </c>
      <c r="D1900" s="7">
        <v>44303</v>
      </c>
      <c r="E1900" s="6" t="s">
        <v>28</v>
      </c>
      <c r="F1900" s="6" t="s">
        <v>77</v>
      </c>
      <c r="G1900" s="6" t="s">
        <v>60</v>
      </c>
      <c r="H1900" s="6" t="s">
        <v>21</v>
      </c>
      <c r="I1900" s="8">
        <v>0.45000000000000012</v>
      </c>
      <c r="J1900" s="9">
        <v>1750</v>
      </c>
      <c r="K1900" s="10">
        <f t="shared" si="0"/>
        <v>787.50000000000023</v>
      </c>
      <c r="L1900" s="10">
        <f t="shared" si="1"/>
        <v>354.37500000000011</v>
      </c>
      <c r="M1900" s="11">
        <v>0.45</v>
      </c>
      <c r="O1900" s="16"/>
      <c r="P1900" s="14"/>
      <c r="Q1900" s="12"/>
      <c r="R1900" s="13"/>
    </row>
    <row r="1901" spans="1:18" ht="15.75" customHeight="1">
      <c r="A1901" s="1"/>
      <c r="B1901" s="6" t="s">
        <v>27</v>
      </c>
      <c r="C1901" s="6">
        <v>1128299</v>
      </c>
      <c r="D1901" s="7">
        <v>44303</v>
      </c>
      <c r="E1901" s="6" t="s">
        <v>28</v>
      </c>
      <c r="F1901" s="6" t="s">
        <v>77</v>
      </c>
      <c r="G1901" s="6" t="s">
        <v>60</v>
      </c>
      <c r="H1901" s="6" t="s">
        <v>22</v>
      </c>
      <c r="I1901" s="8">
        <v>0.60000000000000009</v>
      </c>
      <c r="J1901" s="9">
        <v>3500</v>
      </c>
      <c r="K1901" s="10">
        <f t="shared" si="0"/>
        <v>2100.0000000000005</v>
      </c>
      <c r="L1901" s="10">
        <f t="shared" si="1"/>
        <v>735.00000000000011</v>
      </c>
      <c r="M1901" s="11">
        <v>0.35</v>
      </c>
      <c r="O1901" s="16"/>
      <c r="P1901" s="14"/>
      <c r="Q1901" s="12"/>
      <c r="R1901" s="13"/>
    </row>
    <row r="1902" spans="1:18" ht="15.75" customHeight="1">
      <c r="A1902" s="1"/>
      <c r="B1902" s="6" t="s">
        <v>27</v>
      </c>
      <c r="C1902" s="6">
        <v>1128299</v>
      </c>
      <c r="D1902" s="7">
        <v>44334</v>
      </c>
      <c r="E1902" s="6" t="s">
        <v>28</v>
      </c>
      <c r="F1902" s="6" t="s">
        <v>77</v>
      </c>
      <c r="G1902" s="6" t="s">
        <v>60</v>
      </c>
      <c r="H1902" s="6" t="s">
        <v>17</v>
      </c>
      <c r="I1902" s="8">
        <v>0.45</v>
      </c>
      <c r="J1902" s="9">
        <v>5500</v>
      </c>
      <c r="K1902" s="10">
        <f t="shared" si="0"/>
        <v>2475</v>
      </c>
      <c r="L1902" s="10">
        <f t="shared" si="1"/>
        <v>989.99999999999989</v>
      </c>
      <c r="M1902" s="11">
        <v>0.39999999999999997</v>
      </c>
      <c r="O1902" s="16"/>
      <c r="P1902" s="14"/>
      <c r="Q1902" s="12"/>
      <c r="R1902" s="13"/>
    </row>
    <row r="1903" spans="1:18" ht="15.75" customHeight="1">
      <c r="A1903" s="1"/>
      <c r="B1903" s="6" t="s">
        <v>27</v>
      </c>
      <c r="C1903" s="6">
        <v>1128299</v>
      </c>
      <c r="D1903" s="7">
        <v>44334</v>
      </c>
      <c r="E1903" s="6" t="s">
        <v>28</v>
      </c>
      <c r="F1903" s="6" t="s">
        <v>77</v>
      </c>
      <c r="G1903" s="6" t="s">
        <v>60</v>
      </c>
      <c r="H1903" s="6" t="s">
        <v>18</v>
      </c>
      <c r="I1903" s="8">
        <v>0.5</v>
      </c>
      <c r="J1903" s="9">
        <v>4000</v>
      </c>
      <c r="K1903" s="10">
        <f t="shared" si="0"/>
        <v>2000</v>
      </c>
      <c r="L1903" s="10">
        <f t="shared" si="1"/>
        <v>799.99999999999989</v>
      </c>
      <c r="M1903" s="11">
        <v>0.39999999999999997</v>
      </c>
      <c r="O1903" s="16"/>
      <c r="P1903" s="14"/>
      <c r="Q1903" s="12"/>
      <c r="R1903" s="13"/>
    </row>
    <row r="1904" spans="1:18" ht="15.75" customHeight="1">
      <c r="A1904" s="1"/>
      <c r="B1904" s="6" t="s">
        <v>27</v>
      </c>
      <c r="C1904" s="6">
        <v>1128299</v>
      </c>
      <c r="D1904" s="7">
        <v>44334</v>
      </c>
      <c r="E1904" s="6" t="s">
        <v>28</v>
      </c>
      <c r="F1904" s="6" t="s">
        <v>77</v>
      </c>
      <c r="G1904" s="6" t="s">
        <v>60</v>
      </c>
      <c r="H1904" s="6" t="s">
        <v>19</v>
      </c>
      <c r="I1904" s="8">
        <v>0.5</v>
      </c>
      <c r="J1904" s="9">
        <v>4000</v>
      </c>
      <c r="K1904" s="10">
        <f t="shared" si="0"/>
        <v>2000</v>
      </c>
      <c r="L1904" s="10">
        <f t="shared" si="1"/>
        <v>799.99999999999989</v>
      </c>
      <c r="M1904" s="11">
        <v>0.39999999999999997</v>
      </c>
      <c r="O1904" s="16"/>
      <c r="P1904" s="14"/>
      <c r="Q1904" s="12"/>
      <c r="R1904" s="13"/>
    </row>
    <row r="1905" spans="1:18" ht="15.75" customHeight="1">
      <c r="A1905" s="1"/>
      <c r="B1905" s="6" t="s">
        <v>27</v>
      </c>
      <c r="C1905" s="6">
        <v>1128299</v>
      </c>
      <c r="D1905" s="7">
        <v>44334</v>
      </c>
      <c r="E1905" s="6" t="s">
        <v>28</v>
      </c>
      <c r="F1905" s="6" t="s">
        <v>77</v>
      </c>
      <c r="G1905" s="6" t="s">
        <v>60</v>
      </c>
      <c r="H1905" s="6" t="s">
        <v>20</v>
      </c>
      <c r="I1905" s="8">
        <v>0.45</v>
      </c>
      <c r="J1905" s="9">
        <v>3250</v>
      </c>
      <c r="K1905" s="10">
        <f t="shared" si="0"/>
        <v>1462.5</v>
      </c>
      <c r="L1905" s="10">
        <f t="shared" si="1"/>
        <v>585</v>
      </c>
      <c r="M1905" s="11">
        <v>0.39999999999999997</v>
      </c>
      <c r="O1905" s="16"/>
      <c r="P1905" s="14"/>
      <c r="Q1905" s="12"/>
      <c r="R1905" s="13"/>
    </row>
    <row r="1906" spans="1:18" ht="15.75" customHeight="1">
      <c r="A1906" s="1"/>
      <c r="B1906" s="6" t="s">
        <v>27</v>
      </c>
      <c r="C1906" s="6">
        <v>1128299</v>
      </c>
      <c r="D1906" s="7">
        <v>44334</v>
      </c>
      <c r="E1906" s="6" t="s">
        <v>28</v>
      </c>
      <c r="F1906" s="6" t="s">
        <v>77</v>
      </c>
      <c r="G1906" s="6" t="s">
        <v>60</v>
      </c>
      <c r="H1906" s="6" t="s">
        <v>21</v>
      </c>
      <c r="I1906" s="8">
        <v>0.39999999999999997</v>
      </c>
      <c r="J1906" s="9">
        <v>2250</v>
      </c>
      <c r="K1906" s="10">
        <f t="shared" si="0"/>
        <v>899.99999999999989</v>
      </c>
      <c r="L1906" s="10">
        <f t="shared" si="1"/>
        <v>404.99999999999994</v>
      </c>
      <c r="M1906" s="11">
        <v>0.45</v>
      </c>
      <c r="O1906" s="16"/>
      <c r="P1906" s="14"/>
      <c r="Q1906" s="12"/>
      <c r="R1906" s="13"/>
    </row>
    <row r="1907" spans="1:18" ht="15.75" customHeight="1">
      <c r="A1907" s="1"/>
      <c r="B1907" s="6" t="s">
        <v>27</v>
      </c>
      <c r="C1907" s="6">
        <v>1128299</v>
      </c>
      <c r="D1907" s="7">
        <v>44334</v>
      </c>
      <c r="E1907" s="6" t="s">
        <v>28</v>
      </c>
      <c r="F1907" s="6" t="s">
        <v>77</v>
      </c>
      <c r="G1907" s="6" t="s">
        <v>60</v>
      </c>
      <c r="H1907" s="6" t="s">
        <v>22</v>
      </c>
      <c r="I1907" s="8">
        <v>0.65</v>
      </c>
      <c r="J1907" s="9">
        <v>5750</v>
      </c>
      <c r="K1907" s="10">
        <f t="shared" si="0"/>
        <v>3737.5</v>
      </c>
      <c r="L1907" s="10">
        <f t="shared" si="1"/>
        <v>1308.125</v>
      </c>
      <c r="M1907" s="11">
        <v>0.35</v>
      </c>
      <c r="O1907" s="16"/>
      <c r="P1907" s="14"/>
      <c r="Q1907" s="12"/>
      <c r="R1907" s="13"/>
    </row>
    <row r="1908" spans="1:18" ht="15.75" customHeight="1">
      <c r="A1908" s="1"/>
      <c r="B1908" s="6" t="s">
        <v>27</v>
      </c>
      <c r="C1908" s="6">
        <v>1128299</v>
      </c>
      <c r="D1908" s="7">
        <v>44364</v>
      </c>
      <c r="E1908" s="6" t="s">
        <v>28</v>
      </c>
      <c r="F1908" s="6" t="s">
        <v>77</v>
      </c>
      <c r="G1908" s="6" t="s">
        <v>60</v>
      </c>
      <c r="H1908" s="6" t="s">
        <v>17</v>
      </c>
      <c r="I1908" s="8">
        <v>0.6</v>
      </c>
      <c r="J1908" s="9">
        <v>8250</v>
      </c>
      <c r="K1908" s="10">
        <f t="shared" si="0"/>
        <v>4950</v>
      </c>
      <c r="L1908" s="10">
        <f t="shared" si="1"/>
        <v>1979.9999999999998</v>
      </c>
      <c r="M1908" s="11">
        <v>0.39999999999999997</v>
      </c>
      <c r="O1908" s="16"/>
      <c r="P1908" s="14"/>
      <c r="Q1908" s="12"/>
      <c r="R1908" s="13"/>
    </row>
    <row r="1909" spans="1:18" ht="15.75" customHeight="1">
      <c r="A1909" s="1"/>
      <c r="B1909" s="6" t="s">
        <v>27</v>
      </c>
      <c r="C1909" s="6">
        <v>1128299</v>
      </c>
      <c r="D1909" s="7">
        <v>44364</v>
      </c>
      <c r="E1909" s="6" t="s">
        <v>28</v>
      </c>
      <c r="F1909" s="6" t="s">
        <v>77</v>
      </c>
      <c r="G1909" s="6" t="s">
        <v>60</v>
      </c>
      <c r="H1909" s="6" t="s">
        <v>18</v>
      </c>
      <c r="I1909" s="8">
        <v>0.7</v>
      </c>
      <c r="J1909" s="9">
        <v>7000</v>
      </c>
      <c r="K1909" s="10">
        <f t="shared" si="0"/>
        <v>4900</v>
      </c>
      <c r="L1909" s="10">
        <f t="shared" si="1"/>
        <v>1959.9999999999998</v>
      </c>
      <c r="M1909" s="11">
        <v>0.39999999999999997</v>
      </c>
      <c r="O1909" s="16"/>
      <c r="P1909" s="14"/>
      <c r="Q1909" s="12"/>
      <c r="R1909" s="13"/>
    </row>
    <row r="1910" spans="1:18" ht="15.75" customHeight="1">
      <c r="A1910" s="1"/>
      <c r="B1910" s="6" t="s">
        <v>27</v>
      </c>
      <c r="C1910" s="6">
        <v>1128299</v>
      </c>
      <c r="D1910" s="7">
        <v>44364</v>
      </c>
      <c r="E1910" s="6" t="s">
        <v>28</v>
      </c>
      <c r="F1910" s="6" t="s">
        <v>77</v>
      </c>
      <c r="G1910" s="6" t="s">
        <v>60</v>
      </c>
      <c r="H1910" s="6" t="s">
        <v>19</v>
      </c>
      <c r="I1910" s="8">
        <v>0.85</v>
      </c>
      <c r="J1910" s="9">
        <v>7000</v>
      </c>
      <c r="K1910" s="10">
        <f t="shared" si="0"/>
        <v>5950</v>
      </c>
      <c r="L1910" s="10">
        <f t="shared" si="1"/>
        <v>2380</v>
      </c>
      <c r="M1910" s="11">
        <v>0.39999999999999997</v>
      </c>
      <c r="O1910" s="16"/>
      <c r="P1910" s="14"/>
      <c r="Q1910" s="12"/>
      <c r="R1910" s="13"/>
    </row>
    <row r="1911" spans="1:18" ht="15.75" customHeight="1">
      <c r="A1911" s="1"/>
      <c r="B1911" s="6" t="s">
        <v>27</v>
      </c>
      <c r="C1911" s="6">
        <v>1128299</v>
      </c>
      <c r="D1911" s="7">
        <v>44364</v>
      </c>
      <c r="E1911" s="6" t="s">
        <v>28</v>
      </c>
      <c r="F1911" s="6" t="s">
        <v>77</v>
      </c>
      <c r="G1911" s="6" t="s">
        <v>60</v>
      </c>
      <c r="H1911" s="6" t="s">
        <v>20</v>
      </c>
      <c r="I1911" s="8">
        <v>0.85</v>
      </c>
      <c r="J1911" s="9">
        <v>5750</v>
      </c>
      <c r="K1911" s="10">
        <f t="shared" si="0"/>
        <v>4887.5</v>
      </c>
      <c r="L1911" s="10">
        <f t="shared" si="1"/>
        <v>1954.9999999999998</v>
      </c>
      <c r="M1911" s="11">
        <v>0.39999999999999997</v>
      </c>
      <c r="O1911" s="16"/>
      <c r="P1911" s="14"/>
      <c r="Q1911" s="12"/>
      <c r="R1911" s="13"/>
    </row>
    <row r="1912" spans="1:18" ht="15.75" customHeight="1">
      <c r="A1912" s="1"/>
      <c r="B1912" s="6" t="s">
        <v>27</v>
      </c>
      <c r="C1912" s="6">
        <v>1128299</v>
      </c>
      <c r="D1912" s="7">
        <v>44364</v>
      </c>
      <c r="E1912" s="6" t="s">
        <v>28</v>
      </c>
      <c r="F1912" s="6" t="s">
        <v>77</v>
      </c>
      <c r="G1912" s="6" t="s">
        <v>60</v>
      </c>
      <c r="H1912" s="6" t="s">
        <v>21</v>
      </c>
      <c r="I1912" s="8">
        <v>0.95000000000000007</v>
      </c>
      <c r="J1912" s="9">
        <v>4500</v>
      </c>
      <c r="K1912" s="10">
        <f t="shared" si="0"/>
        <v>4275</v>
      </c>
      <c r="L1912" s="10">
        <f t="shared" si="1"/>
        <v>1923.75</v>
      </c>
      <c r="M1912" s="11">
        <v>0.45</v>
      </c>
      <c r="O1912" s="16"/>
      <c r="P1912" s="14"/>
      <c r="Q1912" s="12"/>
      <c r="R1912" s="13"/>
    </row>
    <row r="1913" spans="1:18" ht="15.75" customHeight="1">
      <c r="A1913" s="1"/>
      <c r="B1913" s="6" t="s">
        <v>27</v>
      </c>
      <c r="C1913" s="6">
        <v>1128299</v>
      </c>
      <c r="D1913" s="7">
        <v>44364</v>
      </c>
      <c r="E1913" s="6" t="s">
        <v>28</v>
      </c>
      <c r="F1913" s="6" t="s">
        <v>77</v>
      </c>
      <c r="G1913" s="6" t="s">
        <v>60</v>
      </c>
      <c r="H1913" s="6" t="s">
        <v>22</v>
      </c>
      <c r="I1913" s="8">
        <v>1.1000000000000001</v>
      </c>
      <c r="J1913" s="9">
        <v>7500</v>
      </c>
      <c r="K1913" s="10">
        <f t="shared" si="0"/>
        <v>8250</v>
      </c>
      <c r="L1913" s="10">
        <f t="shared" si="1"/>
        <v>2887.5</v>
      </c>
      <c r="M1913" s="11">
        <v>0.35</v>
      </c>
      <c r="O1913" s="16"/>
      <c r="P1913" s="14"/>
      <c r="Q1913" s="12"/>
      <c r="R1913" s="13"/>
    </row>
    <row r="1914" spans="1:18" ht="15.75" customHeight="1">
      <c r="A1914" s="1"/>
      <c r="B1914" s="6" t="s">
        <v>27</v>
      </c>
      <c r="C1914" s="6">
        <v>1128299</v>
      </c>
      <c r="D1914" s="7">
        <v>44393</v>
      </c>
      <c r="E1914" s="6" t="s">
        <v>28</v>
      </c>
      <c r="F1914" s="6" t="s">
        <v>77</v>
      </c>
      <c r="G1914" s="6" t="s">
        <v>60</v>
      </c>
      <c r="H1914" s="6" t="s">
        <v>17</v>
      </c>
      <c r="I1914" s="8">
        <v>0.9</v>
      </c>
      <c r="J1914" s="9">
        <v>9000</v>
      </c>
      <c r="K1914" s="10">
        <f t="shared" si="0"/>
        <v>8100</v>
      </c>
      <c r="L1914" s="10">
        <f t="shared" si="1"/>
        <v>3239.9999999999995</v>
      </c>
      <c r="M1914" s="11">
        <v>0.39999999999999997</v>
      </c>
      <c r="O1914" s="16"/>
      <c r="P1914" s="14"/>
      <c r="Q1914" s="12"/>
      <c r="R1914" s="13"/>
    </row>
    <row r="1915" spans="1:18" ht="15.75" customHeight="1">
      <c r="A1915" s="1"/>
      <c r="B1915" s="6" t="s">
        <v>27</v>
      </c>
      <c r="C1915" s="6">
        <v>1128299</v>
      </c>
      <c r="D1915" s="7">
        <v>44393</v>
      </c>
      <c r="E1915" s="6" t="s">
        <v>28</v>
      </c>
      <c r="F1915" s="6" t="s">
        <v>77</v>
      </c>
      <c r="G1915" s="6" t="s">
        <v>60</v>
      </c>
      <c r="H1915" s="6" t="s">
        <v>18</v>
      </c>
      <c r="I1915" s="8">
        <v>0.95000000000000007</v>
      </c>
      <c r="J1915" s="9">
        <v>7500</v>
      </c>
      <c r="K1915" s="10">
        <f t="shared" si="0"/>
        <v>7125.0000000000009</v>
      </c>
      <c r="L1915" s="10">
        <f t="shared" si="1"/>
        <v>2850</v>
      </c>
      <c r="M1915" s="11">
        <v>0.39999999999999997</v>
      </c>
      <c r="O1915" s="16"/>
      <c r="P1915" s="14"/>
      <c r="Q1915" s="12"/>
      <c r="R1915" s="13"/>
    </row>
    <row r="1916" spans="1:18" ht="15.75" customHeight="1">
      <c r="A1916" s="1"/>
      <c r="B1916" s="6" t="s">
        <v>27</v>
      </c>
      <c r="C1916" s="6">
        <v>1128299</v>
      </c>
      <c r="D1916" s="7">
        <v>44393</v>
      </c>
      <c r="E1916" s="6" t="s">
        <v>28</v>
      </c>
      <c r="F1916" s="6" t="s">
        <v>77</v>
      </c>
      <c r="G1916" s="6" t="s">
        <v>60</v>
      </c>
      <c r="H1916" s="6" t="s">
        <v>19</v>
      </c>
      <c r="I1916" s="8">
        <v>0.95000000000000007</v>
      </c>
      <c r="J1916" s="9">
        <v>7000</v>
      </c>
      <c r="K1916" s="10">
        <f t="shared" si="0"/>
        <v>6650.0000000000009</v>
      </c>
      <c r="L1916" s="10">
        <f t="shared" si="1"/>
        <v>2660</v>
      </c>
      <c r="M1916" s="11">
        <v>0.39999999999999997</v>
      </c>
      <c r="O1916" s="16"/>
      <c r="P1916" s="14"/>
      <c r="Q1916" s="12"/>
      <c r="R1916" s="13"/>
    </row>
    <row r="1917" spans="1:18" ht="15.75" customHeight="1">
      <c r="A1917" s="1"/>
      <c r="B1917" s="6" t="s">
        <v>27</v>
      </c>
      <c r="C1917" s="6">
        <v>1128299</v>
      </c>
      <c r="D1917" s="7">
        <v>44393</v>
      </c>
      <c r="E1917" s="6" t="s">
        <v>28</v>
      </c>
      <c r="F1917" s="6" t="s">
        <v>77</v>
      </c>
      <c r="G1917" s="6" t="s">
        <v>60</v>
      </c>
      <c r="H1917" s="6" t="s">
        <v>20</v>
      </c>
      <c r="I1917" s="8">
        <v>0.9</v>
      </c>
      <c r="J1917" s="9">
        <v>6000</v>
      </c>
      <c r="K1917" s="10">
        <f t="shared" si="0"/>
        <v>5400</v>
      </c>
      <c r="L1917" s="10">
        <f t="shared" si="1"/>
        <v>2160</v>
      </c>
      <c r="M1917" s="11">
        <v>0.39999999999999997</v>
      </c>
      <c r="O1917" s="16"/>
      <c r="P1917" s="14"/>
      <c r="Q1917" s="12"/>
      <c r="R1917" s="13"/>
    </row>
    <row r="1918" spans="1:18" ht="15.75" customHeight="1">
      <c r="A1918" s="1"/>
      <c r="B1918" s="6" t="s">
        <v>27</v>
      </c>
      <c r="C1918" s="6">
        <v>1128299</v>
      </c>
      <c r="D1918" s="7">
        <v>44393</v>
      </c>
      <c r="E1918" s="6" t="s">
        <v>28</v>
      </c>
      <c r="F1918" s="6" t="s">
        <v>77</v>
      </c>
      <c r="G1918" s="6" t="s">
        <v>60</v>
      </c>
      <c r="H1918" s="6" t="s">
        <v>21</v>
      </c>
      <c r="I1918" s="8">
        <v>0.95000000000000007</v>
      </c>
      <c r="J1918" s="9">
        <v>6500</v>
      </c>
      <c r="K1918" s="10">
        <f t="shared" si="0"/>
        <v>6175</v>
      </c>
      <c r="L1918" s="10">
        <f t="shared" si="1"/>
        <v>2778.75</v>
      </c>
      <c r="M1918" s="11">
        <v>0.45</v>
      </c>
      <c r="O1918" s="16"/>
      <c r="P1918" s="14"/>
      <c r="Q1918" s="12"/>
      <c r="R1918" s="13"/>
    </row>
    <row r="1919" spans="1:18" ht="15.75" customHeight="1">
      <c r="A1919" s="1"/>
      <c r="B1919" s="6" t="s">
        <v>27</v>
      </c>
      <c r="C1919" s="6">
        <v>1128299</v>
      </c>
      <c r="D1919" s="7">
        <v>44393</v>
      </c>
      <c r="E1919" s="6" t="s">
        <v>28</v>
      </c>
      <c r="F1919" s="6" t="s">
        <v>77</v>
      </c>
      <c r="G1919" s="6" t="s">
        <v>60</v>
      </c>
      <c r="H1919" s="6" t="s">
        <v>22</v>
      </c>
      <c r="I1919" s="8">
        <v>1.1000000000000001</v>
      </c>
      <c r="J1919" s="9">
        <v>6500</v>
      </c>
      <c r="K1919" s="10">
        <f t="shared" si="0"/>
        <v>7150.0000000000009</v>
      </c>
      <c r="L1919" s="10">
        <f t="shared" si="1"/>
        <v>2502.5</v>
      </c>
      <c r="M1919" s="11">
        <v>0.35</v>
      </c>
      <c r="O1919" s="16"/>
      <c r="P1919" s="14"/>
      <c r="Q1919" s="12"/>
      <c r="R1919" s="13"/>
    </row>
    <row r="1920" spans="1:18" ht="15.75" customHeight="1">
      <c r="A1920" s="1"/>
      <c r="B1920" s="6" t="s">
        <v>27</v>
      </c>
      <c r="C1920" s="6">
        <v>1128299</v>
      </c>
      <c r="D1920" s="7">
        <v>44425</v>
      </c>
      <c r="E1920" s="6" t="s">
        <v>28</v>
      </c>
      <c r="F1920" s="6" t="s">
        <v>77</v>
      </c>
      <c r="G1920" s="6" t="s">
        <v>60</v>
      </c>
      <c r="H1920" s="6" t="s">
        <v>17</v>
      </c>
      <c r="I1920" s="8">
        <v>0.95000000000000007</v>
      </c>
      <c r="J1920" s="9">
        <v>8500</v>
      </c>
      <c r="K1920" s="10">
        <f t="shared" si="0"/>
        <v>8075.0000000000009</v>
      </c>
      <c r="L1920" s="10">
        <f t="shared" si="1"/>
        <v>3230</v>
      </c>
      <c r="M1920" s="11">
        <v>0.39999999999999997</v>
      </c>
      <c r="O1920" s="16"/>
      <c r="P1920" s="14"/>
      <c r="Q1920" s="12"/>
      <c r="R1920" s="13"/>
    </row>
    <row r="1921" spans="1:18" ht="15.75" customHeight="1">
      <c r="A1921" s="1"/>
      <c r="B1921" s="6" t="s">
        <v>27</v>
      </c>
      <c r="C1921" s="6">
        <v>1128299</v>
      </c>
      <c r="D1921" s="7">
        <v>44425</v>
      </c>
      <c r="E1921" s="6" t="s">
        <v>28</v>
      </c>
      <c r="F1921" s="6" t="s">
        <v>77</v>
      </c>
      <c r="G1921" s="6" t="s">
        <v>60</v>
      </c>
      <c r="H1921" s="6" t="s">
        <v>18</v>
      </c>
      <c r="I1921" s="8">
        <v>0.85000000000000009</v>
      </c>
      <c r="J1921" s="9">
        <v>8250</v>
      </c>
      <c r="K1921" s="10">
        <f t="shared" si="0"/>
        <v>7012.5000000000009</v>
      </c>
      <c r="L1921" s="10">
        <f t="shared" si="1"/>
        <v>2805</v>
      </c>
      <c r="M1921" s="11">
        <v>0.39999999999999997</v>
      </c>
      <c r="O1921" s="16"/>
      <c r="P1921" s="14"/>
      <c r="Q1921" s="12"/>
      <c r="R1921" s="13"/>
    </row>
    <row r="1922" spans="1:18" ht="15.75" customHeight="1">
      <c r="A1922" s="1"/>
      <c r="B1922" s="6" t="s">
        <v>27</v>
      </c>
      <c r="C1922" s="6">
        <v>1128299</v>
      </c>
      <c r="D1922" s="7">
        <v>44425</v>
      </c>
      <c r="E1922" s="6" t="s">
        <v>28</v>
      </c>
      <c r="F1922" s="6" t="s">
        <v>77</v>
      </c>
      <c r="G1922" s="6" t="s">
        <v>60</v>
      </c>
      <c r="H1922" s="6" t="s">
        <v>19</v>
      </c>
      <c r="I1922" s="8">
        <v>0.75000000000000011</v>
      </c>
      <c r="J1922" s="9">
        <v>7000</v>
      </c>
      <c r="K1922" s="10">
        <f t="shared" si="0"/>
        <v>5250.0000000000009</v>
      </c>
      <c r="L1922" s="10">
        <f t="shared" si="1"/>
        <v>2100</v>
      </c>
      <c r="M1922" s="11">
        <v>0.39999999999999997</v>
      </c>
      <c r="O1922" s="16"/>
      <c r="P1922" s="14"/>
      <c r="Q1922" s="12"/>
      <c r="R1922" s="13"/>
    </row>
    <row r="1923" spans="1:18" ht="15.75" customHeight="1">
      <c r="A1923" s="1"/>
      <c r="B1923" s="6" t="s">
        <v>27</v>
      </c>
      <c r="C1923" s="6">
        <v>1128299</v>
      </c>
      <c r="D1923" s="7">
        <v>44425</v>
      </c>
      <c r="E1923" s="6" t="s">
        <v>28</v>
      </c>
      <c r="F1923" s="6" t="s">
        <v>77</v>
      </c>
      <c r="G1923" s="6" t="s">
        <v>60</v>
      </c>
      <c r="H1923" s="6" t="s">
        <v>20</v>
      </c>
      <c r="I1923" s="8">
        <v>0.75000000000000011</v>
      </c>
      <c r="J1923" s="9">
        <v>4750</v>
      </c>
      <c r="K1923" s="10">
        <f t="shared" si="0"/>
        <v>3562.5000000000005</v>
      </c>
      <c r="L1923" s="10">
        <f t="shared" si="1"/>
        <v>1425</v>
      </c>
      <c r="M1923" s="11">
        <v>0.39999999999999997</v>
      </c>
      <c r="O1923" s="16"/>
      <c r="P1923" s="14"/>
      <c r="Q1923" s="12"/>
      <c r="R1923" s="13"/>
    </row>
    <row r="1924" spans="1:18" ht="15.75" customHeight="1">
      <c r="A1924" s="1"/>
      <c r="B1924" s="6" t="s">
        <v>27</v>
      </c>
      <c r="C1924" s="6">
        <v>1128299</v>
      </c>
      <c r="D1924" s="7">
        <v>44425</v>
      </c>
      <c r="E1924" s="6" t="s">
        <v>28</v>
      </c>
      <c r="F1924" s="6" t="s">
        <v>77</v>
      </c>
      <c r="G1924" s="6" t="s">
        <v>60</v>
      </c>
      <c r="H1924" s="6" t="s">
        <v>21</v>
      </c>
      <c r="I1924" s="8">
        <v>0.64999999999999991</v>
      </c>
      <c r="J1924" s="9">
        <v>4750</v>
      </c>
      <c r="K1924" s="10">
        <f t="shared" si="0"/>
        <v>3087.4999999999995</v>
      </c>
      <c r="L1924" s="10">
        <f t="shared" si="1"/>
        <v>1389.3749999999998</v>
      </c>
      <c r="M1924" s="11">
        <v>0.45</v>
      </c>
      <c r="O1924" s="16"/>
      <c r="P1924" s="14"/>
      <c r="Q1924" s="12"/>
      <c r="R1924" s="13"/>
    </row>
    <row r="1925" spans="1:18" ht="15.75" customHeight="1">
      <c r="A1925" s="1"/>
      <c r="B1925" s="6" t="s">
        <v>27</v>
      </c>
      <c r="C1925" s="6">
        <v>1128299</v>
      </c>
      <c r="D1925" s="7">
        <v>44425</v>
      </c>
      <c r="E1925" s="6" t="s">
        <v>28</v>
      </c>
      <c r="F1925" s="6" t="s">
        <v>77</v>
      </c>
      <c r="G1925" s="6" t="s">
        <v>60</v>
      </c>
      <c r="H1925" s="6" t="s">
        <v>22</v>
      </c>
      <c r="I1925" s="8">
        <v>0.7</v>
      </c>
      <c r="J1925" s="9">
        <v>3000</v>
      </c>
      <c r="K1925" s="10">
        <f t="shared" si="0"/>
        <v>2100</v>
      </c>
      <c r="L1925" s="10">
        <f t="shared" si="1"/>
        <v>735</v>
      </c>
      <c r="M1925" s="11">
        <v>0.35</v>
      </c>
      <c r="O1925" s="16"/>
      <c r="P1925" s="14"/>
      <c r="Q1925" s="12"/>
      <c r="R1925" s="13"/>
    </row>
    <row r="1926" spans="1:18" ht="15.75" customHeight="1">
      <c r="A1926" s="1"/>
      <c r="B1926" s="6" t="s">
        <v>27</v>
      </c>
      <c r="C1926" s="6">
        <v>1128299</v>
      </c>
      <c r="D1926" s="7">
        <v>44457</v>
      </c>
      <c r="E1926" s="6" t="s">
        <v>28</v>
      </c>
      <c r="F1926" s="6" t="s">
        <v>77</v>
      </c>
      <c r="G1926" s="6" t="s">
        <v>60</v>
      </c>
      <c r="H1926" s="6" t="s">
        <v>17</v>
      </c>
      <c r="I1926" s="8">
        <v>0.45000000000000012</v>
      </c>
      <c r="J1926" s="9">
        <v>5000</v>
      </c>
      <c r="K1926" s="10">
        <f t="shared" si="0"/>
        <v>2250.0000000000005</v>
      </c>
      <c r="L1926" s="10">
        <f t="shared" si="1"/>
        <v>900.00000000000011</v>
      </c>
      <c r="M1926" s="11">
        <v>0.39999999999999997</v>
      </c>
      <c r="O1926" s="16"/>
      <c r="P1926" s="14"/>
      <c r="Q1926" s="12"/>
      <c r="R1926" s="13"/>
    </row>
    <row r="1927" spans="1:18" ht="15.75" customHeight="1">
      <c r="A1927" s="1"/>
      <c r="B1927" s="6" t="s">
        <v>27</v>
      </c>
      <c r="C1927" s="6">
        <v>1128299</v>
      </c>
      <c r="D1927" s="7">
        <v>44457</v>
      </c>
      <c r="E1927" s="6" t="s">
        <v>28</v>
      </c>
      <c r="F1927" s="6" t="s">
        <v>77</v>
      </c>
      <c r="G1927" s="6" t="s">
        <v>60</v>
      </c>
      <c r="H1927" s="6" t="s">
        <v>18</v>
      </c>
      <c r="I1927" s="8">
        <v>0.50000000000000011</v>
      </c>
      <c r="J1927" s="9">
        <v>5000</v>
      </c>
      <c r="K1927" s="10">
        <f t="shared" si="0"/>
        <v>2500.0000000000005</v>
      </c>
      <c r="L1927" s="10">
        <f t="shared" si="1"/>
        <v>1000.0000000000001</v>
      </c>
      <c r="M1927" s="11">
        <v>0.39999999999999997</v>
      </c>
      <c r="O1927" s="16"/>
      <c r="P1927" s="14"/>
      <c r="Q1927" s="12"/>
      <c r="R1927" s="13"/>
    </row>
    <row r="1928" spans="1:18" ht="15.75" customHeight="1">
      <c r="A1928" s="1"/>
      <c r="B1928" s="6" t="s">
        <v>27</v>
      </c>
      <c r="C1928" s="6">
        <v>1128299</v>
      </c>
      <c r="D1928" s="7">
        <v>44457</v>
      </c>
      <c r="E1928" s="6" t="s">
        <v>28</v>
      </c>
      <c r="F1928" s="6" t="s">
        <v>77</v>
      </c>
      <c r="G1928" s="6" t="s">
        <v>60</v>
      </c>
      <c r="H1928" s="6" t="s">
        <v>19</v>
      </c>
      <c r="I1928" s="8">
        <v>0.45000000000000012</v>
      </c>
      <c r="J1928" s="9">
        <v>3000</v>
      </c>
      <c r="K1928" s="10">
        <f t="shared" si="0"/>
        <v>1350.0000000000005</v>
      </c>
      <c r="L1928" s="10">
        <f t="shared" si="1"/>
        <v>540.00000000000011</v>
      </c>
      <c r="M1928" s="11">
        <v>0.39999999999999997</v>
      </c>
      <c r="O1928" s="16"/>
      <c r="P1928" s="14"/>
      <c r="Q1928" s="12"/>
      <c r="R1928" s="13"/>
    </row>
    <row r="1929" spans="1:18" ht="15.75" customHeight="1">
      <c r="A1929" s="1"/>
      <c r="B1929" s="6" t="s">
        <v>27</v>
      </c>
      <c r="C1929" s="6">
        <v>1128299</v>
      </c>
      <c r="D1929" s="7">
        <v>44457</v>
      </c>
      <c r="E1929" s="6" t="s">
        <v>28</v>
      </c>
      <c r="F1929" s="6" t="s">
        <v>77</v>
      </c>
      <c r="G1929" s="6" t="s">
        <v>60</v>
      </c>
      <c r="H1929" s="6" t="s">
        <v>20</v>
      </c>
      <c r="I1929" s="8">
        <v>0.45000000000000012</v>
      </c>
      <c r="J1929" s="9">
        <v>2500</v>
      </c>
      <c r="K1929" s="10">
        <f t="shared" si="0"/>
        <v>1125.0000000000002</v>
      </c>
      <c r="L1929" s="10">
        <f t="shared" si="1"/>
        <v>450.00000000000006</v>
      </c>
      <c r="M1929" s="11">
        <v>0.39999999999999997</v>
      </c>
      <c r="O1929" s="16"/>
      <c r="P1929" s="14"/>
      <c r="Q1929" s="12"/>
      <c r="R1929" s="13"/>
    </row>
    <row r="1930" spans="1:18" ht="15.75" customHeight="1">
      <c r="A1930" s="1"/>
      <c r="B1930" s="6" t="s">
        <v>27</v>
      </c>
      <c r="C1930" s="6">
        <v>1128299</v>
      </c>
      <c r="D1930" s="7">
        <v>44457</v>
      </c>
      <c r="E1930" s="6" t="s">
        <v>28</v>
      </c>
      <c r="F1930" s="6" t="s">
        <v>77</v>
      </c>
      <c r="G1930" s="6" t="s">
        <v>60</v>
      </c>
      <c r="H1930" s="6" t="s">
        <v>21</v>
      </c>
      <c r="I1930" s="8">
        <v>0.55000000000000004</v>
      </c>
      <c r="J1930" s="9">
        <v>2750</v>
      </c>
      <c r="K1930" s="10">
        <f t="shared" si="0"/>
        <v>1512.5000000000002</v>
      </c>
      <c r="L1930" s="10">
        <f t="shared" si="1"/>
        <v>680.62500000000011</v>
      </c>
      <c r="M1930" s="11">
        <v>0.45</v>
      </c>
      <c r="O1930" s="16"/>
      <c r="P1930" s="14"/>
      <c r="Q1930" s="12"/>
      <c r="R1930" s="13"/>
    </row>
    <row r="1931" spans="1:18" ht="15.75" customHeight="1">
      <c r="A1931" s="1"/>
      <c r="B1931" s="6" t="s">
        <v>27</v>
      </c>
      <c r="C1931" s="6">
        <v>1128299</v>
      </c>
      <c r="D1931" s="7">
        <v>44457</v>
      </c>
      <c r="E1931" s="6" t="s">
        <v>28</v>
      </c>
      <c r="F1931" s="6" t="s">
        <v>77</v>
      </c>
      <c r="G1931" s="6" t="s">
        <v>60</v>
      </c>
      <c r="H1931" s="6" t="s">
        <v>22</v>
      </c>
      <c r="I1931" s="8">
        <v>0.39999999999999997</v>
      </c>
      <c r="J1931" s="9">
        <v>3000</v>
      </c>
      <c r="K1931" s="10">
        <f t="shared" si="0"/>
        <v>1200</v>
      </c>
      <c r="L1931" s="10">
        <f t="shared" si="1"/>
        <v>420</v>
      </c>
      <c r="M1931" s="11">
        <v>0.35</v>
      </c>
      <c r="O1931" s="16"/>
      <c r="P1931" s="14"/>
      <c r="Q1931" s="12"/>
      <c r="R1931" s="13"/>
    </row>
    <row r="1932" spans="1:18" ht="15.75" customHeight="1">
      <c r="A1932" s="1"/>
      <c r="B1932" s="6" t="s">
        <v>27</v>
      </c>
      <c r="C1932" s="6">
        <v>1128299</v>
      </c>
      <c r="D1932" s="7">
        <v>44486</v>
      </c>
      <c r="E1932" s="6" t="s">
        <v>28</v>
      </c>
      <c r="F1932" s="6" t="s">
        <v>77</v>
      </c>
      <c r="G1932" s="6" t="s">
        <v>60</v>
      </c>
      <c r="H1932" s="6" t="s">
        <v>17</v>
      </c>
      <c r="I1932" s="8">
        <v>0.35000000000000003</v>
      </c>
      <c r="J1932" s="9">
        <v>4000</v>
      </c>
      <c r="K1932" s="10">
        <f t="shared" si="0"/>
        <v>1400.0000000000002</v>
      </c>
      <c r="L1932" s="10">
        <f t="shared" si="1"/>
        <v>560</v>
      </c>
      <c r="M1932" s="11">
        <v>0.39999999999999997</v>
      </c>
      <c r="O1932" s="16"/>
      <c r="P1932" s="14"/>
      <c r="Q1932" s="12"/>
      <c r="R1932" s="13"/>
    </row>
    <row r="1933" spans="1:18" ht="15.75" customHeight="1">
      <c r="A1933" s="1"/>
      <c r="B1933" s="6" t="s">
        <v>27</v>
      </c>
      <c r="C1933" s="6">
        <v>1128299</v>
      </c>
      <c r="D1933" s="7">
        <v>44486</v>
      </c>
      <c r="E1933" s="6" t="s">
        <v>28</v>
      </c>
      <c r="F1933" s="6" t="s">
        <v>77</v>
      </c>
      <c r="G1933" s="6" t="s">
        <v>60</v>
      </c>
      <c r="H1933" s="6" t="s">
        <v>18</v>
      </c>
      <c r="I1933" s="8">
        <v>0.50000000000000011</v>
      </c>
      <c r="J1933" s="9">
        <v>5750</v>
      </c>
      <c r="K1933" s="10">
        <f t="shared" si="0"/>
        <v>2875.0000000000005</v>
      </c>
      <c r="L1933" s="10">
        <f t="shared" si="1"/>
        <v>1150</v>
      </c>
      <c r="M1933" s="11">
        <v>0.39999999999999997</v>
      </c>
      <c r="O1933" s="16"/>
      <c r="P1933" s="14"/>
      <c r="Q1933" s="12"/>
      <c r="R1933" s="13"/>
    </row>
    <row r="1934" spans="1:18" ht="15.75" customHeight="1">
      <c r="A1934" s="1"/>
      <c r="B1934" s="6" t="s">
        <v>27</v>
      </c>
      <c r="C1934" s="6">
        <v>1128299</v>
      </c>
      <c r="D1934" s="7">
        <v>44486</v>
      </c>
      <c r="E1934" s="6" t="s">
        <v>28</v>
      </c>
      <c r="F1934" s="6" t="s">
        <v>77</v>
      </c>
      <c r="G1934" s="6" t="s">
        <v>60</v>
      </c>
      <c r="H1934" s="6" t="s">
        <v>19</v>
      </c>
      <c r="I1934" s="8">
        <v>0.45000000000000012</v>
      </c>
      <c r="J1934" s="9">
        <v>4000</v>
      </c>
      <c r="K1934" s="10">
        <f t="shared" si="0"/>
        <v>1800.0000000000005</v>
      </c>
      <c r="L1934" s="10">
        <f t="shared" si="1"/>
        <v>720.00000000000011</v>
      </c>
      <c r="M1934" s="11">
        <v>0.39999999999999997</v>
      </c>
      <c r="O1934" s="16"/>
      <c r="P1934" s="14"/>
      <c r="Q1934" s="12"/>
      <c r="R1934" s="13"/>
    </row>
    <row r="1935" spans="1:18" ht="15.75" customHeight="1">
      <c r="A1935" s="1"/>
      <c r="B1935" s="6" t="s">
        <v>27</v>
      </c>
      <c r="C1935" s="6">
        <v>1128299</v>
      </c>
      <c r="D1935" s="7">
        <v>44486</v>
      </c>
      <c r="E1935" s="6" t="s">
        <v>28</v>
      </c>
      <c r="F1935" s="6" t="s">
        <v>77</v>
      </c>
      <c r="G1935" s="6" t="s">
        <v>60</v>
      </c>
      <c r="H1935" s="6" t="s">
        <v>20</v>
      </c>
      <c r="I1935" s="8">
        <v>0.40000000000000008</v>
      </c>
      <c r="J1935" s="9">
        <v>3750</v>
      </c>
      <c r="K1935" s="10">
        <f t="shared" si="0"/>
        <v>1500.0000000000002</v>
      </c>
      <c r="L1935" s="10">
        <f t="shared" si="1"/>
        <v>600</v>
      </c>
      <c r="M1935" s="11">
        <v>0.39999999999999997</v>
      </c>
      <c r="O1935" s="16"/>
      <c r="P1935" s="14"/>
      <c r="Q1935" s="12"/>
      <c r="R1935" s="13"/>
    </row>
    <row r="1936" spans="1:18" ht="15.75" customHeight="1">
      <c r="A1936" s="1"/>
      <c r="B1936" s="6" t="s">
        <v>27</v>
      </c>
      <c r="C1936" s="6">
        <v>1128299</v>
      </c>
      <c r="D1936" s="7">
        <v>44486</v>
      </c>
      <c r="E1936" s="6" t="s">
        <v>28</v>
      </c>
      <c r="F1936" s="6" t="s">
        <v>77</v>
      </c>
      <c r="G1936" s="6" t="s">
        <v>60</v>
      </c>
      <c r="H1936" s="6" t="s">
        <v>21</v>
      </c>
      <c r="I1936" s="8">
        <v>0.5</v>
      </c>
      <c r="J1936" s="9">
        <v>3500</v>
      </c>
      <c r="K1936" s="10">
        <f t="shared" si="0"/>
        <v>1750</v>
      </c>
      <c r="L1936" s="10">
        <f t="shared" si="1"/>
        <v>787.5</v>
      </c>
      <c r="M1936" s="11">
        <v>0.45</v>
      </c>
      <c r="O1936" s="16"/>
      <c r="P1936" s="14"/>
      <c r="Q1936" s="12"/>
      <c r="R1936" s="13"/>
    </row>
    <row r="1937" spans="1:18" ht="15.75" customHeight="1">
      <c r="A1937" s="1"/>
      <c r="B1937" s="6" t="s">
        <v>27</v>
      </c>
      <c r="C1937" s="6">
        <v>1128299</v>
      </c>
      <c r="D1937" s="7">
        <v>44486</v>
      </c>
      <c r="E1937" s="6" t="s">
        <v>28</v>
      </c>
      <c r="F1937" s="6" t="s">
        <v>77</v>
      </c>
      <c r="G1937" s="6" t="s">
        <v>60</v>
      </c>
      <c r="H1937" s="6" t="s">
        <v>22</v>
      </c>
      <c r="I1937" s="8">
        <v>0.55000000000000004</v>
      </c>
      <c r="J1937" s="9">
        <v>4000</v>
      </c>
      <c r="K1937" s="10">
        <f t="shared" si="0"/>
        <v>2200</v>
      </c>
      <c r="L1937" s="10">
        <f t="shared" si="1"/>
        <v>770</v>
      </c>
      <c r="M1937" s="11">
        <v>0.35</v>
      </c>
      <c r="O1937" s="16"/>
      <c r="P1937" s="14"/>
      <c r="Q1937" s="12"/>
      <c r="R1937" s="13"/>
    </row>
    <row r="1938" spans="1:18" ht="15.75" customHeight="1">
      <c r="A1938" s="1"/>
      <c r="B1938" s="6" t="s">
        <v>27</v>
      </c>
      <c r="C1938" s="6">
        <v>1128299</v>
      </c>
      <c r="D1938" s="7">
        <v>44517</v>
      </c>
      <c r="E1938" s="6" t="s">
        <v>28</v>
      </c>
      <c r="F1938" s="6" t="s">
        <v>77</v>
      </c>
      <c r="G1938" s="6" t="s">
        <v>60</v>
      </c>
      <c r="H1938" s="6" t="s">
        <v>17</v>
      </c>
      <c r="I1938" s="8">
        <v>0.40000000000000008</v>
      </c>
      <c r="J1938" s="9">
        <v>6250</v>
      </c>
      <c r="K1938" s="10">
        <f t="shared" si="0"/>
        <v>2500.0000000000005</v>
      </c>
      <c r="L1938" s="10">
        <f t="shared" si="1"/>
        <v>1000.0000000000001</v>
      </c>
      <c r="M1938" s="11">
        <v>0.39999999999999997</v>
      </c>
      <c r="O1938" s="16"/>
      <c r="P1938" s="14"/>
      <c r="Q1938" s="12"/>
      <c r="R1938" s="13"/>
    </row>
    <row r="1939" spans="1:18" ht="15.75" customHeight="1">
      <c r="A1939" s="1"/>
      <c r="B1939" s="6" t="s">
        <v>27</v>
      </c>
      <c r="C1939" s="6">
        <v>1128299</v>
      </c>
      <c r="D1939" s="7">
        <v>44517</v>
      </c>
      <c r="E1939" s="6" t="s">
        <v>28</v>
      </c>
      <c r="F1939" s="6" t="s">
        <v>77</v>
      </c>
      <c r="G1939" s="6" t="s">
        <v>60</v>
      </c>
      <c r="H1939" s="6" t="s">
        <v>18</v>
      </c>
      <c r="I1939" s="8">
        <v>0.45000000000000012</v>
      </c>
      <c r="J1939" s="9">
        <v>7000</v>
      </c>
      <c r="K1939" s="10">
        <f t="shared" si="0"/>
        <v>3150.0000000000009</v>
      </c>
      <c r="L1939" s="10">
        <f t="shared" si="1"/>
        <v>1260.0000000000002</v>
      </c>
      <c r="M1939" s="11">
        <v>0.39999999999999997</v>
      </c>
      <c r="O1939" s="16"/>
      <c r="P1939" s="14"/>
      <c r="Q1939" s="12"/>
      <c r="R1939" s="13"/>
    </row>
    <row r="1940" spans="1:18" ht="15.75" customHeight="1">
      <c r="A1940" s="1"/>
      <c r="B1940" s="6" t="s">
        <v>27</v>
      </c>
      <c r="C1940" s="6">
        <v>1128299</v>
      </c>
      <c r="D1940" s="7">
        <v>44517</v>
      </c>
      <c r="E1940" s="6" t="s">
        <v>28</v>
      </c>
      <c r="F1940" s="6" t="s">
        <v>77</v>
      </c>
      <c r="G1940" s="6" t="s">
        <v>60</v>
      </c>
      <c r="H1940" s="6" t="s">
        <v>19</v>
      </c>
      <c r="I1940" s="8">
        <v>0.40000000000000008</v>
      </c>
      <c r="J1940" s="9">
        <v>5250</v>
      </c>
      <c r="K1940" s="10">
        <f t="shared" si="0"/>
        <v>2100.0000000000005</v>
      </c>
      <c r="L1940" s="10">
        <f t="shared" si="1"/>
        <v>840.00000000000011</v>
      </c>
      <c r="M1940" s="11">
        <v>0.39999999999999997</v>
      </c>
      <c r="O1940" s="16"/>
      <c r="P1940" s="14"/>
      <c r="Q1940" s="12"/>
      <c r="R1940" s="13"/>
    </row>
    <row r="1941" spans="1:18" ht="15.75" customHeight="1">
      <c r="A1941" s="1"/>
      <c r="B1941" s="6" t="s">
        <v>27</v>
      </c>
      <c r="C1941" s="6">
        <v>1128299</v>
      </c>
      <c r="D1941" s="7">
        <v>44517</v>
      </c>
      <c r="E1941" s="6" t="s">
        <v>28</v>
      </c>
      <c r="F1941" s="6" t="s">
        <v>77</v>
      </c>
      <c r="G1941" s="6" t="s">
        <v>60</v>
      </c>
      <c r="H1941" s="6" t="s">
        <v>20</v>
      </c>
      <c r="I1941" s="8">
        <v>0.50000000000000011</v>
      </c>
      <c r="J1941" s="9">
        <v>5000</v>
      </c>
      <c r="K1941" s="10">
        <f t="shared" si="0"/>
        <v>2500.0000000000005</v>
      </c>
      <c r="L1941" s="10">
        <f t="shared" si="1"/>
        <v>1000.0000000000001</v>
      </c>
      <c r="M1941" s="11">
        <v>0.39999999999999997</v>
      </c>
      <c r="O1941" s="16"/>
      <c r="P1941" s="14"/>
      <c r="Q1941" s="12"/>
      <c r="R1941" s="13"/>
    </row>
    <row r="1942" spans="1:18" ht="15.75" customHeight="1">
      <c r="A1942" s="1"/>
      <c r="B1942" s="6" t="s">
        <v>27</v>
      </c>
      <c r="C1942" s="6">
        <v>1128299</v>
      </c>
      <c r="D1942" s="7">
        <v>44517</v>
      </c>
      <c r="E1942" s="6" t="s">
        <v>28</v>
      </c>
      <c r="F1942" s="6" t="s">
        <v>77</v>
      </c>
      <c r="G1942" s="6" t="s">
        <v>60</v>
      </c>
      <c r="H1942" s="6" t="s">
        <v>21</v>
      </c>
      <c r="I1942" s="8">
        <v>0.70000000000000007</v>
      </c>
      <c r="J1942" s="9">
        <v>4750</v>
      </c>
      <c r="K1942" s="10">
        <f t="shared" si="0"/>
        <v>3325.0000000000005</v>
      </c>
      <c r="L1942" s="10">
        <f t="shared" si="1"/>
        <v>1496.2500000000002</v>
      </c>
      <c r="M1942" s="11">
        <v>0.45</v>
      </c>
      <c r="O1942" s="16"/>
      <c r="P1942" s="14"/>
      <c r="Q1942" s="12"/>
      <c r="R1942" s="13"/>
    </row>
    <row r="1943" spans="1:18" ht="15.75" customHeight="1">
      <c r="A1943" s="1"/>
      <c r="B1943" s="6" t="s">
        <v>27</v>
      </c>
      <c r="C1943" s="6">
        <v>1128299</v>
      </c>
      <c r="D1943" s="7">
        <v>44517</v>
      </c>
      <c r="E1943" s="6" t="s">
        <v>28</v>
      </c>
      <c r="F1943" s="6" t="s">
        <v>77</v>
      </c>
      <c r="G1943" s="6" t="s">
        <v>60</v>
      </c>
      <c r="H1943" s="6" t="s">
        <v>22</v>
      </c>
      <c r="I1943" s="8">
        <v>0.8500000000000002</v>
      </c>
      <c r="J1943" s="9">
        <v>6000</v>
      </c>
      <c r="K1943" s="10">
        <f t="shared" si="0"/>
        <v>5100.0000000000009</v>
      </c>
      <c r="L1943" s="10">
        <f t="shared" si="1"/>
        <v>1785.0000000000002</v>
      </c>
      <c r="M1943" s="11">
        <v>0.35</v>
      </c>
      <c r="O1943" s="16"/>
      <c r="P1943" s="14"/>
      <c r="Q1943" s="12"/>
      <c r="R1943" s="13"/>
    </row>
    <row r="1944" spans="1:18" ht="15.75" customHeight="1">
      <c r="A1944" s="1"/>
      <c r="B1944" s="6" t="s">
        <v>27</v>
      </c>
      <c r="C1944" s="6">
        <v>1128299</v>
      </c>
      <c r="D1944" s="7">
        <v>44546</v>
      </c>
      <c r="E1944" s="6" t="s">
        <v>28</v>
      </c>
      <c r="F1944" s="6" t="s">
        <v>77</v>
      </c>
      <c r="G1944" s="6" t="s">
        <v>60</v>
      </c>
      <c r="H1944" s="6" t="s">
        <v>17</v>
      </c>
      <c r="I1944" s="8">
        <v>0.70000000000000018</v>
      </c>
      <c r="J1944" s="9">
        <v>8000</v>
      </c>
      <c r="K1944" s="10">
        <f t="shared" si="0"/>
        <v>5600.0000000000018</v>
      </c>
      <c r="L1944" s="10">
        <f t="shared" si="1"/>
        <v>2240.0000000000005</v>
      </c>
      <c r="M1944" s="11">
        <v>0.39999999999999997</v>
      </c>
      <c r="O1944" s="16"/>
      <c r="P1944" s="14"/>
      <c r="Q1944" s="12"/>
      <c r="R1944" s="13"/>
    </row>
    <row r="1945" spans="1:18" ht="15.75" customHeight="1">
      <c r="A1945" s="1"/>
      <c r="B1945" s="6" t="s">
        <v>27</v>
      </c>
      <c r="C1945" s="6">
        <v>1128299</v>
      </c>
      <c r="D1945" s="7">
        <v>44546</v>
      </c>
      <c r="E1945" s="6" t="s">
        <v>28</v>
      </c>
      <c r="F1945" s="6" t="s">
        <v>77</v>
      </c>
      <c r="G1945" s="6" t="s">
        <v>60</v>
      </c>
      <c r="H1945" s="6" t="s">
        <v>18</v>
      </c>
      <c r="I1945" s="8">
        <v>0.80000000000000027</v>
      </c>
      <c r="J1945" s="9">
        <v>8000</v>
      </c>
      <c r="K1945" s="10">
        <f t="shared" si="0"/>
        <v>6400.0000000000018</v>
      </c>
      <c r="L1945" s="10">
        <f t="shared" si="1"/>
        <v>2560.0000000000005</v>
      </c>
      <c r="M1945" s="11">
        <v>0.39999999999999997</v>
      </c>
      <c r="O1945" s="16"/>
      <c r="P1945" s="14"/>
      <c r="Q1945" s="12"/>
      <c r="R1945" s="13"/>
    </row>
    <row r="1946" spans="1:18" ht="15.75" customHeight="1">
      <c r="A1946" s="1"/>
      <c r="B1946" s="6" t="s">
        <v>27</v>
      </c>
      <c r="C1946" s="6">
        <v>1128299</v>
      </c>
      <c r="D1946" s="7">
        <v>44546</v>
      </c>
      <c r="E1946" s="6" t="s">
        <v>28</v>
      </c>
      <c r="F1946" s="6" t="s">
        <v>77</v>
      </c>
      <c r="G1946" s="6" t="s">
        <v>60</v>
      </c>
      <c r="H1946" s="6" t="s">
        <v>19</v>
      </c>
      <c r="I1946" s="8">
        <v>0.75000000000000022</v>
      </c>
      <c r="J1946" s="9">
        <v>6000</v>
      </c>
      <c r="K1946" s="10">
        <f t="shared" si="0"/>
        <v>4500.0000000000009</v>
      </c>
      <c r="L1946" s="10">
        <f t="shared" si="1"/>
        <v>1800.0000000000002</v>
      </c>
      <c r="M1946" s="11">
        <v>0.39999999999999997</v>
      </c>
      <c r="O1946" s="16"/>
      <c r="P1946" s="14"/>
      <c r="Q1946" s="12"/>
      <c r="R1946" s="13"/>
    </row>
    <row r="1947" spans="1:18" ht="15.75" customHeight="1">
      <c r="A1947" s="1"/>
      <c r="B1947" s="6" t="s">
        <v>27</v>
      </c>
      <c r="C1947" s="6">
        <v>1128299</v>
      </c>
      <c r="D1947" s="7">
        <v>44546</v>
      </c>
      <c r="E1947" s="6" t="s">
        <v>28</v>
      </c>
      <c r="F1947" s="6" t="s">
        <v>77</v>
      </c>
      <c r="G1947" s="6" t="s">
        <v>60</v>
      </c>
      <c r="H1947" s="6" t="s">
        <v>20</v>
      </c>
      <c r="I1947" s="8">
        <v>0.75000000000000022</v>
      </c>
      <c r="J1947" s="9">
        <v>6000</v>
      </c>
      <c r="K1947" s="10">
        <f t="shared" si="0"/>
        <v>4500.0000000000009</v>
      </c>
      <c r="L1947" s="10">
        <f t="shared" si="1"/>
        <v>1800.0000000000002</v>
      </c>
      <c r="M1947" s="11">
        <v>0.39999999999999997</v>
      </c>
      <c r="O1947" s="16"/>
      <c r="P1947" s="14"/>
      <c r="Q1947" s="12"/>
      <c r="R1947" s="13"/>
    </row>
    <row r="1948" spans="1:18" ht="15.75" customHeight="1">
      <c r="A1948" s="1"/>
      <c r="B1948" s="6" t="s">
        <v>27</v>
      </c>
      <c r="C1948" s="6">
        <v>1128299</v>
      </c>
      <c r="D1948" s="7">
        <v>44546</v>
      </c>
      <c r="E1948" s="6" t="s">
        <v>28</v>
      </c>
      <c r="F1948" s="6" t="s">
        <v>77</v>
      </c>
      <c r="G1948" s="6" t="s">
        <v>60</v>
      </c>
      <c r="H1948" s="6" t="s">
        <v>21</v>
      </c>
      <c r="I1948" s="8">
        <v>0.8500000000000002</v>
      </c>
      <c r="J1948" s="9">
        <v>5250</v>
      </c>
      <c r="K1948" s="10">
        <f t="shared" si="0"/>
        <v>4462.5000000000009</v>
      </c>
      <c r="L1948" s="10">
        <f t="shared" si="1"/>
        <v>2008.1250000000005</v>
      </c>
      <c r="M1948" s="11">
        <v>0.45</v>
      </c>
      <c r="O1948" s="16"/>
      <c r="P1948" s="14"/>
      <c r="Q1948" s="12"/>
      <c r="R1948" s="13"/>
    </row>
    <row r="1949" spans="1:18" ht="15.75" customHeight="1">
      <c r="A1949" s="1"/>
      <c r="B1949" s="6" t="s">
        <v>27</v>
      </c>
      <c r="C1949" s="6">
        <v>1128299</v>
      </c>
      <c r="D1949" s="7">
        <v>44546</v>
      </c>
      <c r="E1949" s="6" t="s">
        <v>28</v>
      </c>
      <c r="F1949" s="6" t="s">
        <v>77</v>
      </c>
      <c r="G1949" s="6" t="s">
        <v>60</v>
      </c>
      <c r="H1949" s="6" t="s">
        <v>22</v>
      </c>
      <c r="I1949" s="8">
        <v>0.90000000000000024</v>
      </c>
      <c r="J1949" s="9">
        <v>6250</v>
      </c>
      <c r="K1949" s="10">
        <f t="shared" si="0"/>
        <v>5625.0000000000018</v>
      </c>
      <c r="L1949" s="10">
        <f t="shared" si="1"/>
        <v>1968.7500000000005</v>
      </c>
      <c r="M1949" s="11">
        <v>0.35</v>
      </c>
      <c r="O1949" s="16"/>
      <c r="P1949" s="14"/>
      <c r="Q1949" s="12"/>
      <c r="R1949" s="13"/>
    </row>
    <row r="1950" spans="1:18" ht="15.75" customHeight="1">
      <c r="A1950" s="1" t="s">
        <v>39</v>
      </c>
      <c r="B1950" s="6" t="s">
        <v>23</v>
      </c>
      <c r="C1950" s="6">
        <v>1197831</v>
      </c>
      <c r="D1950" s="7">
        <v>44201</v>
      </c>
      <c r="E1950" s="6" t="s">
        <v>24</v>
      </c>
      <c r="F1950" s="6" t="s">
        <v>78</v>
      </c>
      <c r="G1950" s="6" t="s">
        <v>79</v>
      </c>
      <c r="H1950" s="6" t="s">
        <v>17</v>
      </c>
      <c r="I1950" s="8">
        <v>0.2</v>
      </c>
      <c r="J1950" s="9">
        <v>6750</v>
      </c>
      <c r="K1950" s="10">
        <f t="shared" si="0"/>
        <v>1350</v>
      </c>
      <c r="L1950" s="10">
        <f t="shared" si="1"/>
        <v>405</v>
      </c>
      <c r="M1950" s="11">
        <v>0.3</v>
      </c>
      <c r="O1950" s="16"/>
      <c r="P1950" s="14"/>
      <c r="Q1950" s="12"/>
      <c r="R1950" s="13"/>
    </row>
    <row r="1951" spans="1:18" ht="15.75" customHeight="1">
      <c r="A1951" s="1"/>
      <c r="B1951" s="6" t="s">
        <v>23</v>
      </c>
      <c r="C1951" s="6">
        <v>1197831</v>
      </c>
      <c r="D1951" s="7">
        <v>44201</v>
      </c>
      <c r="E1951" s="6" t="s">
        <v>24</v>
      </c>
      <c r="F1951" s="6" t="s">
        <v>78</v>
      </c>
      <c r="G1951" s="6" t="s">
        <v>79</v>
      </c>
      <c r="H1951" s="6" t="s">
        <v>18</v>
      </c>
      <c r="I1951" s="8">
        <v>0.3</v>
      </c>
      <c r="J1951" s="9">
        <v>6750</v>
      </c>
      <c r="K1951" s="10">
        <f t="shared" si="0"/>
        <v>2025</v>
      </c>
      <c r="L1951" s="10">
        <f t="shared" si="1"/>
        <v>607.5</v>
      </c>
      <c r="M1951" s="11">
        <v>0.3</v>
      </c>
      <c r="O1951" s="16"/>
      <c r="P1951" s="14"/>
      <c r="Q1951" s="12"/>
      <c r="R1951" s="13"/>
    </row>
    <row r="1952" spans="1:18" ht="15.75" customHeight="1">
      <c r="A1952" s="1"/>
      <c r="B1952" s="6" t="s">
        <v>23</v>
      </c>
      <c r="C1952" s="6">
        <v>1197831</v>
      </c>
      <c r="D1952" s="7">
        <v>44201</v>
      </c>
      <c r="E1952" s="6" t="s">
        <v>24</v>
      </c>
      <c r="F1952" s="6" t="s">
        <v>78</v>
      </c>
      <c r="G1952" s="6" t="s">
        <v>79</v>
      </c>
      <c r="H1952" s="6" t="s">
        <v>19</v>
      </c>
      <c r="I1952" s="8">
        <v>0.3</v>
      </c>
      <c r="J1952" s="9">
        <v>4750</v>
      </c>
      <c r="K1952" s="10">
        <f t="shared" si="0"/>
        <v>1425</v>
      </c>
      <c r="L1952" s="10">
        <f t="shared" si="1"/>
        <v>427.5</v>
      </c>
      <c r="M1952" s="11">
        <v>0.3</v>
      </c>
      <c r="O1952" s="16"/>
      <c r="P1952" s="14"/>
      <c r="Q1952" s="12"/>
      <c r="R1952" s="13"/>
    </row>
    <row r="1953" spans="1:18" ht="15.75" customHeight="1">
      <c r="A1953" s="1"/>
      <c r="B1953" s="6" t="s">
        <v>23</v>
      </c>
      <c r="C1953" s="6">
        <v>1197831</v>
      </c>
      <c r="D1953" s="7">
        <v>44201</v>
      </c>
      <c r="E1953" s="6" t="s">
        <v>24</v>
      </c>
      <c r="F1953" s="6" t="s">
        <v>78</v>
      </c>
      <c r="G1953" s="6" t="s">
        <v>79</v>
      </c>
      <c r="H1953" s="6" t="s">
        <v>20</v>
      </c>
      <c r="I1953" s="8">
        <v>0.35</v>
      </c>
      <c r="J1953" s="9">
        <v>4750</v>
      </c>
      <c r="K1953" s="10">
        <f t="shared" si="0"/>
        <v>1662.5</v>
      </c>
      <c r="L1953" s="10">
        <f t="shared" si="1"/>
        <v>665</v>
      </c>
      <c r="M1953" s="11">
        <v>0.4</v>
      </c>
      <c r="O1953" s="16"/>
      <c r="P1953" s="14"/>
      <c r="Q1953" s="12"/>
      <c r="R1953" s="13"/>
    </row>
    <row r="1954" spans="1:18" ht="15.75" customHeight="1">
      <c r="A1954" s="1"/>
      <c r="B1954" s="6" t="s">
        <v>23</v>
      </c>
      <c r="C1954" s="6">
        <v>1197831</v>
      </c>
      <c r="D1954" s="7">
        <v>44201</v>
      </c>
      <c r="E1954" s="6" t="s">
        <v>24</v>
      </c>
      <c r="F1954" s="6" t="s">
        <v>78</v>
      </c>
      <c r="G1954" s="6" t="s">
        <v>79</v>
      </c>
      <c r="H1954" s="6" t="s">
        <v>21</v>
      </c>
      <c r="I1954" s="8">
        <v>0.4</v>
      </c>
      <c r="J1954" s="9">
        <v>3250</v>
      </c>
      <c r="K1954" s="10">
        <f t="shared" si="0"/>
        <v>1300</v>
      </c>
      <c r="L1954" s="10">
        <f t="shared" si="1"/>
        <v>325</v>
      </c>
      <c r="M1954" s="11">
        <v>0.25</v>
      </c>
      <c r="O1954" s="16"/>
      <c r="P1954" s="14"/>
      <c r="Q1954" s="12"/>
      <c r="R1954" s="13"/>
    </row>
    <row r="1955" spans="1:18" ht="15.75" customHeight="1">
      <c r="A1955" s="1"/>
      <c r="B1955" s="6" t="s">
        <v>23</v>
      </c>
      <c r="C1955" s="6">
        <v>1197831</v>
      </c>
      <c r="D1955" s="7">
        <v>44201</v>
      </c>
      <c r="E1955" s="6" t="s">
        <v>24</v>
      </c>
      <c r="F1955" s="6" t="s">
        <v>78</v>
      </c>
      <c r="G1955" s="6" t="s">
        <v>79</v>
      </c>
      <c r="H1955" s="6" t="s">
        <v>22</v>
      </c>
      <c r="I1955" s="8">
        <v>0.35</v>
      </c>
      <c r="J1955" s="9">
        <v>4750</v>
      </c>
      <c r="K1955" s="10">
        <f t="shared" si="0"/>
        <v>1662.5</v>
      </c>
      <c r="L1955" s="10">
        <f t="shared" si="1"/>
        <v>748.125</v>
      </c>
      <c r="M1955" s="11">
        <v>0.45</v>
      </c>
      <c r="O1955" s="16"/>
      <c r="P1955" s="14"/>
      <c r="Q1955" s="12"/>
      <c r="R1955" s="13"/>
    </row>
    <row r="1956" spans="1:18" ht="15.75" customHeight="1">
      <c r="A1956" s="1"/>
      <c r="B1956" s="6" t="s">
        <v>23</v>
      </c>
      <c r="C1956" s="6">
        <v>1197831</v>
      </c>
      <c r="D1956" s="7">
        <v>44231</v>
      </c>
      <c r="E1956" s="6" t="s">
        <v>24</v>
      </c>
      <c r="F1956" s="6" t="s">
        <v>78</v>
      </c>
      <c r="G1956" s="6" t="s">
        <v>79</v>
      </c>
      <c r="H1956" s="6" t="s">
        <v>17</v>
      </c>
      <c r="I1956" s="8">
        <v>0.25</v>
      </c>
      <c r="J1956" s="9">
        <v>6250</v>
      </c>
      <c r="K1956" s="10">
        <f t="shared" si="0"/>
        <v>1562.5</v>
      </c>
      <c r="L1956" s="10">
        <f t="shared" si="1"/>
        <v>468.75</v>
      </c>
      <c r="M1956" s="11">
        <v>0.3</v>
      </c>
      <c r="O1956" s="16"/>
      <c r="P1956" s="14"/>
      <c r="Q1956" s="12"/>
      <c r="R1956" s="13"/>
    </row>
    <row r="1957" spans="1:18" ht="15.75" customHeight="1">
      <c r="A1957" s="1"/>
      <c r="B1957" s="6" t="s">
        <v>23</v>
      </c>
      <c r="C1957" s="6">
        <v>1197831</v>
      </c>
      <c r="D1957" s="7">
        <v>44231</v>
      </c>
      <c r="E1957" s="6" t="s">
        <v>24</v>
      </c>
      <c r="F1957" s="6" t="s">
        <v>78</v>
      </c>
      <c r="G1957" s="6" t="s">
        <v>79</v>
      </c>
      <c r="H1957" s="6" t="s">
        <v>18</v>
      </c>
      <c r="I1957" s="8">
        <v>0.35</v>
      </c>
      <c r="J1957" s="9">
        <v>6000</v>
      </c>
      <c r="K1957" s="10">
        <f t="shared" si="0"/>
        <v>2100</v>
      </c>
      <c r="L1957" s="10">
        <f t="shared" si="1"/>
        <v>630</v>
      </c>
      <c r="M1957" s="11">
        <v>0.3</v>
      </c>
      <c r="O1957" s="16"/>
      <c r="P1957" s="14"/>
      <c r="Q1957" s="12"/>
      <c r="R1957" s="13"/>
    </row>
    <row r="1958" spans="1:18" ht="15.75" customHeight="1">
      <c r="A1958" s="1"/>
      <c r="B1958" s="6" t="s">
        <v>23</v>
      </c>
      <c r="C1958" s="6">
        <v>1197831</v>
      </c>
      <c r="D1958" s="7">
        <v>44231</v>
      </c>
      <c r="E1958" s="6" t="s">
        <v>24</v>
      </c>
      <c r="F1958" s="6" t="s">
        <v>78</v>
      </c>
      <c r="G1958" s="6" t="s">
        <v>79</v>
      </c>
      <c r="H1958" s="6" t="s">
        <v>19</v>
      </c>
      <c r="I1958" s="8">
        <v>0.35</v>
      </c>
      <c r="J1958" s="9">
        <v>4250</v>
      </c>
      <c r="K1958" s="10">
        <f t="shared" si="0"/>
        <v>1487.5</v>
      </c>
      <c r="L1958" s="10">
        <f t="shared" si="1"/>
        <v>446.25</v>
      </c>
      <c r="M1958" s="11">
        <v>0.3</v>
      </c>
      <c r="O1958" s="16"/>
      <c r="P1958" s="14"/>
      <c r="Q1958" s="12"/>
      <c r="R1958" s="13"/>
    </row>
    <row r="1959" spans="1:18" ht="15.75" customHeight="1">
      <c r="A1959" s="1"/>
      <c r="B1959" s="6" t="s">
        <v>23</v>
      </c>
      <c r="C1959" s="6">
        <v>1197831</v>
      </c>
      <c r="D1959" s="7">
        <v>44231</v>
      </c>
      <c r="E1959" s="6" t="s">
        <v>24</v>
      </c>
      <c r="F1959" s="6" t="s">
        <v>78</v>
      </c>
      <c r="G1959" s="6" t="s">
        <v>79</v>
      </c>
      <c r="H1959" s="6" t="s">
        <v>20</v>
      </c>
      <c r="I1959" s="8">
        <v>0.35</v>
      </c>
      <c r="J1959" s="9">
        <v>3750</v>
      </c>
      <c r="K1959" s="10">
        <f t="shared" si="0"/>
        <v>1312.5</v>
      </c>
      <c r="L1959" s="10">
        <f t="shared" si="1"/>
        <v>525</v>
      </c>
      <c r="M1959" s="11">
        <v>0.4</v>
      </c>
      <c r="O1959" s="16"/>
      <c r="P1959" s="14"/>
      <c r="Q1959" s="12"/>
      <c r="R1959" s="13"/>
    </row>
    <row r="1960" spans="1:18" ht="15.75" customHeight="1">
      <c r="A1960" s="1"/>
      <c r="B1960" s="6" t="s">
        <v>23</v>
      </c>
      <c r="C1960" s="6">
        <v>1197831</v>
      </c>
      <c r="D1960" s="7">
        <v>44231</v>
      </c>
      <c r="E1960" s="6" t="s">
        <v>24</v>
      </c>
      <c r="F1960" s="6" t="s">
        <v>78</v>
      </c>
      <c r="G1960" s="6" t="s">
        <v>79</v>
      </c>
      <c r="H1960" s="6" t="s">
        <v>21</v>
      </c>
      <c r="I1960" s="8">
        <v>0.4</v>
      </c>
      <c r="J1960" s="9">
        <v>2500</v>
      </c>
      <c r="K1960" s="10">
        <f t="shared" si="0"/>
        <v>1000</v>
      </c>
      <c r="L1960" s="10">
        <f t="shared" si="1"/>
        <v>250</v>
      </c>
      <c r="M1960" s="11">
        <v>0.25</v>
      </c>
      <c r="O1960" s="16"/>
      <c r="P1960" s="14"/>
      <c r="Q1960" s="12"/>
      <c r="R1960" s="13"/>
    </row>
    <row r="1961" spans="1:18" ht="15.75" customHeight="1">
      <c r="A1961" s="1"/>
      <c r="B1961" s="6" t="s">
        <v>23</v>
      </c>
      <c r="C1961" s="6">
        <v>1197831</v>
      </c>
      <c r="D1961" s="7">
        <v>44231</v>
      </c>
      <c r="E1961" s="6" t="s">
        <v>24</v>
      </c>
      <c r="F1961" s="6" t="s">
        <v>78</v>
      </c>
      <c r="G1961" s="6" t="s">
        <v>79</v>
      </c>
      <c r="H1961" s="6" t="s">
        <v>22</v>
      </c>
      <c r="I1961" s="8">
        <v>0.35</v>
      </c>
      <c r="J1961" s="9">
        <v>4500</v>
      </c>
      <c r="K1961" s="10">
        <f t="shared" si="0"/>
        <v>1575</v>
      </c>
      <c r="L1961" s="10">
        <f t="shared" si="1"/>
        <v>708.75</v>
      </c>
      <c r="M1961" s="11">
        <v>0.45</v>
      </c>
      <c r="O1961" s="16"/>
      <c r="P1961" s="14"/>
      <c r="Q1961" s="12"/>
      <c r="R1961" s="13"/>
    </row>
    <row r="1962" spans="1:18" ht="15.75" customHeight="1">
      <c r="A1962" s="1"/>
      <c r="B1962" s="6" t="s">
        <v>23</v>
      </c>
      <c r="C1962" s="6">
        <v>1197831</v>
      </c>
      <c r="D1962" s="7">
        <v>44261</v>
      </c>
      <c r="E1962" s="6" t="s">
        <v>24</v>
      </c>
      <c r="F1962" s="6" t="s">
        <v>78</v>
      </c>
      <c r="G1962" s="6" t="s">
        <v>79</v>
      </c>
      <c r="H1962" s="6" t="s">
        <v>17</v>
      </c>
      <c r="I1962" s="8">
        <v>0.3</v>
      </c>
      <c r="J1962" s="9">
        <v>6250</v>
      </c>
      <c r="K1962" s="10">
        <f t="shared" si="0"/>
        <v>1875</v>
      </c>
      <c r="L1962" s="10">
        <f t="shared" si="1"/>
        <v>656.25</v>
      </c>
      <c r="M1962" s="11">
        <v>0.35</v>
      </c>
      <c r="O1962" s="16"/>
      <c r="P1962" s="14"/>
      <c r="Q1962" s="12"/>
      <c r="R1962" s="13"/>
    </row>
    <row r="1963" spans="1:18" ht="15.75" customHeight="1">
      <c r="A1963" s="1"/>
      <c r="B1963" s="6" t="s">
        <v>23</v>
      </c>
      <c r="C1963" s="6">
        <v>1197831</v>
      </c>
      <c r="D1963" s="7">
        <v>44261</v>
      </c>
      <c r="E1963" s="6" t="s">
        <v>24</v>
      </c>
      <c r="F1963" s="6" t="s">
        <v>78</v>
      </c>
      <c r="G1963" s="6" t="s">
        <v>79</v>
      </c>
      <c r="H1963" s="6" t="s">
        <v>18</v>
      </c>
      <c r="I1963" s="8">
        <v>0.4</v>
      </c>
      <c r="J1963" s="9">
        <v>6250</v>
      </c>
      <c r="K1963" s="10">
        <f t="shared" si="0"/>
        <v>2500</v>
      </c>
      <c r="L1963" s="10">
        <f t="shared" si="1"/>
        <v>875</v>
      </c>
      <c r="M1963" s="11">
        <v>0.35</v>
      </c>
      <c r="O1963" s="16"/>
      <c r="P1963" s="14"/>
      <c r="Q1963" s="12"/>
      <c r="R1963" s="13"/>
    </row>
    <row r="1964" spans="1:18" ht="15.75" customHeight="1">
      <c r="A1964" s="1"/>
      <c r="B1964" s="6" t="s">
        <v>23</v>
      </c>
      <c r="C1964" s="6">
        <v>1197831</v>
      </c>
      <c r="D1964" s="7">
        <v>44261</v>
      </c>
      <c r="E1964" s="6" t="s">
        <v>24</v>
      </c>
      <c r="F1964" s="6" t="s">
        <v>78</v>
      </c>
      <c r="G1964" s="6" t="s">
        <v>79</v>
      </c>
      <c r="H1964" s="6" t="s">
        <v>19</v>
      </c>
      <c r="I1964" s="8">
        <v>0.3</v>
      </c>
      <c r="J1964" s="9">
        <v>4500</v>
      </c>
      <c r="K1964" s="10">
        <f t="shared" si="0"/>
        <v>1350</v>
      </c>
      <c r="L1964" s="10">
        <f t="shared" si="1"/>
        <v>472.49999999999994</v>
      </c>
      <c r="M1964" s="11">
        <v>0.35</v>
      </c>
      <c r="O1964" s="16"/>
      <c r="P1964" s="14"/>
      <c r="Q1964" s="12"/>
      <c r="R1964" s="13"/>
    </row>
    <row r="1965" spans="1:18" ht="15.75" customHeight="1">
      <c r="A1965" s="1"/>
      <c r="B1965" s="6" t="s">
        <v>23</v>
      </c>
      <c r="C1965" s="6">
        <v>1197831</v>
      </c>
      <c r="D1965" s="7">
        <v>44261</v>
      </c>
      <c r="E1965" s="6" t="s">
        <v>24</v>
      </c>
      <c r="F1965" s="6" t="s">
        <v>78</v>
      </c>
      <c r="G1965" s="6" t="s">
        <v>79</v>
      </c>
      <c r="H1965" s="6" t="s">
        <v>20</v>
      </c>
      <c r="I1965" s="8">
        <v>0.35000000000000003</v>
      </c>
      <c r="J1965" s="9">
        <v>3500</v>
      </c>
      <c r="K1965" s="10">
        <f t="shared" si="0"/>
        <v>1225.0000000000002</v>
      </c>
      <c r="L1965" s="10">
        <f t="shared" si="1"/>
        <v>551.25000000000011</v>
      </c>
      <c r="M1965" s="11">
        <v>0.45</v>
      </c>
      <c r="O1965" s="16"/>
      <c r="P1965" s="14"/>
      <c r="Q1965" s="12"/>
      <c r="R1965" s="13"/>
    </row>
    <row r="1966" spans="1:18" ht="15.75" customHeight="1">
      <c r="A1966" s="1"/>
      <c r="B1966" s="6" t="s">
        <v>23</v>
      </c>
      <c r="C1966" s="6">
        <v>1197831</v>
      </c>
      <c r="D1966" s="7">
        <v>44261</v>
      </c>
      <c r="E1966" s="6" t="s">
        <v>24</v>
      </c>
      <c r="F1966" s="6" t="s">
        <v>78</v>
      </c>
      <c r="G1966" s="6" t="s">
        <v>79</v>
      </c>
      <c r="H1966" s="6" t="s">
        <v>21</v>
      </c>
      <c r="I1966" s="8">
        <v>0.4</v>
      </c>
      <c r="J1966" s="9">
        <v>2500</v>
      </c>
      <c r="K1966" s="10">
        <f t="shared" si="0"/>
        <v>1000</v>
      </c>
      <c r="L1966" s="10">
        <f t="shared" si="1"/>
        <v>300</v>
      </c>
      <c r="M1966" s="11">
        <v>0.3</v>
      </c>
      <c r="O1966" s="16"/>
      <c r="P1966" s="14"/>
      <c r="Q1966" s="12"/>
      <c r="R1966" s="13"/>
    </row>
    <row r="1967" spans="1:18" ht="15.75" customHeight="1">
      <c r="A1967" s="1"/>
      <c r="B1967" s="6" t="s">
        <v>23</v>
      </c>
      <c r="C1967" s="6">
        <v>1197831</v>
      </c>
      <c r="D1967" s="7">
        <v>44261</v>
      </c>
      <c r="E1967" s="6" t="s">
        <v>24</v>
      </c>
      <c r="F1967" s="6" t="s">
        <v>78</v>
      </c>
      <c r="G1967" s="6" t="s">
        <v>79</v>
      </c>
      <c r="H1967" s="6" t="s">
        <v>22</v>
      </c>
      <c r="I1967" s="8">
        <v>0.35000000000000003</v>
      </c>
      <c r="J1967" s="9">
        <v>4000</v>
      </c>
      <c r="K1967" s="10">
        <f t="shared" si="0"/>
        <v>1400.0000000000002</v>
      </c>
      <c r="L1967" s="10">
        <f t="shared" si="1"/>
        <v>700.00000000000011</v>
      </c>
      <c r="M1967" s="11">
        <v>0.5</v>
      </c>
      <c r="O1967" s="16"/>
      <c r="P1967" s="14"/>
      <c r="Q1967" s="12"/>
      <c r="R1967" s="13"/>
    </row>
    <row r="1968" spans="1:18" ht="15.75" customHeight="1">
      <c r="A1968" s="1"/>
      <c r="B1968" s="6" t="s">
        <v>23</v>
      </c>
      <c r="C1968" s="6">
        <v>1197831</v>
      </c>
      <c r="D1968" s="7">
        <v>44291</v>
      </c>
      <c r="E1968" s="6" t="s">
        <v>24</v>
      </c>
      <c r="F1968" s="6" t="s">
        <v>78</v>
      </c>
      <c r="G1968" s="6" t="s">
        <v>79</v>
      </c>
      <c r="H1968" s="6" t="s">
        <v>17</v>
      </c>
      <c r="I1968" s="8">
        <v>0.19999999999999998</v>
      </c>
      <c r="J1968" s="9">
        <v>6500</v>
      </c>
      <c r="K1968" s="10">
        <f t="shared" si="0"/>
        <v>1300</v>
      </c>
      <c r="L1968" s="10">
        <f t="shared" si="1"/>
        <v>454.99999999999994</v>
      </c>
      <c r="M1968" s="11">
        <v>0.35</v>
      </c>
      <c r="O1968" s="16"/>
      <c r="P1968" s="14"/>
      <c r="Q1968" s="12"/>
      <c r="R1968" s="13"/>
    </row>
    <row r="1969" spans="1:18" ht="15.75" customHeight="1">
      <c r="A1969" s="1"/>
      <c r="B1969" s="6" t="s">
        <v>23</v>
      </c>
      <c r="C1969" s="6">
        <v>1197831</v>
      </c>
      <c r="D1969" s="7">
        <v>44291</v>
      </c>
      <c r="E1969" s="6" t="s">
        <v>24</v>
      </c>
      <c r="F1969" s="6" t="s">
        <v>78</v>
      </c>
      <c r="G1969" s="6" t="s">
        <v>79</v>
      </c>
      <c r="H1969" s="6" t="s">
        <v>18</v>
      </c>
      <c r="I1969" s="8">
        <v>0.30000000000000004</v>
      </c>
      <c r="J1969" s="9">
        <v>6500</v>
      </c>
      <c r="K1969" s="10">
        <f t="shared" si="0"/>
        <v>1950.0000000000002</v>
      </c>
      <c r="L1969" s="10">
        <f t="shared" si="1"/>
        <v>682.5</v>
      </c>
      <c r="M1969" s="11">
        <v>0.35</v>
      </c>
      <c r="O1969" s="16"/>
      <c r="P1969" s="14"/>
      <c r="Q1969" s="12"/>
      <c r="R1969" s="13"/>
    </row>
    <row r="1970" spans="1:18" ht="15.75" customHeight="1">
      <c r="A1970" s="1"/>
      <c r="B1970" s="6" t="s">
        <v>23</v>
      </c>
      <c r="C1970" s="6">
        <v>1197831</v>
      </c>
      <c r="D1970" s="7">
        <v>44291</v>
      </c>
      <c r="E1970" s="6" t="s">
        <v>24</v>
      </c>
      <c r="F1970" s="6" t="s">
        <v>78</v>
      </c>
      <c r="G1970" s="6" t="s">
        <v>79</v>
      </c>
      <c r="H1970" s="6" t="s">
        <v>19</v>
      </c>
      <c r="I1970" s="8">
        <v>0.24999999999999997</v>
      </c>
      <c r="J1970" s="9">
        <v>4750</v>
      </c>
      <c r="K1970" s="10">
        <f t="shared" si="0"/>
        <v>1187.4999999999998</v>
      </c>
      <c r="L1970" s="10">
        <f t="shared" si="1"/>
        <v>415.62499999999989</v>
      </c>
      <c r="M1970" s="11">
        <v>0.35</v>
      </c>
      <c r="O1970" s="16"/>
      <c r="P1970" s="14"/>
      <c r="Q1970" s="12"/>
      <c r="R1970" s="13"/>
    </row>
    <row r="1971" spans="1:18" ht="15.75" customHeight="1">
      <c r="A1971" s="1"/>
      <c r="B1971" s="6" t="s">
        <v>23</v>
      </c>
      <c r="C1971" s="6">
        <v>1197831</v>
      </c>
      <c r="D1971" s="7">
        <v>44291</v>
      </c>
      <c r="E1971" s="6" t="s">
        <v>24</v>
      </c>
      <c r="F1971" s="6" t="s">
        <v>78</v>
      </c>
      <c r="G1971" s="6" t="s">
        <v>79</v>
      </c>
      <c r="H1971" s="6" t="s">
        <v>20</v>
      </c>
      <c r="I1971" s="8">
        <v>0.30000000000000004</v>
      </c>
      <c r="J1971" s="9">
        <v>3750</v>
      </c>
      <c r="K1971" s="10">
        <f t="shared" si="0"/>
        <v>1125.0000000000002</v>
      </c>
      <c r="L1971" s="10">
        <f t="shared" si="1"/>
        <v>506.25000000000011</v>
      </c>
      <c r="M1971" s="11">
        <v>0.45</v>
      </c>
      <c r="O1971" s="16"/>
      <c r="P1971" s="14"/>
      <c r="Q1971" s="12"/>
      <c r="R1971" s="13"/>
    </row>
    <row r="1972" spans="1:18" ht="15.75" customHeight="1">
      <c r="A1972" s="1"/>
      <c r="B1972" s="6" t="s">
        <v>23</v>
      </c>
      <c r="C1972" s="6">
        <v>1197831</v>
      </c>
      <c r="D1972" s="7">
        <v>44291</v>
      </c>
      <c r="E1972" s="6" t="s">
        <v>24</v>
      </c>
      <c r="F1972" s="6" t="s">
        <v>78</v>
      </c>
      <c r="G1972" s="6" t="s">
        <v>79</v>
      </c>
      <c r="H1972" s="6" t="s">
        <v>21</v>
      </c>
      <c r="I1972" s="8">
        <v>0.35</v>
      </c>
      <c r="J1972" s="9">
        <v>2750</v>
      </c>
      <c r="K1972" s="10">
        <f t="shared" si="0"/>
        <v>962.49999999999989</v>
      </c>
      <c r="L1972" s="10">
        <f t="shared" si="1"/>
        <v>288.74999999999994</v>
      </c>
      <c r="M1972" s="11">
        <v>0.3</v>
      </c>
      <c r="O1972" s="16"/>
      <c r="P1972" s="14"/>
      <c r="Q1972" s="12"/>
      <c r="R1972" s="13"/>
    </row>
    <row r="1973" spans="1:18" ht="15.75" customHeight="1">
      <c r="A1973" s="1"/>
      <c r="B1973" s="6" t="s">
        <v>23</v>
      </c>
      <c r="C1973" s="6">
        <v>1197831</v>
      </c>
      <c r="D1973" s="7">
        <v>44291</v>
      </c>
      <c r="E1973" s="6" t="s">
        <v>24</v>
      </c>
      <c r="F1973" s="6" t="s">
        <v>78</v>
      </c>
      <c r="G1973" s="6" t="s">
        <v>79</v>
      </c>
      <c r="H1973" s="6" t="s">
        <v>22</v>
      </c>
      <c r="I1973" s="8">
        <v>0.30000000000000004</v>
      </c>
      <c r="J1973" s="9">
        <v>5500</v>
      </c>
      <c r="K1973" s="10">
        <f t="shared" si="0"/>
        <v>1650.0000000000002</v>
      </c>
      <c r="L1973" s="10">
        <f t="shared" si="1"/>
        <v>825.00000000000011</v>
      </c>
      <c r="M1973" s="11">
        <v>0.5</v>
      </c>
      <c r="O1973" s="16"/>
      <c r="P1973" s="14"/>
      <c r="Q1973" s="12"/>
      <c r="R1973" s="13"/>
    </row>
    <row r="1974" spans="1:18" ht="15.75" customHeight="1">
      <c r="A1974" s="1"/>
      <c r="B1974" s="6" t="s">
        <v>23</v>
      </c>
      <c r="C1974" s="6">
        <v>1197831</v>
      </c>
      <c r="D1974" s="7">
        <v>44321</v>
      </c>
      <c r="E1974" s="6" t="s">
        <v>24</v>
      </c>
      <c r="F1974" s="6" t="s">
        <v>78</v>
      </c>
      <c r="G1974" s="6" t="s">
        <v>79</v>
      </c>
      <c r="H1974" s="6" t="s">
        <v>17</v>
      </c>
      <c r="I1974" s="8">
        <v>0.19999999999999998</v>
      </c>
      <c r="J1974" s="9">
        <v>7000</v>
      </c>
      <c r="K1974" s="10">
        <f t="shared" si="0"/>
        <v>1399.9999999999998</v>
      </c>
      <c r="L1974" s="10">
        <f t="shared" si="1"/>
        <v>489.99999999999989</v>
      </c>
      <c r="M1974" s="11">
        <v>0.35</v>
      </c>
      <c r="O1974" s="16"/>
      <c r="P1974" s="14"/>
      <c r="Q1974" s="12"/>
      <c r="R1974" s="13"/>
    </row>
    <row r="1975" spans="1:18" ht="15.75" customHeight="1">
      <c r="A1975" s="1"/>
      <c r="B1975" s="6" t="s">
        <v>23</v>
      </c>
      <c r="C1975" s="6">
        <v>1197831</v>
      </c>
      <c r="D1975" s="7">
        <v>44321</v>
      </c>
      <c r="E1975" s="6" t="s">
        <v>24</v>
      </c>
      <c r="F1975" s="6" t="s">
        <v>78</v>
      </c>
      <c r="G1975" s="6" t="s">
        <v>79</v>
      </c>
      <c r="H1975" s="6" t="s">
        <v>18</v>
      </c>
      <c r="I1975" s="8">
        <v>0.30000000000000004</v>
      </c>
      <c r="J1975" s="9">
        <v>7250</v>
      </c>
      <c r="K1975" s="10">
        <f t="shared" si="0"/>
        <v>2175.0000000000005</v>
      </c>
      <c r="L1975" s="10">
        <f t="shared" si="1"/>
        <v>761.25000000000011</v>
      </c>
      <c r="M1975" s="11">
        <v>0.35</v>
      </c>
      <c r="O1975" s="16"/>
      <c r="P1975" s="14"/>
      <c r="Q1975" s="12"/>
      <c r="R1975" s="13"/>
    </row>
    <row r="1976" spans="1:18" ht="15.75" customHeight="1">
      <c r="A1976" s="1"/>
      <c r="B1976" s="6" t="s">
        <v>23</v>
      </c>
      <c r="C1976" s="6">
        <v>1197831</v>
      </c>
      <c r="D1976" s="7">
        <v>44321</v>
      </c>
      <c r="E1976" s="6" t="s">
        <v>24</v>
      </c>
      <c r="F1976" s="6" t="s">
        <v>78</v>
      </c>
      <c r="G1976" s="6" t="s">
        <v>79</v>
      </c>
      <c r="H1976" s="6" t="s">
        <v>19</v>
      </c>
      <c r="I1976" s="8">
        <v>0.24999999999999997</v>
      </c>
      <c r="J1976" s="9">
        <v>5750</v>
      </c>
      <c r="K1976" s="10">
        <f t="shared" si="0"/>
        <v>1437.4999999999998</v>
      </c>
      <c r="L1976" s="10">
        <f t="shared" si="1"/>
        <v>503.12499999999989</v>
      </c>
      <c r="M1976" s="11">
        <v>0.35</v>
      </c>
      <c r="O1976" s="16"/>
      <c r="P1976" s="14"/>
      <c r="Q1976" s="12"/>
      <c r="R1976" s="13"/>
    </row>
    <row r="1977" spans="1:18" ht="15.75" customHeight="1">
      <c r="A1977" s="1"/>
      <c r="B1977" s="6" t="s">
        <v>23</v>
      </c>
      <c r="C1977" s="6">
        <v>1197831</v>
      </c>
      <c r="D1977" s="7">
        <v>44321</v>
      </c>
      <c r="E1977" s="6" t="s">
        <v>24</v>
      </c>
      <c r="F1977" s="6" t="s">
        <v>78</v>
      </c>
      <c r="G1977" s="6" t="s">
        <v>79</v>
      </c>
      <c r="H1977" s="6" t="s">
        <v>20</v>
      </c>
      <c r="I1977" s="8">
        <v>0.35000000000000003</v>
      </c>
      <c r="J1977" s="9">
        <v>5000</v>
      </c>
      <c r="K1977" s="10">
        <f t="shared" si="0"/>
        <v>1750.0000000000002</v>
      </c>
      <c r="L1977" s="10">
        <f t="shared" si="1"/>
        <v>787.50000000000011</v>
      </c>
      <c r="M1977" s="11">
        <v>0.45</v>
      </c>
      <c r="O1977" s="16"/>
      <c r="P1977" s="14"/>
      <c r="Q1977" s="12"/>
      <c r="R1977" s="13"/>
    </row>
    <row r="1978" spans="1:18" ht="15.75" customHeight="1">
      <c r="A1978" s="1"/>
      <c r="B1978" s="6" t="s">
        <v>23</v>
      </c>
      <c r="C1978" s="6">
        <v>1197831</v>
      </c>
      <c r="D1978" s="7">
        <v>44321</v>
      </c>
      <c r="E1978" s="6" t="s">
        <v>24</v>
      </c>
      <c r="F1978" s="6" t="s">
        <v>78</v>
      </c>
      <c r="G1978" s="6" t="s">
        <v>79</v>
      </c>
      <c r="H1978" s="6" t="s">
        <v>21</v>
      </c>
      <c r="I1978" s="8">
        <v>0.5</v>
      </c>
      <c r="J1978" s="9">
        <v>4000</v>
      </c>
      <c r="K1978" s="10">
        <f t="shared" si="0"/>
        <v>2000</v>
      </c>
      <c r="L1978" s="10">
        <f t="shared" si="1"/>
        <v>600</v>
      </c>
      <c r="M1978" s="11">
        <v>0.3</v>
      </c>
      <c r="O1978" s="16"/>
      <c r="P1978" s="14"/>
      <c r="Q1978" s="12"/>
      <c r="R1978" s="13"/>
    </row>
    <row r="1979" spans="1:18" ht="15.75" customHeight="1">
      <c r="A1979" s="1"/>
      <c r="B1979" s="6" t="s">
        <v>23</v>
      </c>
      <c r="C1979" s="6">
        <v>1197831</v>
      </c>
      <c r="D1979" s="7">
        <v>44321</v>
      </c>
      <c r="E1979" s="6" t="s">
        <v>24</v>
      </c>
      <c r="F1979" s="6" t="s">
        <v>78</v>
      </c>
      <c r="G1979" s="6" t="s">
        <v>79</v>
      </c>
      <c r="H1979" s="6" t="s">
        <v>22</v>
      </c>
      <c r="I1979" s="8">
        <v>0.45</v>
      </c>
      <c r="J1979" s="9">
        <v>7500</v>
      </c>
      <c r="K1979" s="10">
        <f t="shared" si="0"/>
        <v>3375</v>
      </c>
      <c r="L1979" s="10">
        <f t="shared" si="1"/>
        <v>1687.5</v>
      </c>
      <c r="M1979" s="11">
        <v>0.5</v>
      </c>
      <c r="O1979" s="16"/>
      <c r="P1979" s="14"/>
      <c r="Q1979" s="12"/>
      <c r="R1979" s="13"/>
    </row>
    <row r="1980" spans="1:18" ht="15.75" customHeight="1">
      <c r="A1980" s="1"/>
      <c r="B1980" s="6" t="s">
        <v>23</v>
      </c>
      <c r="C1980" s="6">
        <v>1197831</v>
      </c>
      <c r="D1980" s="7">
        <v>44351</v>
      </c>
      <c r="E1980" s="6" t="s">
        <v>24</v>
      </c>
      <c r="F1980" s="6" t="s">
        <v>78</v>
      </c>
      <c r="G1980" s="6" t="s">
        <v>79</v>
      </c>
      <c r="H1980" s="6" t="s">
        <v>17</v>
      </c>
      <c r="I1980" s="8">
        <v>0.45</v>
      </c>
      <c r="J1980" s="9">
        <v>7500</v>
      </c>
      <c r="K1980" s="10">
        <f t="shared" si="0"/>
        <v>3375</v>
      </c>
      <c r="L1980" s="10">
        <f t="shared" si="1"/>
        <v>1181.25</v>
      </c>
      <c r="M1980" s="11">
        <v>0.35</v>
      </c>
      <c r="O1980" s="16"/>
      <c r="P1980" s="14"/>
      <c r="Q1980" s="12"/>
      <c r="R1980" s="13"/>
    </row>
    <row r="1981" spans="1:18" ht="15.75" customHeight="1">
      <c r="A1981" s="1"/>
      <c r="B1981" s="6" t="s">
        <v>23</v>
      </c>
      <c r="C1981" s="6">
        <v>1197831</v>
      </c>
      <c r="D1981" s="7">
        <v>44351</v>
      </c>
      <c r="E1981" s="6" t="s">
        <v>24</v>
      </c>
      <c r="F1981" s="6" t="s">
        <v>78</v>
      </c>
      <c r="G1981" s="6" t="s">
        <v>79</v>
      </c>
      <c r="H1981" s="6" t="s">
        <v>18</v>
      </c>
      <c r="I1981" s="8">
        <v>0.5</v>
      </c>
      <c r="J1981" s="9">
        <v>7500</v>
      </c>
      <c r="K1981" s="10">
        <f t="shared" si="0"/>
        <v>3750</v>
      </c>
      <c r="L1981" s="10">
        <f t="shared" si="1"/>
        <v>1312.5</v>
      </c>
      <c r="M1981" s="11">
        <v>0.35</v>
      </c>
      <c r="O1981" s="16"/>
      <c r="P1981" s="14"/>
      <c r="Q1981" s="12"/>
      <c r="R1981" s="13"/>
    </row>
    <row r="1982" spans="1:18" ht="15.75" customHeight="1">
      <c r="A1982" s="1"/>
      <c r="B1982" s="6" t="s">
        <v>23</v>
      </c>
      <c r="C1982" s="6">
        <v>1197831</v>
      </c>
      <c r="D1982" s="7">
        <v>44351</v>
      </c>
      <c r="E1982" s="6" t="s">
        <v>24</v>
      </c>
      <c r="F1982" s="6" t="s">
        <v>78</v>
      </c>
      <c r="G1982" s="6" t="s">
        <v>79</v>
      </c>
      <c r="H1982" s="6" t="s">
        <v>19</v>
      </c>
      <c r="I1982" s="8">
        <v>0.5</v>
      </c>
      <c r="J1982" s="9">
        <v>6000</v>
      </c>
      <c r="K1982" s="10">
        <f t="shared" si="0"/>
        <v>3000</v>
      </c>
      <c r="L1982" s="10">
        <f t="shared" si="1"/>
        <v>1050</v>
      </c>
      <c r="M1982" s="11">
        <v>0.35</v>
      </c>
      <c r="O1982" s="16"/>
      <c r="P1982" s="14"/>
      <c r="Q1982" s="12"/>
      <c r="R1982" s="13"/>
    </row>
    <row r="1983" spans="1:18" ht="15.75" customHeight="1">
      <c r="A1983" s="1"/>
      <c r="B1983" s="6" t="s">
        <v>23</v>
      </c>
      <c r="C1983" s="6">
        <v>1197831</v>
      </c>
      <c r="D1983" s="7">
        <v>44351</v>
      </c>
      <c r="E1983" s="6" t="s">
        <v>24</v>
      </c>
      <c r="F1983" s="6" t="s">
        <v>78</v>
      </c>
      <c r="G1983" s="6" t="s">
        <v>79</v>
      </c>
      <c r="H1983" s="6" t="s">
        <v>20</v>
      </c>
      <c r="I1983" s="8">
        <v>0.5</v>
      </c>
      <c r="J1983" s="9">
        <v>5500</v>
      </c>
      <c r="K1983" s="10">
        <f t="shared" si="0"/>
        <v>2750</v>
      </c>
      <c r="L1983" s="10">
        <f t="shared" si="1"/>
        <v>1237.5</v>
      </c>
      <c r="M1983" s="11">
        <v>0.45</v>
      </c>
      <c r="O1983" s="16"/>
      <c r="P1983" s="14"/>
      <c r="Q1983" s="12"/>
      <c r="R1983" s="13"/>
    </row>
    <row r="1984" spans="1:18" ht="15.75" customHeight="1">
      <c r="A1984" s="1"/>
      <c r="B1984" s="6" t="s">
        <v>23</v>
      </c>
      <c r="C1984" s="6">
        <v>1197831</v>
      </c>
      <c r="D1984" s="7">
        <v>44351</v>
      </c>
      <c r="E1984" s="6" t="s">
        <v>24</v>
      </c>
      <c r="F1984" s="6" t="s">
        <v>78</v>
      </c>
      <c r="G1984" s="6" t="s">
        <v>79</v>
      </c>
      <c r="H1984" s="6" t="s">
        <v>21</v>
      </c>
      <c r="I1984" s="8">
        <v>0.55000000000000004</v>
      </c>
      <c r="J1984" s="9">
        <v>4500</v>
      </c>
      <c r="K1984" s="10">
        <f t="shared" si="0"/>
        <v>2475</v>
      </c>
      <c r="L1984" s="10">
        <f t="shared" si="1"/>
        <v>742.5</v>
      </c>
      <c r="M1984" s="11">
        <v>0.3</v>
      </c>
      <c r="O1984" s="16"/>
      <c r="P1984" s="14"/>
      <c r="Q1984" s="12"/>
      <c r="R1984" s="13"/>
    </row>
    <row r="1985" spans="1:18" ht="15.75" customHeight="1">
      <c r="A1985" s="1"/>
      <c r="B1985" s="6" t="s">
        <v>23</v>
      </c>
      <c r="C1985" s="6">
        <v>1197831</v>
      </c>
      <c r="D1985" s="7">
        <v>44351</v>
      </c>
      <c r="E1985" s="6" t="s">
        <v>24</v>
      </c>
      <c r="F1985" s="6" t="s">
        <v>78</v>
      </c>
      <c r="G1985" s="6" t="s">
        <v>79</v>
      </c>
      <c r="H1985" s="6" t="s">
        <v>22</v>
      </c>
      <c r="I1985" s="8">
        <v>0.60000000000000009</v>
      </c>
      <c r="J1985" s="9">
        <v>8250</v>
      </c>
      <c r="K1985" s="10">
        <f t="shared" si="0"/>
        <v>4950.0000000000009</v>
      </c>
      <c r="L1985" s="10">
        <f t="shared" si="1"/>
        <v>2475.0000000000005</v>
      </c>
      <c r="M1985" s="11">
        <v>0.5</v>
      </c>
      <c r="O1985" s="16"/>
      <c r="P1985" s="14"/>
      <c r="Q1985" s="12"/>
      <c r="R1985" s="13"/>
    </row>
    <row r="1986" spans="1:18" ht="15.75" customHeight="1">
      <c r="A1986" s="1"/>
      <c r="B1986" s="6" t="s">
        <v>23</v>
      </c>
      <c r="C1986" s="6">
        <v>1197831</v>
      </c>
      <c r="D1986" s="7">
        <v>44383</v>
      </c>
      <c r="E1986" s="6" t="s">
        <v>24</v>
      </c>
      <c r="F1986" s="6" t="s">
        <v>78</v>
      </c>
      <c r="G1986" s="6" t="s">
        <v>79</v>
      </c>
      <c r="H1986" s="6" t="s">
        <v>17</v>
      </c>
      <c r="I1986" s="8">
        <v>0.5</v>
      </c>
      <c r="J1986" s="9">
        <v>7750</v>
      </c>
      <c r="K1986" s="10">
        <f t="shared" si="0"/>
        <v>3875</v>
      </c>
      <c r="L1986" s="10">
        <f t="shared" si="1"/>
        <v>1549.9999999999998</v>
      </c>
      <c r="M1986" s="11">
        <v>0.39999999999999997</v>
      </c>
      <c r="O1986" s="16"/>
      <c r="P1986" s="14"/>
      <c r="Q1986" s="12"/>
      <c r="R1986" s="13"/>
    </row>
    <row r="1987" spans="1:18" ht="15.75" customHeight="1">
      <c r="A1987" s="1"/>
      <c r="B1987" s="6" t="s">
        <v>23</v>
      </c>
      <c r="C1987" s="6">
        <v>1197831</v>
      </c>
      <c r="D1987" s="7">
        <v>44383</v>
      </c>
      <c r="E1987" s="6" t="s">
        <v>24</v>
      </c>
      <c r="F1987" s="6" t="s">
        <v>78</v>
      </c>
      <c r="G1987" s="6" t="s">
        <v>79</v>
      </c>
      <c r="H1987" s="6" t="s">
        <v>18</v>
      </c>
      <c r="I1987" s="8">
        <v>0.55000000000000004</v>
      </c>
      <c r="J1987" s="9">
        <v>7750</v>
      </c>
      <c r="K1987" s="10">
        <f t="shared" si="0"/>
        <v>4262.5</v>
      </c>
      <c r="L1987" s="10">
        <f t="shared" si="1"/>
        <v>1704.9999999999998</v>
      </c>
      <c r="M1987" s="11">
        <v>0.39999999999999997</v>
      </c>
      <c r="O1987" s="16"/>
      <c r="P1987" s="14"/>
      <c r="Q1987" s="12"/>
      <c r="R1987" s="13"/>
    </row>
    <row r="1988" spans="1:18" ht="15.75" customHeight="1">
      <c r="A1988" s="1"/>
      <c r="B1988" s="6" t="s">
        <v>23</v>
      </c>
      <c r="C1988" s="6">
        <v>1197831</v>
      </c>
      <c r="D1988" s="7">
        <v>44383</v>
      </c>
      <c r="E1988" s="6" t="s">
        <v>24</v>
      </c>
      <c r="F1988" s="6" t="s">
        <v>78</v>
      </c>
      <c r="G1988" s="6" t="s">
        <v>79</v>
      </c>
      <c r="H1988" s="6" t="s">
        <v>19</v>
      </c>
      <c r="I1988" s="8">
        <v>0.5</v>
      </c>
      <c r="J1988" s="9">
        <v>9250</v>
      </c>
      <c r="K1988" s="10">
        <f t="shared" si="0"/>
        <v>4625</v>
      </c>
      <c r="L1988" s="10">
        <f t="shared" si="1"/>
        <v>1849.9999999999998</v>
      </c>
      <c r="M1988" s="11">
        <v>0.39999999999999997</v>
      </c>
      <c r="O1988" s="16"/>
      <c r="P1988" s="14"/>
      <c r="Q1988" s="12"/>
      <c r="R1988" s="13"/>
    </row>
    <row r="1989" spans="1:18" ht="15.75" customHeight="1">
      <c r="A1989" s="1"/>
      <c r="B1989" s="6" t="s">
        <v>23</v>
      </c>
      <c r="C1989" s="6">
        <v>1197831</v>
      </c>
      <c r="D1989" s="7">
        <v>44383</v>
      </c>
      <c r="E1989" s="6" t="s">
        <v>24</v>
      </c>
      <c r="F1989" s="6" t="s">
        <v>78</v>
      </c>
      <c r="G1989" s="6" t="s">
        <v>79</v>
      </c>
      <c r="H1989" s="6" t="s">
        <v>20</v>
      </c>
      <c r="I1989" s="8">
        <v>0.5</v>
      </c>
      <c r="J1989" s="9">
        <v>5250</v>
      </c>
      <c r="K1989" s="10">
        <f t="shared" si="0"/>
        <v>2625</v>
      </c>
      <c r="L1989" s="10">
        <f t="shared" si="1"/>
        <v>1312.5</v>
      </c>
      <c r="M1989" s="11">
        <v>0.5</v>
      </c>
      <c r="O1989" s="16"/>
      <c r="P1989" s="14"/>
      <c r="Q1989" s="12"/>
      <c r="R1989" s="13"/>
    </row>
    <row r="1990" spans="1:18" ht="15.75" customHeight="1">
      <c r="A1990" s="1"/>
      <c r="B1990" s="6" t="s">
        <v>23</v>
      </c>
      <c r="C1990" s="6">
        <v>1197831</v>
      </c>
      <c r="D1990" s="7">
        <v>44383</v>
      </c>
      <c r="E1990" s="6" t="s">
        <v>24</v>
      </c>
      <c r="F1990" s="6" t="s">
        <v>78</v>
      </c>
      <c r="G1990" s="6" t="s">
        <v>79</v>
      </c>
      <c r="H1990" s="6" t="s">
        <v>21</v>
      </c>
      <c r="I1990" s="8">
        <v>0.55000000000000004</v>
      </c>
      <c r="J1990" s="9">
        <v>5250</v>
      </c>
      <c r="K1990" s="10">
        <f t="shared" si="0"/>
        <v>2887.5000000000005</v>
      </c>
      <c r="L1990" s="10">
        <f t="shared" si="1"/>
        <v>1010.6250000000001</v>
      </c>
      <c r="M1990" s="11">
        <v>0.35</v>
      </c>
      <c r="O1990" s="16"/>
      <c r="P1990" s="14"/>
      <c r="Q1990" s="12"/>
      <c r="R1990" s="13"/>
    </row>
    <row r="1991" spans="1:18" ht="15.75" customHeight="1">
      <c r="A1991" s="1"/>
      <c r="B1991" s="6" t="s">
        <v>23</v>
      </c>
      <c r="C1991" s="6">
        <v>1197831</v>
      </c>
      <c r="D1991" s="7">
        <v>44383</v>
      </c>
      <c r="E1991" s="6" t="s">
        <v>24</v>
      </c>
      <c r="F1991" s="6" t="s">
        <v>78</v>
      </c>
      <c r="G1991" s="6" t="s">
        <v>79</v>
      </c>
      <c r="H1991" s="6" t="s">
        <v>22</v>
      </c>
      <c r="I1991" s="8">
        <v>0.65</v>
      </c>
      <c r="J1991" s="9">
        <v>8000</v>
      </c>
      <c r="K1991" s="10">
        <f t="shared" si="0"/>
        <v>5200</v>
      </c>
      <c r="L1991" s="10">
        <f t="shared" si="1"/>
        <v>2860.0000000000005</v>
      </c>
      <c r="M1991" s="11">
        <v>0.55000000000000004</v>
      </c>
      <c r="O1991" s="16"/>
      <c r="P1991" s="14"/>
      <c r="Q1991" s="12"/>
      <c r="R1991" s="13"/>
    </row>
    <row r="1992" spans="1:18" ht="15.75" customHeight="1">
      <c r="A1992" s="1"/>
      <c r="B1992" s="6" t="s">
        <v>23</v>
      </c>
      <c r="C1992" s="6">
        <v>1197831</v>
      </c>
      <c r="D1992" s="7">
        <v>44416</v>
      </c>
      <c r="E1992" s="6" t="s">
        <v>24</v>
      </c>
      <c r="F1992" s="6" t="s">
        <v>78</v>
      </c>
      <c r="G1992" s="6" t="s">
        <v>79</v>
      </c>
      <c r="H1992" s="6" t="s">
        <v>17</v>
      </c>
      <c r="I1992" s="8">
        <v>0.5</v>
      </c>
      <c r="J1992" s="9">
        <v>7500</v>
      </c>
      <c r="K1992" s="10">
        <f t="shared" si="0"/>
        <v>3750</v>
      </c>
      <c r="L1992" s="10">
        <f t="shared" si="1"/>
        <v>1499.9999999999998</v>
      </c>
      <c r="M1992" s="11">
        <v>0.39999999999999997</v>
      </c>
      <c r="O1992" s="16"/>
      <c r="P1992" s="14"/>
      <c r="Q1992" s="12"/>
      <c r="R1992" s="13"/>
    </row>
    <row r="1993" spans="1:18" ht="15.75" customHeight="1">
      <c r="A1993" s="1"/>
      <c r="B1993" s="6" t="s">
        <v>23</v>
      </c>
      <c r="C1993" s="6">
        <v>1197831</v>
      </c>
      <c r="D1993" s="7">
        <v>44416</v>
      </c>
      <c r="E1993" s="6" t="s">
        <v>24</v>
      </c>
      <c r="F1993" s="6" t="s">
        <v>78</v>
      </c>
      <c r="G1993" s="6" t="s">
        <v>79</v>
      </c>
      <c r="H1993" s="6" t="s">
        <v>18</v>
      </c>
      <c r="I1993" s="8">
        <v>0.55000000000000004</v>
      </c>
      <c r="J1993" s="9">
        <v>7500</v>
      </c>
      <c r="K1993" s="10">
        <f t="shared" si="0"/>
        <v>4125</v>
      </c>
      <c r="L1993" s="10">
        <f t="shared" si="1"/>
        <v>1649.9999999999998</v>
      </c>
      <c r="M1993" s="11">
        <v>0.39999999999999997</v>
      </c>
      <c r="O1993" s="16"/>
      <c r="P1993" s="14"/>
      <c r="Q1993" s="12"/>
      <c r="R1993" s="13"/>
    </row>
    <row r="1994" spans="1:18" ht="15.75" customHeight="1">
      <c r="A1994" s="1"/>
      <c r="B1994" s="6" t="s">
        <v>23</v>
      </c>
      <c r="C1994" s="6">
        <v>1197831</v>
      </c>
      <c r="D1994" s="7">
        <v>44416</v>
      </c>
      <c r="E1994" s="6" t="s">
        <v>24</v>
      </c>
      <c r="F1994" s="6" t="s">
        <v>78</v>
      </c>
      <c r="G1994" s="6" t="s">
        <v>79</v>
      </c>
      <c r="H1994" s="6" t="s">
        <v>19</v>
      </c>
      <c r="I1994" s="8">
        <v>0.5</v>
      </c>
      <c r="J1994" s="9">
        <v>9250</v>
      </c>
      <c r="K1994" s="10">
        <f t="shared" si="0"/>
        <v>4625</v>
      </c>
      <c r="L1994" s="10">
        <f t="shared" si="1"/>
        <v>1849.9999999999998</v>
      </c>
      <c r="M1994" s="11">
        <v>0.39999999999999997</v>
      </c>
      <c r="O1994" s="16"/>
      <c r="P1994" s="14"/>
      <c r="Q1994" s="12"/>
      <c r="R1994" s="13"/>
    </row>
    <row r="1995" spans="1:18" ht="15.75" customHeight="1">
      <c r="A1995" s="1"/>
      <c r="B1995" s="6" t="s">
        <v>23</v>
      </c>
      <c r="C1995" s="6">
        <v>1197831</v>
      </c>
      <c r="D1995" s="7">
        <v>44416</v>
      </c>
      <c r="E1995" s="6" t="s">
        <v>24</v>
      </c>
      <c r="F1995" s="6" t="s">
        <v>78</v>
      </c>
      <c r="G1995" s="6" t="s">
        <v>79</v>
      </c>
      <c r="H1995" s="6" t="s">
        <v>20</v>
      </c>
      <c r="I1995" s="8">
        <v>0.5</v>
      </c>
      <c r="J1995" s="9">
        <v>4750</v>
      </c>
      <c r="K1995" s="10">
        <f t="shared" si="0"/>
        <v>2375</v>
      </c>
      <c r="L1995" s="10">
        <f t="shared" si="1"/>
        <v>1187.5</v>
      </c>
      <c r="M1995" s="11">
        <v>0.5</v>
      </c>
      <c r="O1995" s="16"/>
      <c r="P1995" s="14"/>
      <c r="Q1995" s="12"/>
      <c r="R1995" s="13"/>
    </row>
    <row r="1996" spans="1:18" ht="15.75" customHeight="1">
      <c r="A1996" s="1"/>
      <c r="B1996" s="6" t="s">
        <v>23</v>
      </c>
      <c r="C1996" s="6">
        <v>1197831</v>
      </c>
      <c r="D1996" s="7">
        <v>44416</v>
      </c>
      <c r="E1996" s="6" t="s">
        <v>24</v>
      </c>
      <c r="F1996" s="6" t="s">
        <v>78</v>
      </c>
      <c r="G1996" s="6" t="s">
        <v>79</v>
      </c>
      <c r="H1996" s="6" t="s">
        <v>21</v>
      </c>
      <c r="I1996" s="8">
        <v>0.55000000000000004</v>
      </c>
      <c r="J1996" s="9">
        <v>4750</v>
      </c>
      <c r="K1996" s="10">
        <f t="shared" si="0"/>
        <v>2612.5</v>
      </c>
      <c r="L1996" s="10">
        <f t="shared" si="1"/>
        <v>914.37499999999989</v>
      </c>
      <c r="M1996" s="11">
        <v>0.35</v>
      </c>
      <c r="O1996" s="16"/>
      <c r="P1996" s="14"/>
      <c r="Q1996" s="12"/>
      <c r="R1996" s="13"/>
    </row>
    <row r="1997" spans="1:18" ht="15.75" customHeight="1">
      <c r="A1997" s="1"/>
      <c r="B1997" s="6" t="s">
        <v>23</v>
      </c>
      <c r="C1997" s="6">
        <v>1197831</v>
      </c>
      <c r="D1997" s="7">
        <v>44416</v>
      </c>
      <c r="E1997" s="6" t="s">
        <v>24</v>
      </c>
      <c r="F1997" s="6" t="s">
        <v>78</v>
      </c>
      <c r="G1997" s="6" t="s">
        <v>79</v>
      </c>
      <c r="H1997" s="6" t="s">
        <v>22</v>
      </c>
      <c r="I1997" s="8">
        <v>0.6</v>
      </c>
      <c r="J1997" s="9">
        <v>7250</v>
      </c>
      <c r="K1997" s="10">
        <f t="shared" si="0"/>
        <v>4350</v>
      </c>
      <c r="L1997" s="10">
        <f t="shared" si="1"/>
        <v>2392.5</v>
      </c>
      <c r="M1997" s="11">
        <v>0.55000000000000004</v>
      </c>
      <c r="O1997" s="16"/>
      <c r="P1997" s="14"/>
      <c r="Q1997" s="12"/>
      <c r="R1997" s="13"/>
    </row>
    <row r="1998" spans="1:18" ht="15.75" customHeight="1">
      <c r="A1998" s="1"/>
      <c r="B1998" s="6" t="s">
        <v>23</v>
      </c>
      <c r="C1998" s="6">
        <v>1197831</v>
      </c>
      <c r="D1998" s="7">
        <v>44444</v>
      </c>
      <c r="E1998" s="6" t="s">
        <v>24</v>
      </c>
      <c r="F1998" s="6" t="s">
        <v>78</v>
      </c>
      <c r="G1998" s="6" t="s">
        <v>79</v>
      </c>
      <c r="H1998" s="6" t="s">
        <v>17</v>
      </c>
      <c r="I1998" s="8">
        <v>0.55000000000000004</v>
      </c>
      <c r="J1998" s="9">
        <v>6750</v>
      </c>
      <c r="K1998" s="10">
        <f t="shared" si="0"/>
        <v>3712.5000000000005</v>
      </c>
      <c r="L1998" s="10">
        <f t="shared" si="1"/>
        <v>1485</v>
      </c>
      <c r="M1998" s="11">
        <v>0.39999999999999997</v>
      </c>
      <c r="O1998" s="16"/>
      <c r="P1998" s="14"/>
      <c r="Q1998" s="12"/>
      <c r="R1998" s="13"/>
    </row>
    <row r="1999" spans="1:18" ht="15.75" customHeight="1">
      <c r="A1999" s="1"/>
      <c r="B1999" s="6" t="s">
        <v>23</v>
      </c>
      <c r="C1999" s="6">
        <v>1197831</v>
      </c>
      <c r="D1999" s="7">
        <v>44444</v>
      </c>
      <c r="E1999" s="6" t="s">
        <v>24</v>
      </c>
      <c r="F1999" s="6" t="s">
        <v>78</v>
      </c>
      <c r="G1999" s="6" t="s">
        <v>79</v>
      </c>
      <c r="H1999" s="6" t="s">
        <v>18</v>
      </c>
      <c r="I1999" s="8">
        <v>0.55000000000000004</v>
      </c>
      <c r="J1999" s="9">
        <v>6250</v>
      </c>
      <c r="K1999" s="10">
        <f t="shared" si="0"/>
        <v>3437.5000000000005</v>
      </c>
      <c r="L1999" s="10">
        <f t="shared" si="1"/>
        <v>1375</v>
      </c>
      <c r="M1999" s="11">
        <v>0.39999999999999997</v>
      </c>
      <c r="O1999" s="16"/>
      <c r="P1999" s="14"/>
      <c r="Q1999" s="12"/>
      <c r="R1999" s="13"/>
    </row>
    <row r="2000" spans="1:18" ht="15.75" customHeight="1">
      <c r="A2000" s="1"/>
      <c r="B2000" s="6" t="s">
        <v>23</v>
      </c>
      <c r="C2000" s="6">
        <v>1197831</v>
      </c>
      <c r="D2000" s="7">
        <v>44444</v>
      </c>
      <c r="E2000" s="6" t="s">
        <v>24</v>
      </c>
      <c r="F2000" s="6" t="s">
        <v>78</v>
      </c>
      <c r="G2000" s="6" t="s">
        <v>79</v>
      </c>
      <c r="H2000" s="6" t="s">
        <v>19</v>
      </c>
      <c r="I2000" s="8">
        <v>0.6</v>
      </c>
      <c r="J2000" s="9">
        <v>6750</v>
      </c>
      <c r="K2000" s="10">
        <f t="shared" si="0"/>
        <v>4050</v>
      </c>
      <c r="L2000" s="10">
        <f t="shared" si="1"/>
        <v>1619.9999999999998</v>
      </c>
      <c r="M2000" s="11">
        <v>0.39999999999999997</v>
      </c>
      <c r="O2000" s="16"/>
      <c r="P2000" s="14"/>
      <c r="Q2000" s="12"/>
      <c r="R2000" s="13"/>
    </row>
    <row r="2001" spans="1:18" ht="15.75" customHeight="1">
      <c r="A2001" s="1"/>
      <c r="B2001" s="6" t="s">
        <v>23</v>
      </c>
      <c r="C2001" s="6">
        <v>1197831</v>
      </c>
      <c r="D2001" s="7">
        <v>44444</v>
      </c>
      <c r="E2001" s="6" t="s">
        <v>24</v>
      </c>
      <c r="F2001" s="6" t="s">
        <v>78</v>
      </c>
      <c r="G2001" s="6" t="s">
        <v>79</v>
      </c>
      <c r="H2001" s="6" t="s">
        <v>20</v>
      </c>
      <c r="I2001" s="8">
        <v>0.6</v>
      </c>
      <c r="J2001" s="9">
        <v>4000</v>
      </c>
      <c r="K2001" s="10">
        <f t="shared" si="0"/>
        <v>2400</v>
      </c>
      <c r="L2001" s="10">
        <f t="shared" si="1"/>
        <v>1200</v>
      </c>
      <c r="M2001" s="11">
        <v>0.5</v>
      </c>
      <c r="O2001" s="16"/>
      <c r="P2001" s="14"/>
      <c r="Q2001" s="12"/>
      <c r="R2001" s="13"/>
    </row>
    <row r="2002" spans="1:18" ht="15.75" customHeight="1">
      <c r="A2002" s="1"/>
      <c r="B2002" s="6" t="s">
        <v>23</v>
      </c>
      <c r="C2002" s="6">
        <v>1197831</v>
      </c>
      <c r="D2002" s="7">
        <v>44444</v>
      </c>
      <c r="E2002" s="6" t="s">
        <v>24</v>
      </c>
      <c r="F2002" s="6" t="s">
        <v>78</v>
      </c>
      <c r="G2002" s="6" t="s">
        <v>79</v>
      </c>
      <c r="H2002" s="6" t="s">
        <v>21</v>
      </c>
      <c r="I2002" s="8">
        <v>0.55000000000000004</v>
      </c>
      <c r="J2002" s="9">
        <v>4000</v>
      </c>
      <c r="K2002" s="10">
        <f t="shared" si="0"/>
        <v>2200</v>
      </c>
      <c r="L2002" s="10">
        <f t="shared" si="1"/>
        <v>770</v>
      </c>
      <c r="M2002" s="11">
        <v>0.35</v>
      </c>
      <c r="O2002" s="16"/>
      <c r="P2002" s="14"/>
      <c r="Q2002" s="12"/>
      <c r="R2002" s="13"/>
    </row>
    <row r="2003" spans="1:18" ht="15.75" customHeight="1">
      <c r="A2003" s="1"/>
      <c r="B2003" s="6" t="s">
        <v>23</v>
      </c>
      <c r="C2003" s="6">
        <v>1197831</v>
      </c>
      <c r="D2003" s="7">
        <v>44444</v>
      </c>
      <c r="E2003" s="6" t="s">
        <v>24</v>
      </c>
      <c r="F2003" s="6" t="s">
        <v>78</v>
      </c>
      <c r="G2003" s="6" t="s">
        <v>79</v>
      </c>
      <c r="H2003" s="6" t="s">
        <v>22</v>
      </c>
      <c r="I2003" s="8">
        <v>0.5</v>
      </c>
      <c r="J2003" s="9">
        <v>6250</v>
      </c>
      <c r="K2003" s="10">
        <f t="shared" si="0"/>
        <v>3125</v>
      </c>
      <c r="L2003" s="10">
        <f t="shared" si="1"/>
        <v>1718.7500000000002</v>
      </c>
      <c r="M2003" s="11">
        <v>0.55000000000000004</v>
      </c>
      <c r="O2003" s="16"/>
      <c r="P2003" s="14"/>
      <c r="Q2003" s="12"/>
      <c r="R2003" s="13"/>
    </row>
    <row r="2004" spans="1:18" ht="15.75" customHeight="1">
      <c r="A2004" s="1"/>
      <c r="B2004" s="6" t="s">
        <v>23</v>
      </c>
      <c r="C2004" s="6">
        <v>1197831</v>
      </c>
      <c r="D2004" s="7">
        <v>44473</v>
      </c>
      <c r="E2004" s="6" t="s">
        <v>24</v>
      </c>
      <c r="F2004" s="6" t="s">
        <v>78</v>
      </c>
      <c r="G2004" s="6" t="s">
        <v>79</v>
      </c>
      <c r="H2004" s="6" t="s">
        <v>17</v>
      </c>
      <c r="I2004" s="8">
        <v>0.4</v>
      </c>
      <c r="J2004" s="9">
        <v>5750</v>
      </c>
      <c r="K2004" s="10">
        <f t="shared" si="0"/>
        <v>2300</v>
      </c>
      <c r="L2004" s="10">
        <f t="shared" si="1"/>
        <v>919.99999999999989</v>
      </c>
      <c r="M2004" s="11">
        <v>0.39999999999999997</v>
      </c>
      <c r="O2004" s="16"/>
      <c r="P2004" s="14"/>
      <c r="Q2004" s="12"/>
      <c r="R2004" s="13"/>
    </row>
    <row r="2005" spans="1:18" ht="15.75" customHeight="1">
      <c r="A2005" s="1"/>
      <c r="B2005" s="6" t="s">
        <v>23</v>
      </c>
      <c r="C2005" s="6">
        <v>1197831</v>
      </c>
      <c r="D2005" s="7">
        <v>44473</v>
      </c>
      <c r="E2005" s="6" t="s">
        <v>24</v>
      </c>
      <c r="F2005" s="6" t="s">
        <v>78</v>
      </c>
      <c r="G2005" s="6" t="s">
        <v>79</v>
      </c>
      <c r="H2005" s="6" t="s">
        <v>18</v>
      </c>
      <c r="I2005" s="8">
        <v>0.4</v>
      </c>
      <c r="J2005" s="9">
        <v>5750</v>
      </c>
      <c r="K2005" s="10">
        <f t="shared" si="0"/>
        <v>2300</v>
      </c>
      <c r="L2005" s="10">
        <f t="shared" si="1"/>
        <v>919.99999999999989</v>
      </c>
      <c r="M2005" s="11">
        <v>0.39999999999999997</v>
      </c>
      <c r="O2005" s="16"/>
      <c r="P2005" s="14"/>
      <c r="Q2005" s="12"/>
      <c r="R2005" s="13"/>
    </row>
    <row r="2006" spans="1:18" ht="15.75" customHeight="1">
      <c r="A2006" s="1"/>
      <c r="B2006" s="6" t="s">
        <v>23</v>
      </c>
      <c r="C2006" s="6">
        <v>1197831</v>
      </c>
      <c r="D2006" s="7">
        <v>44473</v>
      </c>
      <c r="E2006" s="6" t="s">
        <v>24</v>
      </c>
      <c r="F2006" s="6" t="s">
        <v>78</v>
      </c>
      <c r="G2006" s="6" t="s">
        <v>79</v>
      </c>
      <c r="H2006" s="6" t="s">
        <v>19</v>
      </c>
      <c r="I2006" s="8">
        <v>0.45</v>
      </c>
      <c r="J2006" s="9">
        <v>5250</v>
      </c>
      <c r="K2006" s="10">
        <f t="shared" si="0"/>
        <v>2362.5</v>
      </c>
      <c r="L2006" s="10">
        <f t="shared" si="1"/>
        <v>944.99999999999989</v>
      </c>
      <c r="M2006" s="11">
        <v>0.39999999999999997</v>
      </c>
      <c r="O2006" s="16"/>
      <c r="P2006" s="14"/>
      <c r="Q2006" s="12"/>
      <c r="R2006" s="13"/>
    </row>
    <row r="2007" spans="1:18" ht="15.75" customHeight="1">
      <c r="A2007" s="1"/>
      <c r="B2007" s="6" t="s">
        <v>23</v>
      </c>
      <c r="C2007" s="6">
        <v>1197831</v>
      </c>
      <c r="D2007" s="7">
        <v>44473</v>
      </c>
      <c r="E2007" s="6" t="s">
        <v>24</v>
      </c>
      <c r="F2007" s="6" t="s">
        <v>78</v>
      </c>
      <c r="G2007" s="6" t="s">
        <v>79</v>
      </c>
      <c r="H2007" s="6" t="s">
        <v>20</v>
      </c>
      <c r="I2007" s="8">
        <v>0.45</v>
      </c>
      <c r="J2007" s="9">
        <v>3750</v>
      </c>
      <c r="K2007" s="10">
        <f t="shared" si="0"/>
        <v>1687.5</v>
      </c>
      <c r="L2007" s="10">
        <f t="shared" si="1"/>
        <v>843.75</v>
      </c>
      <c r="M2007" s="11">
        <v>0.5</v>
      </c>
      <c r="O2007" s="16"/>
      <c r="P2007" s="14"/>
      <c r="Q2007" s="12"/>
      <c r="R2007" s="13"/>
    </row>
    <row r="2008" spans="1:18" ht="15.75" customHeight="1">
      <c r="A2008" s="1"/>
      <c r="B2008" s="6" t="s">
        <v>23</v>
      </c>
      <c r="C2008" s="6">
        <v>1197831</v>
      </c>
      <c r="D2008" s="7">
        <v>44473</v>
      </c>
      <c r="E2008" s="6" t="s">
        <v>24</v>
      </c>
      <c r="F2008" s="6" t="s">
        <v>78</v>
      </c>
      <c r="G2008" s="6" t="s">
        <v>79</v>
      </c>
      <c r="H2008" s="6" t="s">
        <v>21</v>
      </c>
      <c r="I2008" s="8">
        <v>0.35000000000000003</v>
      </c>
      <c r="J2008" s="9">
        <v>3500</v>
      </c>
      <c r="K2008" s="10">
        <f t="shared" si="0"/>
        <v>1225.0000000000002</v>
      </c>
      <c r="L2008" s="10">
        <f t="shared" si="1"/>
        <v>428.75000000000006</v>
      </c>
      <c r="M2008" s="11">
        <v>0.35</v>
      </c>
      <c r="O2008" s="16"/>
      <c r="P2008" s="14"/>
      <c r="Q2008" s="12"/>
      <c r="R2008" s="13"/>
    </row>
    <row r="2009" spans="1:18" ht="15.75" customHeight="1">
      <c r="A2009" s="1"/>
      <c r="B2009" s="6" t="s">
        <v>23</v>
      </c>
      <c r="C2009" s="6">
        <v>1197831</v>
      </c>
      <c r="D2009" s="7">
        <v>44473</v>
      </c>
      <c r="E2009" s="6" t="s">
        <v>24</v>
      </c>
      <c r="F2009" s="6" t="s">
        <v>78</v>
      </c>
      <c r="G2009" s="6" t="s">
        <v>79</v>
      </c>
      <c r="H2009" s="6" t="s">
        <v>22</v>
      </c>
      <c r="I2009" s="8">
        <v>0.45</v>
      </c>
      <c r="J2009" s="9">
        <v>5250</v>
      </c>
      <c r="K2009" s="10">
        <f t="shared" si="0"/>
        <v>2362.5</v>
      </c>
      <c r="L2009" s="10">
        <f t="shared" si="1"/>
        <v>1299.375</v>
      </c>
      <c r="M2009" s="11">
        <v>0.55000000000000004</v>
      </c>
      <c r="O2009" s="16"/>
      <c r="P2009" s="14"/>
      <c r="Q2009" s="12"/>
      <c r="R2009" s="13"/>
    </row>
    <row r="2010" spans="1:18" ht="15.75" customHeight="1">
      <c r="A2010" s="1"/>
      <c r="B2010" s="6" t="s">
        <v>23</v>
      </c>
      <c r="C2010" s="6">
        <v>1197831</v>
      </c>
      <c r="D2010" s="7">
        <v>44505</v>
      </c>
      <c r="E2010" s="6" t="s">
        <v>24</v>
      </c>
      <c r="F2010" s="6" t="s">
        <v>78</v>
      </c>
      <c r="G2010" s="6" t="s">
        <v>79</v>
      </c>
      <c r="H2010" s="6" t="s">
        <v>17</v>
      </c>
      <c r="I2010" s="8">
        <v>0.35000000000000003</v>
      </c>
      <c r="J2010" s="9">
        <v>6750</v>
      </c>
      <c r="K2010" s="10">
        <f t="shared" si="0"/>
        <v>2362.5</v>
      </c>
      <c r="L2010" s="10">
        <f t="shared" si="1"/>
        <v>944.99999999999989</v>
      </c>
      <c r="M2010" s="11">
        <v>0.39999999999999997</v>
      </c>
      <c r="O2010" s="16"/>
      <c r="P2010" s="14"/>
      <c r="Q2010" s="12"/>
      <c r="R2010" s="13"/>
    </row>
    <row r="2011" spans="1:18" ht="15.75" customHeight="1">
      <c r="A2011" s="1"/>
      <c r="B2011" s="6" t="s">
        <v>23</v>
      </c>
      <c r="C2011" s="6">
        <v>1197831</v>
      </c>
      <c r="D2011" s="7">
        <v>44505</v>
      </c>
      <c r="E2011" s="6" t="s">
        <v>24</v>
      </c>
      <c r="F2011" s="6" t="s">
        <v>78</v>
      </c>
      <c r="G2011" s="6" t="s">
        <v>79</v>
      </c>
      <c r="H2011" s="6" t="s">
        <v>18</v>
      </c>
      <c r="I2011" s="8">
        <v>0.35000000000000003</v>
      </c>
      <c r="J2011" s="9">
        <v>6750</v>
      </c>
      <c r="K2011" s="10">
        <f t="shared" si="0"/>
        <v>2362.5</v>
      </c>
      <c r="L2011" s="10">
        <f t="shared" si="1"/>
        <v>944.99999999999989</v>
      </c>
      <c r="M2011" s="11">
        <v>0.39999999999999997</v>
      </c>
      <c r="O2011" s="16"/>
      <c r="P2011" s="14"/>
      <c r="Q2011" s="12"/>
      <c r="R2011" s="13"/>
    </row>
    <row r="2012" spans="1:18" ht="15.75" customHeight="1">
      <c r="A2012" s="1"/>
      <c r="B2012" s="6" t="s">
        <v>23</v>
      </c>
      <c r="C2012" s="6">
        <v>1197831</v>
      </c>
      <c r="D2012" s="7">
        <v>44505</v>
      </c>
      <c r="E2012" s="6" t="s">
        <v>24</v>
      </c>
      <c r="F2012" s="6" t="s">
        <v>78</v>
      </c>
      <c r="G2012" s="6" t="s">
        <v>79</v>
      </c>
      <c r="H2012" s="6" t="s">
        <v>19</v>
      </c>
      <c r="I2012" s="8">
        <v>0.6</v>
      </c>
      <c r="J2012" s="9">
        <v>6000</v>
      </c>
      <c r="K2012" s="10">
        <f t="shared" si="0"/>
        <v>3600</v>
      </c>
      <c r="L2012" s="10">
        <f t="shared" si="1"/>
        <v>1439.9999999999998</v>
      </c>
      <c r="M2012" s="11">
        <v>0.39999999999999997</v>
      </c>
      <c r="O2012" s="16"/>
      <c r="P2012" s="14"/>
      <c r="Q2012" s="12"/>
      <c r="R2012" s="13"/>
    </row>
    <row r="2013" spans="1:18" ht="15.75" customHeight="1">
      <c r="A2013" s="1"/>
      <c r="B2013" s="6" t="s">
        <v>23</v>
      </c>
      <c r="C2013" s="6">
        <v>1197831</v>
      </c>
      <c r="D2013" s="7">
        <v>44505</v>
      </c>
      <c r="E2013" s="6" t="s">
        <v>24</v>
      </c>
      <c r="F2013" s="6" t="s">
        <v>78</v>
      </c>
      <c r="G2013" s="6" t="s">
        <v>79</v>
      </c>
      <c r="H2013" s="6" t="s">
        <v>20</v>
      </c>
      <c r="I2013" s="8">
        <v>0.6</v>
      </c>
      <c r="J2013" s="9">
        <v>4500</v>
      </c>
      <c r="K2013" s="10">
        <f t="shared" si="0"/>
        <v>2700</v>
      </c>
      <c r="L2013" s="10">
        <f t="shared" si="1"/>
        <v>1350</v>
      </c>
      <c r="M2013" s="11">
        <v>0.5</v>
      </c>
      <c r="O2013" s="16"/>
      <c r="P2013" s="14"/>
      <c r="Q2013" s="12"/>
      <c r="R2013" s="13"/>
    </row>
    <row r="2014" spans="1:18" ht="15.75" customHeight="1">
      <c r="A2014" s="1"/>
      <c r="B2014" s="6" t="s">
        <v>23</v>
      </c>
      <c r="C2014" s="6">
        <v>1197831</v>
      </c>
      <c r="D2014" s="7">
        <v>44505</v>
      </c>
      <c r="E2014" s="6" t="s">
        <v>24</v>
      </c>
      <c r="F2014" s="6" t="s">
        <v>78</v>
      </c>
      <c r="G2014" s="6" t="s">
        <v>79</v>
      </c>
      <c r="H2014" s="6" t="s">
        <v>21</v>
      </c>
      <c r="I2014" s="8">
        <v>0.54999999999999993</v>
      </c>
      <c r="J2014" s="9">
        <v>4250</v>
      </c>
      <c r="K2014" s="10">
        <f t="shared" si="0"/>
        <v>2337.4999999999995</v>
      </c>
      <c r="L2014" s="10">
        <f t="shared" si="1"/>
        <v>818.12499999999977</v>
      </c>
      <c r="M2014" s="11">
        <v>0.35</v>
      </c>
      <c r="O2014" s="16"/>
      <c r="P2014" s="14"/>
      <c r="Q2014" s="12"/>
      <c r="R2014" s="13"/>
    </row>
    <row r="2015" spans="1:18" ht="15.75" customHeight="1">
      <c r="A2015" s="1"/>
      <c r="B2015" s="6" t="s">
        <v>23</v>
      </c>
      <c r="C2015" s="6">
        <v>1197831</v>
      </c>
      <c r="D2015" s="7">
        <v>44505</v>
      </c>
      <c r="E2015" s="6" t="s">
        <v>24</v>
      </c>
      <c r="F2015" s="6" t="s">
        <v>78</v>
      </c>
      <c r="G2015" s="6" t="s">
        <v>79</v>
      </c>
      <c r="H2015" s="6" t="s">
        <v>22</v>
      </c>
      <c r="I2015" s="8">
        <v>0.65</v>
      </c>
      <c r="J2015" s="9">
        <v>6250</v>
      </c>
      <c r="K2015" s="10">
        <f t="shared" si="0"/>
        <v>4062.5</v>
      </c>
      <c r="L2015" s="10">
        <f t="shared" si="1"/>
        <v>2234.375</v>
      </c>
      <c r="M2015" s="11">
        <v>0.55000000000000004</v>
      </c>
      <c r="O2015" s="16"/>
      <c r="P2015" s="14"/>
      <c r="Q2015" s="12"/>
      <c r="R2015" s="13"/>
    </row>
    <row r="2016" spans="1:18" ht="15.75" customHeight="1">
      <c r="A2016" s="1"/>
      <c r="B2016" s="6" t="s">
        <v>23</v>
      </c>
      <c r="C2016" s="6">
        <v>1197831</v>
      </c>
      <c r="D2016" s="7">
        <v>44534</v>
      </c>
      <c r="E2016" s="6" t="s">
        <v>24</v>
      </c>
      <c r="F2016" s="6" t="s">
        <v>78</v>
      </c>
      <c r="G2016" s="6" t="s">
        <v>79</v>
      </c>
      <c r="H2016" s="6" t="s">
        <v>17</v>
      </c>
      <c r="I2016" s="8">
        <v>0.54999999999999993</v>
      </c>
      <c r="J2016" s="9">
        <v>7750</v>
      </c>
      <c r="K2016" s="10">
        <f t="shared" si="0"/>
        <v>4262.4999999999991</v>
      </c>
      <c r="L2016" s="10">
        <f t="shared" si="1"/>
        <v>1704.9999999999995</v>
      </c>
      <c r="M2016" s="11">
        <v>0.39999999999999997</v>
      </c>
      <c r="O2016" s="16"/>
      <c r="P2016" s="14"/>
      <c r="Q2016" s="12"/>
      <c r="R2016" s="13"/>
    </row>
    <row r="2017" spans="1:18" ht="15.75" customHeight="1">
      <c r="A2017" s="1"/>
      <c r="B2017" s="6" t="s">
        <v>23</v>
      </c>
      <c r="C2017" s="6">
        <v>1197831</v>
      </c>
      <c r="D2017" s="7">
        <v>44534</v>
      </c>
      <c r="E2017" s="6" t="s">
        <v>24</v>
      </c>
      <c r="F2017" s="6" t="s">
        <v>78</v>
      </c>
      <c r="G2017" s="6" t="s">
        <v>79</v>
      </c>
      <c r="H2017" s="6" t="s">
        <v>18</v>
      </c>
      <c r="I2017" s="8">
        <v>0.54999999999999993</v>
      </c>
      <c r="J2017" s="9">
        <v>7750</v>
      </c>
      <c r="K2017" s="10">
        <f t="shared" si="0"/>
        <v>4262.4999999999991</v>
      </c>
      <c r="L2017" s="10">
        <f t="shared" si="1"/>
        <v>1704.9999999999995</v>
      </c>
      <c r="M2017" s="11">
        <v>0.39999999999999997</v>
      </c>
      <c r="O2017" s="16"/>
      <c r="P2017" s="14"/>
      <c r="Q2017" s="12"/>
      <c r="R2017" s="13"/>
    </row>
    <row r="2018" spans="1:18" ht="15.75" customHeight="1">
      <c r="A2018" s="1"/>
      <c r="B2018" s="6" t="s">
        <v>23</v>
      </c>
      <c r="C2018" s="6">
        <v>1197831</v>
      </c>
      <c r="D2018" s="7">
        <v>44534</v>
      </c>
      <c r="E2018" s="6" t="s">
        <v>24</v>
      </c>
      <c r="F2018" s="6" t="s">
        <v>78</v>
      </c>
      <c r="G2018" s="6" t="s">
        <v>79</v>
      </c>
      <c r="H2018" s="6" t="s">
        <v>19</v>
      </c>
      <c r="I2018" s="8">
        <v>0.6</v>
      </c>
      <c r="J2018" s="9">
        <v>6750</v>
      </c>
      <c r="K2018" s="10">
        <f t="shared" si="0"/>
        <v>4050</v>
      </c>
      <c r="L2018" s="10">
        <f t="shared" si="1"/>
        <v>1619.9999999999998</v>
      </c>
      <c r="M2018" s="11">
        <v>0.39999999999999997</v>
      </c>
      <c r="O2018" s="16"/>
      <c r="P2018" s="14"/>
      <c r="Q2018" s="12"/>
      <c r="R2018" s="13"/>
    </row>
    <row r="2019" spans="1:18" ht="15.75" customHeight="1">
      <c r="A2019" s="1"/>
      <c r="B2019" s="6" t="s">
        <v>23</v>
      </c>
      <c r="C2019" s="6">
        <v>1197831</v>
      </c>
      <c r="D2019" s="7">
        <v>44534</v>
      </c>
      <c r="E2019" s="6" t="s">
        <v>24</v>
      </c>
      <c r="F2019" s="6" t="s">
        <v>78</v>
      </c>
      <c r="G2019" s="6" t="s">
        <v>79</v>
      </c>
      <c r="H2019" s="6" t="s">
        <v>20</v>
      </c>
      <c r="I2019" s="8">
        <v>0.6</v>
      </c>
      <c r="J2019" s="9">
        <v>5250</v>
      </c>
      <c r="K2019" s="10">
        <f t="shared" si="0"/>
        <v>3150</v>
      </c>
      <c r="L2019" s="10">
        <f t="shared" si="1"/>
        <v>1575</v>
      </c>
      <c r="M2019" s="11">
        <v>0.5</v>
      </c>
      <c r="O2019" s="16"/>
      <c r="P2019" s="14"/>
      <c r="Q2019" s="12"/>
      <c r="R2019" s="13"/>
    </row>
    <row r="2020" spans="1:18" ht="15.75" customHeight="1">
      <c r="A2020" s="1"/>
      <c r="B2020" s="6" t="s">
        <v>23</v>
      </c>
      <c r="C2020" s="6">
        <v>1197831</v>
      </c>
      <c r="D2020" s="7">
        <v>44534</v>
      </c>
      <c r="E2020" s="6" t="s">
        <v>24</v>
      </c>
      <c r="F2020" s="6" t="s">
        <v>78</v>
      </c>
      <c r="G2020" s="6" t="s">
        <v>79</v>
      </c>
      <c r="H2020" s="6" t="s">
        <v>21</v>
      </c>
      <c r="I2020" s="8">
        <v>0.54999999999999993</v>
      </c>
      <c r="J2020" s="9">
        <v>4750</v>
      </c>
      <c r="K2020" s="10">
        <f t="shared" si="0"/>
        <v>2612.4999999999995</v>
      </c>
      <c r="L2020" s="10">
        <f t="shared" si="1"/>
        <v>914.37499999999977</v>
      </c>
      <c r="M2020" s="11">
        <v>0.35</v>
      </c>
      <c r="O2020" s="16"/>
      <c r="P2020" s="14"/>
      <c r="Q2020" s="12"/>
      <c r="R2020" s="13"/>
    </row>
    <row r="2021" spans="1:18" ht="15.75" customHeight="1">
      <c r="A2021" s="1"/>
      <c r="B2021" s="6" t="s">
        <v>23</v>
      </c>
      <c r="C2021" s="6">
        <v>1197831</v>
      </c>
      <c r="D2021" s="7">
        <v>44534</v>
      </c>
      <c r="E2021" s="6" t="s">
        <v>24</v>
      </c>
      <c r="F2021" s="6" t="s">
        <v>78</v>
      </c>
      <c r="G2021" s="6" t="s">
        <v>79</v>
      </c>
      <c r="H2021" s="6" t="s">
        <v>22</v>
      </c>
      <c r="I2021" s="8">
        <v>0.65</v>
      </c>
      <c r="J2021" s="9">
        <v>7250</v>
      </c>
      <c r="K2021" s="10">
        <f t="shared" si="0"/>
        <v>4712.5</v>
      </c>
      <c r="L2021" s="10">
        <f t="shared" si="1"/>
        <v>2591.875</v>
      </c>
      <c r="M2021" s="11">
        <v>0.55000000000000004</v>
      </c>
      <c r="O2021" s="16"/>
      <c r="P2021" s="14"/>
      <c r="Q2021" s="12"/>
      <c r="R2021" s="13"/>
    </row>
    <row r="2022" spans="1:18" ht="15.75" customHeight="1">
      <c r="A2022" s="1" t="s">
        <v>39</v>
      </c>
      <c r="B2022" s="6" t="s">
        <v>27</v>
      </c>
      <c r="C2022" s="6">
        <v>1128299</v>
      </c>
      <c r="D2022" s="7">
        <v>44219</v>
      </c>
      <c r="E2022" s="6" t="s">
        <v>28</v>
      </c>
      <c r="F2022" s="6" t="s">
        <v>80</v>
      </c>
      <c r="G2022" s="6" t="s">
        <v>81</v>
      </c>
      <c r="H2022" s="6" t="s">
        <v>17</v>
      </c>
      <c r="I2022" s="8">
        <v>0.29999999999999993</v>
      </c>
      <c r="J2022" s="9">
        <v>4250</v>
      </c>
      <c r="K2022" s="10">
        <f t="shared" si="0"/>
        <v>1274.9999999999998</v>
      </c>
      <c r="L2022" s="10">
        <f t="shared" si="1"/>
        <v>446.24999999999989</v>
      </c>
      <c r="M2022" s="11">
        <v>0.35</v>
      </c>
      <c r="O2022" s="16"/>
      <c r="P2022" s="14"/>
      <c r="Q2022" s="12"/>
      <c r="R2022" s="13"/>
    </row>
    <row r="2023" spans="1:18" ht="15.75" customHeight="1">
      <c r="A2023" s="1"/>
      <c r="B2023" s="6" t="s">
        <v>27</v>
      </c>
      <c r="C2023" s="6">
        <v>1128299</v>
      </c>
      <c r="D2023" s="7">
        <v>44219</v>
      </c>
      <c r="E2023" s="6" t="s">
        <v>28</v>
      </c>
      <c r="F2023" s="6" t="s">
        <v>80</v>
      </c>
      <c r="G2023" s="6" t="s">
        <v>81</v>
      </c>
      <c r="H2023" s="6" t="s">
        <v>18</v>
      </c>
      <c r="I2023" s="8">
        <v>0.4</v>
      </c>
      <c r="J2023" s="9">
        <v>4250</v>
      </c>
      <c r="K2023" s="10">
        <f t="shared" si="0"/>
        <v>1700</v>
      </c>
      <c r="L2023" s="10">
        <f t="shared" si="1"/>
        <v>680</v>
      </c>
      <c r="M2023" s="11">
        <v>0.4</v>
      </c>
      <c r="O2023" s="16"/>
      <c r="P2023" s="14"/>
      <c r="Q2023" s="12"/>
      <c r="R2023" s="13"/>
    </row>
    <row r="2024" spans="1:18" ht="15.75" customHeight="1">
      <c r="A2024" s="1"/>
      <c r="B2024" s="6" t="s">
        <v>27</v>
      </c>
      <c r="C2024" s="6">
        <v>1128299</v>
      </c>
      <c r="D2024" s="7">
        <v>44219</v>
      </c>
      <c r="E2024" s="6" t="s">
        <v>28</v>
      </c>
      <c r="F2024" s="6" t="s">
        <v>80</v>
      </c>
      <c r="G2024" s="6" t="s">
        <v>81</v>
      </c>
      <c r="H2024" s="6" t="s">
        <v>19</v>
      </c>
      <c r="I2024" s="8">
        <v>0.4</v>
      </c>
      <c r="J2024" s="9">
        <v>4250</v>
      </c>
      <c r="K2024" s="10">
        <f t="shared" si="0"/>
        <v>1700</v>
      </c>
      <c r="L2024" s="10">
        <f t="shared" si="1"/>
        <v>595</v>
      </c>
      <c r="M2024" s="11">
        <v>0.35</v>
      </c>
      <c r="O2024" s="16"/>
      <c r="P2024" s="14"/>
      <c r="Q2024" s="12"/>
      <c r="R2024" s="13"/>
    </row>
    <row r="2025" spans="1:18" ht="15.75" customHeight="1">
      <c r="A2025" s="1"/>
      <c r="B2025" s="6" t="s">
        <v>27</v>
      </c>
      <c r="C2025" s="6">
        <v>1128299</v>
      </c>
      <c r="D2025" s="7">
        <v>44219</v>
      </c>
      <c r="E2025" s="6" t="s">
        <v>28</v>
      </c>
      <c r="F2025" s="6" t="s">
        <v>80</v>
      </c>
      <c r="G2025" s="6" t="s">
        <v>81</v>
      </c>
      <c r="H2025" s="6" t="s">
        <v>20</v>
      </c>
      <c r="I2025" s="8">
        <v>0.4</v>
      </c>
      <c r="J2025" s="9">
        <v>2750</v>
      </c>
      <c r="K2025" s="10">
        <f t="shared" si="0"/>
        <v>1100</v>
      </c>
      <c r="L2025" s="10">
        <f t="shared" si="1"/>
        <v>385</v>
      </c>
      <c r="M2025" s="11">
        <v>0.35</v>
      </c>
      <c r="O2025" s="16"/>
      <c r="P2025" s="14"/>
      <c r="Q2025" s="12"/>
      <c r="R2025" s="13"/>
    </row>
    <row r="2026" spans="1:18" ht="15.75" customHeight="1">
      <c r="A2026" s="1"/>
      <c r="B2026" s="6" t="s">
        <v>27</v>
      </c>
      <c r="C2026" s="6">
        <v>1128299</v>
      </c>
      <c r="D2026" s="7">
        <v>44219</v>
      </c>
      <c r="E2026" s="6" t="s">
        <v>28</v>
      </c>
      <c r="F2026" s="6" t="s">
        <v>80</v>
      </c>
      <c r="G2026" s="6" t="s">
        <v>81</v>
      </c>
      <c r="H2026" s="6" t="s">
        <v>21</v>
      </c>
      <c r="I2026" s="8">
        <v>0.45000000000000007</v>
      </c>
      <c r="J2026" s="9">
        <v>2250</v>
      </c>
      <c r="K2026" s="10">
        <f t="shared" si="0"/>
        <v>1012.5000000000001</v>
      </c>
      <c r="L2026" s="10">
        <f t="shared" si="1"/>
        <v>303.75</v>
      </c>
      <c r="M2026" s="11">
        <v>0.3</v>
      </c>
      <c r="O2026" s="16"/>
      <c r="P2026" s="14"/>
      <c r="Q2026" s="12"/>
      <c r="R2026" s="13"/>
    </row>
    <row r="2027" spans="1:18" ht="15.75" customHeight="1">
      <c r="A2027" s="1"/>
      <c r="B2027" s="6" t="s">
        <v>27</v>
      </c>
      <c r="C2027" s="6">
        <v>1128299</v>
      </c>
      <c r="D2027" s="7">
        <v>44219</v>
      </c>
      <c r="E2027" s="6" t="s">
        <v>28</v>
      </c>
      <c r="F2027" s="6" t="s">
        <v>80</v>
      </c>
      <c r="G2027" s="6" t="s">
        <v>81</v>
      </c>
      <c r="H2027" s="6" t="s">
        <v>22</v>
      </c>
      <c r="I2027" s="8">
        <v>0.4</v>
      </c>
      <c r="J2027" s="9">
        <v>4250</v>
      </c>
      <c r="K2027" s="10">
        <f t="shared" si="0"/>
        <v>1700</v>
      </c>
      <c r="L2027" s="10">
        <f t="shared" si="1"/>
        <v>425</v>
      </c>
      <c r="M2027" s="11">
        <v>0.25</v>
      </c>
      <c r="O2027" s="16"/>
      <c r="P2027" s="14"/>
      <c r="Q2027" s="12"/>
      <c r="R2027" s="13"/>
    </row>
    <row r="2028" spans="1:18" ht="15.75" customHeight="1">
      <c r="A2028" s="1"/>
      <c r="B2028" s="6" t="s">
        <v>27</v>
      </c>
      <c r="C2028" s="6">
        <v>1128299</v>
      </c>
      <c r="D2028" s="7">
        <v>44250</v>
      </c>
      <c r="E2028" s="6" t="s">
        <v>28</v>
      </c>
      <c r="F2028" s="6" t="s">
        <v>80</v>
      </c>
      <c r="G2028" s="6" t="s">
        <v>81</v>
      </c>
      <c r="H2028" s="6" t="s">
        <v>17</v>
      </c>
      <c r="I2028" s="8">
        <v>0.29999999999999993</v>
      </c>
      <c r="J2028" s="9">
        <v>4750</v>
      </c>
      <c r="K2028" s="10">
        <f t="shared" si="0"/>
        <v>1424.9999999999998</v>
      </c>
      <c r="L2028" s="10">
        <f t="shared" si="1"/>
        <v>498.74999999999989</v>
      </c>
      <c r="M2028" s="11">
        <v>0.35</v>
      </c>
      <c r="O2028" s="16"/>
      <c r="P2028" s="14"/>
      <c r="Q2028" s="12"/>
      <c r="R2028" s="13"/>
    </row>
    <row r="2029" spans="1:18" ht="15.75" customHeight="1">
      <c r="A2029" s="1"/>
      <c r="B2029" s="6" t="s">
        <v>27</v>
      </c>
      <c r="C2029" s="6">
        <v>1128299</v>
      </c>
      <c r="D2029" s="7">
        <v>44250</v>
      </c>
      <c r="E2029" s="6" t="s">
        <v>28</v>
      </c>
      <c r="F2029" s="6" t="s">
        <v>80</v>
      </c>
      <c r="G2029" s="6" t="s">
        <v>81</v>
      </c>
      <c r="H2029" s="6" t="s">
        <v>18</v>
      </c>
      <c r="I2029" s="8">
        <v>0.4</v>
      </c>
      <c r="J2029" s="9">
        <v>3750</v>
      </c>
      <c r="K2029" s="10">
        <f t="shared" si="0"/>
        <v>1500</v>
      </c>
      <c r="L2029" s="10">
        <f t="shared" si="1"/>
        <v>600</v>
      </c>
      <c r="M2029" s="11">
        <v>0.4</v>
      </c>
      <c r="O2029" s="16"/>
      <c r="P2029" s="14"/>
      <c r="Q2029" s="12"/>
      <c r="R2029" s="13"/>
    </row>
    <row r="2030" spans="1:18" ht="15.75" customHeight="1">
      <c r="A2030" s="1"/>
      <c r="B2030" s="6" t="s">
        <v>27</v>
      </c>
      <c r="C2030" s="6">
        <v>1128299</v>
      </c>
      <c r="D2030" s="7">
        <v>44250</v>
      </c>
      <c r="E2030" s="6" t="s">
        <v>28</v>
      </c>
      <c r="F2030" s="6" t="s">
        <v>80</v>
      </c>
      <c r="G2030" s="6" t="s">
        <v>81</v>
      </c>
      <c r="H2030" s="6" t="s">
        <v>19</v>
      </c>
      <c r="I2030" s="8">
        <v>0.4</v>
      </c>
      <c r="J2030" s="9">
        <v>3750</v>
      </c>
      <c r="K2030" s="10">
        <f t="shared" si="0"/>
        <v>1500</v>
      </c>
      <c r="L2030" s="10">
        <f t="shared" si="1"/>
        <v>525</v>
      </c>
      <c r="M2030" s="11">
        <v>0.35</v>
      </c>
      <c r="O2030" s="16"/>
      <c r="P2030" s="14"/>
      <c r="Q2030" s="12"/>
      <c r="R2030" s="13"/>
    </row>
    <row r="2031" spans="1:18" ht="15.75" customHeight="1">
      <c r="A2031" s="1"/>
      <c r="B2031" s="6" t="s">
        <v>27</v>
      </c>
      <c r="C2031" s="6">
        <v>1128299</v>
      </c>
      <c r="D2031" s="7">
        <v>44250</v>
      </c>
      <c r="E2031" s="6" t="s">
        <v>28</v>
      </c>
      <c r="F2031" s="6" t="s">
        <v>80</v>
      </c>
      <c r="G2031" s="6" t="s">
        <v>81</v>
      </c>
      <c r="H2031" s="6" t="s">
        <v>20</v>
      </c>
      <c r="I2031" s="8">
        <v>0.4</v>
      </c>
      <c r="J2031" s="9">
        <v>2250</v>
      </c>
      <c r="K2031" s="10">
        <f t="shared" si="0"/>
        <v>900</v>
      </c>
      <c r="L2031" s="10">
        <f t="shared" si="1"/>
        <v>315</v>
      </c>
      <c r="M2031" s="11">
        <v>0.35</v>
      </c>
      <c r="O2031" s="16"/>
      <c r="P2031" s="14"/>
      <c r="Q2031" s="12"/>
      <c r="R2031" s="13"/>
    </row>
    <row r="2032" spans="1:18" ht="15.75" customHeight="1">
      <c r="A2032" s="1"/>
      <c r="B2032" s="6" t="s">
        <v>27</v>
      </c>
      <c r="C2032" s="6">
        <v>1128299</v>
      </c>
      <c r="D2032" s="7">
        <v>44250</v>
      </c>
      <c r="E2032" s="6" t="s">
        <v>28</v>
      </c>
      <c r="F2032" s="6" t="s">
        <v>80</v>
      </c>
      <c r="G2032" s="6" t="s">
        <v>81</v>
      </c>
      <c r="H2032" s="6" t="s">
        <v>21</v>
      </c>
      <c r="I2032" s="8">
        <v>0.45000000000000007</v>
      </c>
      <c r="J2032" s="9">
        <v>1500</v>
      </c>
      <c r="K2032" s="10">
        <f t="shared" si="0"/>
        <v>675.00000000000011</v>
      </c>
      <c r="L2032" s="10">
        <f t="shared" si="1"/>
        <v>202.50000000000003</v>
      </c>
      <c r="M2032" s="11">
        <v>0.3</v>
      </c>
      <c r="O2032" s="16"/>
      <c r="P2032" s="14"/>
      <c r="Q2032" s="12"/>
      <c r="R2032" s="13"/>
    </row>
    <row r="2033" spans="1:18" ht="15.75" customHeight="1">
      <c r="A2033" s="1"/>
      <c r="B2033" s="6" t="s">
        <v>27</v>
      </c>
      <c r="C2033" s="6">
        <v>1128299</v>
      </c>
      <c r="D2033" s="7">
        <v>44250</v>
      </c>
      <c r="E2033" s="6" t="s">
        <v>28</v>
      </c>
      <c r="F2033" s="6" t="s">
        <v>80</v>
      </c>
      <c r="G2033" s="6" t="s">
        <v>81</v>
      </c>
      <c r="H2033" s="6" t="s">
        <v>22</v>
      </c>
      <c r="I2033" s="8">
        <v>0.4</v>
      </c>
      <c r="J2033" s="9">
        <v>3500</v>
      </c>
      <c r="K2033" s="10">
        <f t="shared" si="0"/>
        <v>1400</v>
      </c>
      <c r="L2033" s="10">
        <f t="shared" si="1"/>
        <v>350</v>
      </c>
      <c r="M2033" s="11">
        <v>0.25</v>
      </c>
      <c r="O2033" s="16"/>
      <c r="P2033" s="14"/>
      <c r="Q2033" s="12"/>
      <c r="R2033" s="13"/>
    </row>
    <row r="2034" spans="1:18" ht="15.75" customHeight="1">
      <c r="A2034" s="1"/>
      <c r="B2034" s="6" t="s">
        <v>27</v>
      </c>
      <c r="C2034" s="6">
        <v>1128299</v>
      </c>
      <c r="D2034" s="7">
        <v>44277</v>
      </c>
      <c r="E2034" s="6" t="s">
        <v>28</v>
      </c>
      <c r="F2034" s="6" t="s">
        <v>80</v>
      </c>
      <c r="G2034" s="6" t="s">
        <v>81</v>
      </c>
      <c r="H2034" s="6" t="s">
        <v>17</v>
      </c>
      <c r="I2034" s="8">
        <v>0.4</v>
      </c>
      <c r="J2034" s="9">
        <v>5000</v>
      </c>
      <c r="K2034" s="10">
        <f t="shared" si="0"/>
        <v>2000</v>
      </c>
      <c r="L2034" s="10">
        <f t="shared" si="1"/>
        <v>700</v>
      </c>
      <c r="M2034" s="11">
        <v>0.35</v>
      </c>
      <c r="O2034" s="16"/>
      <c r="P2034" s="14"/>
      <c r="Q2034" s="12"/>
      <c r="R2034" s="13"/>
    </row>
    <row r="2035" spans="1:18" ht="15.75" customHeight="1">
      <c r="A2035" s="1"/>
      <c r="B2035" s="6" t="s">
        <v>27</v>
      </c>
      <c r="C2035" s="6">
        <v>1128299</v>
      </c>
      <c r="D2035" s="7">
        <v>44277</v>
      </c>
      <c r="E2035" s="6" t="s">
        <v>28</v>
      </c>
      <c r="F2035" s="6" t="s">
        <v>80</v>
      </c>
      <c r="G2035" s="6" t="s">
        <v>81</v>
      </c>
      <c r="H2035" s="6" t="s">
        <v>18</v>
      </c>
      <c r="I2035" s="8">
        <v>0.5</v>
      </c>
      <c r="J2035" s="9">
        <v>3500</v>
      </c>
      <c r="K2035" s="10">
        <f t="shared" si="0"/>
        <v>1750</v>
      </c>
      <c r="L2035" s="10">
        <f t="shared" si="1"/>
        <v>700</v>
      </c>
      <c r="M2035" s="11">
        <v>0.4</v>
      </c>
      <c r="O2035" s="16"/>
      <c r="P2035" s="14"/>
      <c r="Q2035" s="12"/>
      <c r="R2035" s="13"/>
    </row>
    <row r="2036" spans="1:18" ht="15.75" customHeight="1">
      <c r="A2036" s="1"/>
      <c r="B2036" s="6" t="s">
        <v>27</v>
      </c>
      <c r="C2036" s="6">
        <v>1128299</v>
      </c>
      <c r="D2036" s="7">
        <v>44277</v>
      </c>
      <c r="E2036" s="6" t="s">
        <v>28</v>
      </c>
      <c r="F2036" s="6" t="s">
        <v>80</v>
      </c>
      <c r="G2036" s="6" t="s">
        <v>81</v>
      </c>
      <c r="H2036" s="6" t="s">
        <v>19</v>
      </c>
      <c r="I2036" s="8">
        <v>0.5</v>
      </c>
      <c r="J2036" s="9">
        <v>3500</v>
      </c>
      <c r="K2036" s="10">
        <f t="shared" si="0"/>
        <v>1750</v>
      </c>
      <c r="L2036" s="10">
        <f t="shared" si="1"/>
        <v>612.5</v>
      </c>
      <c r="M2036" s="11">
        <v>0.35</v>
      </c>
      <c r="O2036" s="16"/>
      <c r="P2036" s="14"/>
      <c r="Q2036" s="12"/>
      <c r="R2036" s="13"/>
    </row>
    <row r="2037" spans="1:18" ht="15.75" customHeight="1">
      <c r="A2037" s="1"/>
      <c r="B2037" s="6" t="s">
        <v>27</v>
      </c>
      <c r="C2037" s="6">
        <v>1128299</v>
      </c>
      <c r="D2037" s="7">
        <v>44277</v>
      </c>
      <c r="E2037" s="6" t="s">
        <v>28</v>
      </c>
      <c r="F2037" s="6" t="s">
        <v>80</v>
      </c>
      <c r="G2037" s="6" t="s">
        <v>81</v>
      </c>
      <c r="H2037" s="6" t="s">
        <v>20</v>
      </c>
      <c r="I2037" s="8">
        <v>0.5</v>
      </c>
      <c r="J2037" s="9">
        <v>2250</v>
      </c>
      <c r="K2037" s="10">
        <f t="shared" si="0"/>
        <v>1125</v>
      </c>
      <c r="L2037" s="10">
        <f t="shared" si="1"/>
        <v>393.75</v>
      </c>
      <c r="M2037" s="11">
        <v>0.35</v>
      </c>
      <c r="O2037" s="16"/>
      <c r="P2037" s="14"/>
      <c r="Q2037" s="12"/>
      <c r="R2037" s="13"/>
    </row>
    <row r="2038" spans="1:18" ht="15.75" customHeight="1">
      <c r="A2038" s="1"/>
      <c r="B2038" s="6" t="s">
        <v>27</v>
      </c>
      <c r="C2038" s="6">
        <v>1128299</v>
      </c>
      <c r="D2038" s="7">
        <v>44277</v>
      </c>
      <c r="E2038" s="6" t="s">
        <v>28</v>
      </c>
      <c r="F2038" s="6" t="s">
        <v>80</v>
      </c>
      <c r="G2038" s="6" t="s">
        <v>81</v>
      </c>
      <c r="H2038" s="6" t="s">
        <v>21</v>
      </c>
      <c r="I2038" s="8">
        <v>0.55000000000000004</v>
      </c>
      <c r="J2038" s="9">
        <v>1250</v>
      </c>
      <c r="K2038" s="10">
        <f t="shared" si="0"/>
        <v>687.5</v>
      </c>
      <c r="L2038" s="10">
        <f t="shared" si="1"/>
        <v>206.25</v>
      </c>
      <c r="M2038" s="11">
        <v>0.3</v>
      </c>
      <c r="O2038" s="16"/>
      <c r="P2038" s="14"/>
      <c r="Q2038" s="12"/>
      <c r="R2038" s="13"/>
    </row>
    <row r="2039" spans="1:18" ht="15.75" customHeight="1">
      <c r="A2039" s="1"/>
      <c r="B2039" s="6" t="s">
        <v>27</v>
      </c>
      <c r="C2039" s="6">
        <v>1128299</v>
      </c>
      <c r="D2039" s="7">
        <v>44277</v>
      </c>
      <c r="E2039" s="6" t="s">
        <v>28</v>
      </c>
      <c r="F2039" s="6" t="s">
        <v>80</v>
      </c>
      <c r="G2039" s="6" t="s">
        <v>81</v>
      </c>
      <c r="H2039" s="6" t="s">
        <v>22</v>
      </c>
      <c r="I2039" s="8">
        <v>0.5</v>
      </c>
      <c r="J2039" s="9">
        <v>3250</v>
      </c>
      <c r="K2039" s="10">
        <f t="shared" si="0"/>
        <v>1625</v>
      </c>
      <c r="L2039" s="10">
        <f t="shared" si="1"/>
        <v>406.25</v>
      </c>
      <c r="M2039" s="11">
        <v>0.25</v>
      </c>
      <c r="O2039" s="16"/>
      <c r="P2039" s="14"/>
      <c r="Q2039" s="12"/>
      <c r="R2039" s="13"/>
    </row>
    <row r="2040" spans="1:18" ht="15.75" customHeight="1">
      <c r="A2040" s="1"/>
      <c r="B2040" s="6" t="s">
        <v>27</v>
      </c>
      <c r="C2040" s="6">
        <v>1128299</v>
      </c>
      <c r="D2040" s="7">
        <v>44309</v>
      </c>
      <c r="E2040" s="6" t="s">
        <v>28</v>
      </c>
      <c r="F2040" s="6" t="s">
        <v>80</v>
      </c>
      <c r="G2040" s="6" t="s">
        <v>81</v>
      </c>
      <c r="H2040" s="6" t="s">
        <v>17</v>
      </c>
      <c r="I2040" s="8">
        <v>0.5</v>
      </c>
      <c r="J2040" s="9">
        <v>5000</v>
      </c>
      <c r="K2040" s="10">
        <f t="shared" si="0"/>
        <v>2500</v>
      </c>
      <c r="L2040" s="10">
        <f t="shared" si="1"/>
        <v>875</v>
      </c>
      <c r="M2040" s="11">
        <v>0.35</v>
      </c>
      <c r="O2040" s="16"/>
      <c r="P2040" s="14"/>
      <c r="Q2040" s="12"/>
      <c r="R2040" s="13"/>
    </row>
    <row r="2041" spans="1:18" ht="15.75" customHeight="1">
      <c r="A2041" s="1"/>
      <c r="B2041" s="6" t="s">
        <v>27</v>
      </c>
      <c r="C2041" s="6">
        <v>1128299</v>
      </c>
      <c r="D2041" s="7">
        <v>44309</v>
      </c>
      <c r="E2041" s="6" t="s">
        <v>28</v>
      </c>
      <c r="F2041" s="6" t="s">
        <v>80</v>
      </c>
      <c r="G2041" s="6" t="s">
        <v>81</v>
      </c>
      <c r="H2041" s="6" t="s">
        <v>18</v>
      </c>
      <c r="I2041" s="8">
        <v>0.55000000000000004</v>
      </c>
      <c r="J2041" s="9">
        <v>3000</v>
      </c>
      <c r="K2041" s="10">
        <f t="shared" si="0"/>
        <v>1650.0000000000002</v>
      </c>
      <c r="L2041" s="10">
        <f t="shared" si="1"/>
        <v>660.00000000000011</v>
      </c>
      <c r="M2041" s="11">
        <v>0.4</v>
      </c>
      <c r="O2041" s="16"/>
      <c r="P2041" s="14"/>
      <c r="Q2041" s="12"/>
      <c r="R2041" s="13"/>
    </row>
    <row r="2042" spans="1:18" ht="15.75" customHeight="1">
      <c r="A2042" s="1"/>
      <c r="B2042" s="6" t="s">
        <v>27</v>
      </c>
      <c r="C2042" s="6">
        <v>1128299</v>
      </c>
      <c r="D2042" s="7">
        <v>44309</v>
      </c>
      <c r="E2042" s="6" t="s">
        <v>28</v>
      </c>
      <c r="F2042" s="6" t="s">
        <v>80</v>
      </c>
      <c r="G2042" s="6" t="s">
        <v>81</v>
      </c>
      <c r="H2042" s="6" t="s">
        <v>19</v>
      </c>
      <c r="I2042" s="8">
        <v>0.55000000000000004</v>
      </c>
      <c r="J2042" s="9">
        <v>3500</v>
      </c>
      <c r="K2042" s="10">
        <f t="shared" si="0"/>
        <v>1925.0000000000002</v>
      </c>
      <c r="L2042" s="10">
        <f t="shared" si="1"/>
        <v>673.75</v>
      </c>
      <c r="M2042" s="11">
        <v>0.35</v>
      </c>
      <c r="O2042" s="16"/>
      <c r="P2042" s="14"/>
      <c r="Q2042" s="12"/>
      <c r="R2042" s="13"/>
    </row>
    <row r="2043" spans="1:18" ht="15.75" customHeight="1">
      <c r="A2043" s="1"/>
      <c r="B2043" s="6" t="s">
        <v>27</v>
      </c>
      <c r="C2043" s="6">
        <v>1128299</v>
      </c>
      <c r="D2043" s="7">
        <v>44309</v>
      </c>
      <c r="E2043" s="6" t="s">
        <v>28</v>
      </c>
      <c r="F2043" s="6" t="s">
        <v>80</v>
      </c>
      <c r="G2043" s="6" t="s">
        <v>81</v>
      </c>
      <c r="H2043" s="6" t="s">
        <v>20</v>
      </c>
      <c r="I2043" s="8">
        <v>0.5</v>
      </c>
      <c r="J2043" s="9">
        <v>2500</v>
      </c>
      <c r="K2043" s="10">
        <f t="shared" si="0"/>
        <v>1250</v>
      </c>
      <c r="L2043" s="10">
        <f t="shared" si="1"/>
        <v>437.5</v>
      </c>
      <c r="M2043" s="11">
        <v>0.35</v>
      </c>
      <c r="O2043" s="16"/>
      <c r="P2043" s="14"/>
      <c r="Q2043" s="12"/>
      <c r="R2043" s="13"/>
    </row>
    <row r="2044" spans="1:18" ht="15.75" customHeight="1">
      <c r="A2044" s="1"/>
      <c r="B2044" s="6" t="s">
        <v>27</v>
      </c>
      <c r="C2044" s="6">
        <v>1128299</v>
      </c>
      <c r="D2044" s="7">
        <v>44309</v>
      </c>
      <c r="E2044" s="6" t="s">
        <v>28</v>
      </c>
      <c r="F2044" s="6" t="s">
        <v>80</v>
      </c>
      <c r="G2044" s="6" t="s">
        <v>81</v>
      </c>
      <c r="H2044" s="6" t="s">
        <v>21</v>
      </c>
      <c r="I2044" s="8">
        <v>0.55000000000000004</v>
      </c>
      <c r="J2044" s="9">
        <v>1500</v>
      </c>
      <c r="K2044" s="10">
        <f t="shared" si="0"/>
        <v>825.00000000000011</v>
      </c>
      <c r="L2044" s="10">
        <f t="shared" si="1"/>
        <v>247.50000000000003</v>
      </c>
      <c r="M2044" s="11">
        <v>0.3</v>
      </c>
      <c r="O2044" s="16"/>
      <c r="P2044" s="14"/>
      <c r="Q2044" s="12"/>
      <c r="R2044" s="13"/>
    </row>
    <row r="2045" spans="1:18" ht="15.75" customHeight="1">
      <c r="A2045" s="1"/>
      <c r="B2045" s="6" t="s">
        <v>27</v>
      </c>
      <c r="C2045" s="6">
        <v>1128299</v>
      </c>
      <c r="D2045" s="7">
        <v>44309</v>
      </c>
      <c r="E2045" s="6" t="s">
        <v>28</v>
      </c>
      <c r="F2045" s="6" t="s">
        <v>80</v>
      </c>
      <c r="G2045" s="6" t="s">
        <v>81</v>
      </c>
      <c r="H2045" s="6" t="s">
        <v>22</v>
      </c>
      <c r="I2045" s="8">
        <v>0.70000000000000007</v>
      </c>
      <c r="J2045" s="9">
        <v>3250</v>
      </c>
      <c r="K2045" s="10">
        <f t="shared" si="0"/>
        <v>2275</v>
      </c>
      <c r="L2045" s="10">
        <f t="shared" si="1"/>
        <v>568.75</v>
      </c>
      <c r="M2045" s="11">
        <v>0.25</v>
      </c>
      <c r="O2045" s="16"/>
      <c r="P2045" s="14"/>
      <c r="Q2045" s="12"/>
      <c r="R2045" s="13"/>
    </row>
    <row r="2046" spans="1:18" ht="15.75" customHeight="1">
      <c r="A2046" s="1"/>
      <c r="B2046" s="6" t="s">
        <v>27</v>
      </c>
      <c r="C2046" s="6">
        <v>1128299</v>
      </c>
      <c r="D2046" s="7">
        <v>44340</v>
      </c>
      <c r="E2046" s="6" t="s">
        <v>28</v>
      </c>
      <c r="F2046" s="6" t="s">
        <v>80</v>
      </c>
      <c r="G2046" s="6" t="s">
        <v>81</v>
      </c>
      <c r="H2046" s="6" t="s">
        <v>17</v>
      </c>
      <c r="I2046" s="8">
        <v>0.5</v>
      </c>
      <c r="J2046" s="9">
        <v>5250</v>
      </c>
      <c r="K2046" s="10">
        <f t="shared" si="0"/>
        <v>2625</v>
      </c>
      <c r="L2046" s="10">
        <f t="shared" si="1"/>
        <v>918.74999999999989</v>
      </c>
      <c r="M2046" s="11">
        <v>0.35</v>
      </c>
      <c r="O2046" s="16"/>
      <c r="P2046" s="14"/>
      <c r="Q2046" s="12"/>
      <c r="R2046" s="13"/>
    </row>
    <row r="2047" spans="1:18" ht="15.75" customHeight="1">
      <c r="A2047" s="1"/>
      <c r="B2047" s="6" t="s">
        <v>27</v>
      </c>
      <c r="C2047" s="6">
        <v>1128299</v>
      </c>
      <c r="D2047" s="7">
        <v>44340</v>
      </c>
      <c r="E2047" s="6" t="s">
        <v>28</v>
      </c>
      <c r="F2047" s="6" t="s">
        <v>80</v>
      </c>
      <c r="G2047" s="6" t="s">
        <v>81</v>
      </c>
      <c r="H2047" s="6" t="s">
        <v>18</v>
      </c>
      <c r="I2047" s="8">
        <v>0.55000000000000004</v>
      </c>
      <c r="J2047" s="9">
        <v>3750</v>
      </c>
      <c r="K2047" s="10">
        <f t="shared" si="0"/>
        <v>2062.5</v>
      </c>
      <c r="L2047" s="10">
        <f t="shared" si="1"/>
        <v>825</v>
      </c>
      <c r="M2047" s="11">
        <v>0.4</v>
      </c>
      <c r="O2047" s="16"/>
      <c r="P2047" s="14"/>
      <c r="Q2047" s="12"/>
      <c r="R2047" s="13"/>
    </row>
    <row r="2048" spans="1:18" ht="15.75" customHeight="1">
      <c r="A2048" s="1"/>
      <c r="B2048" s="6" t="s">
        <v>27</v>
      </c>
      <c r="C2048" s="6">
        <v>1128299</v>
      </c>
      <c r="D2048" s="7">
        <v>44340</v>
      </c>
      <c r="E2048" s="6" t="s">
        <v>28</v>
      </c>
      <c r="F2048" s="6" t="s">
        <v>80</v>
      </c>
      <c r="G2048" s="6" t="s">
        <v>81</v>
      </c>
      <c r="H2048" s="6" t="s">
        <v>19</v>
      </c>
      <c r="I2048" s="8">
        <v>0.55000000000000004</v>
      </c>
      <c r="J2048" s="9">
        <v>4000</v>
      </c>
      <c r="K2048" s="10">
        <f t="shared" si="0"/>
        <v>2200</v>
      </c>
      <c r="L2048" s="10">
        <f t="shared" si="1"/>
        <v>770</v>
      </c>
      <c r="M2048" s="11">
        <v>0.35</v>
      </c>
      <c r="O2048" s="16"/>
      <c r="P2048" s="14"/>
      <c r="Q2048" s="12"/>
      <c r="R2048" s="13"/>
    </row>
    <row r="2049" spans="1:18" ht="15.75" customHeight="1">
      <c r="A2049" s="1"/>
      <c r="B2049" s="6" t="s">
        <v>27</v>
      </c>
      <c r="C2049" s="6">
        <v>1128299</v>
      </c>
      <c r="D2049" s="7">
        <v>44340</v>
      </c>
      <c r="E2049" s="6" t="s">
        <v>28</v>
      </c>
      <c r="F2049" s="6" t="s">
        <v>80</v>
      </c>
      <c r="G2049" s="6" t="s">
        <v>81</v>
      </c>
      <c r="H2049" s="6" t="s">
        <v>20</v>
      </c>
      <c r="I2049" s="8">
        <v>0.5</v>
      </c>
      <c r="J2049" s="9">
        <v>3000</v>
      </c>
      <c r="K2049" s="10">
        <f t="shared" si="0"/>
        <v>1500</v>
      </c>
      <c r="L2049" s="10">
        <f t="shared" si="1"/>
        <v>525</v>
      </c>
      <c r="M2049" s="11">
        <v>0.35</v>
      </c>
      <c r="O2049" s="16"/>
      <c r="P2049" s="14"/>
      <c r="Q2049" s="12"/>
      <c r="R2049" s="13"/>
    </row>
    <row r="2050" spans="1:18" ht="15.75" customHeight="1">
      <c r="A2050" s="1"/>
      <c r="B2050" s="6" t="s">
        <v>27</v>
      </c>
      <c r="C2050" s="6">
        <v>1128299</v>
      </c>
      <c r="D2050" s="7">
        <v>44340</v>
      </c>
      <c r="E2050" s="6" t="s">
        <v>28</v>
      </c>
      <c r="F2050" s="6" t="s">
        <v>80</v>
      </c>
      <c r="G2050" s="6" t="s">
        <v>81</v>
      </c>
      <c r="H2050" s="6" t="s">
        <v>21</v>
      </c>
      <c r="I2050" s="8">
        <v>0.55000000000000004</v>
      </c>
      <c r="J2050" s="9">
        <v>2000</v>
      </c>
      <c r="K2050" s="10">
        <f t="shared" si="0"/>
        <v>1100</v>
      </c>
      <c r="L2050" s="10">
        <f t="shared" si="1"/>
        <v>330</v>
      </c>
      <c r="M2050" s="11">
        <v>0.3</v>
      </c>
      <c r="O2050" s="16"/>
      <c r="P2050" s="14"/>
      <c r="Q2050" s="12"/>
      <c r="R2050" s="13"/>
    </row>
    <row r="2051" spans="1:18" ht="15.75" customHeight="1">
      <c r="A2051" s="1"/>
      <c r="B2051" s="6" t="s">
        <v>27</v>
      </c>
      <c r="C2051" s="6">
        <v>1128299</v>
      </c>
      <c r="D2051" s="7">
        <v>44340</v>
      </c>
      <c r="E2051" s="6" t="s">
        <v>28</v>
      </c>
      <c r="F2051" s="6" t="s">
        <v>80</v>
      </c>
      <c r="G2051" s="6" t="s">
        <v>81</v>
      </c>
      <c r="H2051" s="6" t="s">
        <v>22</v>
      </c>
      <c r="I2051" s="8">
        <v>0.70000000000000007</v>
      </c>
      <c r="J2051" s="9">
        <v>3750</v>
      </c>
      <c r="K2051" s="10">
        <f t="shared" si="0"/>
        <v>2625.0000000000005</v>
      </c>
      <c r="L2051" s="10">
        <f t="shared" si="1"/>
        <v>656.25000000000011</v>
      </c>
      <c r="M2051" s="11">
        <v>0.25</v>
      </c>
      <c r="O2051" s="16"/>
      <c r="P2051" s="14"/>
      <c r="Q2051" s="12"/>
      <c r="R2051" s="13"/>
    </row>
    <row r="2052" spans="1:18" ht="15.75" customHeight="1">
      <c r="A2052" s="1"/>
      <c r="B2052" s="6" t="s">
        <v>27</v>
      </c>
      <c r="C2052" s="6">
        <v>1128299</v>
      </c>
      <c r="D2052" s="7">
        <v>44370</v>
      </c>
      <c r="E2052" s="6" t="s">
        <v>28</v>
      </c>
      <c r="F2052" s="6" t="s">
        <v>80</v>
      </c>
      <c r="G2052" s="6" t="s">
        <v>81</v>
      </c>
      <c r="H2052" s="6" t="s">
        <v>17</v>
      </c>
      <c r="I2052" s="8">
        <v>0.5</v>
      </c>
      <c r="J2052" s="9">
        <v>6250</v>
      </c>
      <c r="K2052" s="10">
        <f t="shared" si="0"/>
        <v>3125</v>
      </c>
      <c r="L2052" s="10">
        <f t="shared" si="1"/>
        <v>1093.75</v>
      </c>
      <c r="M2052" s="11">
        <v>0.35</v>
      </c>
      <c r="O2052" s="16"/>
      <c r="P2052" s="14"/>
      <c r="Q2052" s="12"/>
      <c r="R2052" s="13"/>
    </row>
    <row r="2053" spans="1:18" ht="15.75" customHeight="1">
      <c r="A2053" s="1"/>
      <c r="B2053" s="6" t="s">
        <v>27</v>
      </c>
      <c r="C2053" s="6">
        <v>1128299</v>
      </c>
      <c r="D2053" s="7">
        <v>44370</v>
      </c>
      <c r="E2053" s="6" t="s">
        <v>28</v>
      </c>
      <c r="F2053" s="6" t="s">
        <v>80</v>
      </c>
      <c r="G2053" s="6" t="s">
        <v>81</v>
      </c>
      <c r="H2053" s="6" t="s">
        <v>18</v>
      </c>
      <c r="I2053" s="8">
        <v>0.55000000000000004</v>
      </c>
      <c r="J2053" s="9">
        <v>4750</v>
      </c>
      <c r="K2053" s="10">
        <f t="shared" si="0"/>
        <v>2612.5</v>
      </c>
      <c r="L2053" s="10">
        <f t="shared" si="1"/>
        <v>1045</v>
      </c>
      <c r="M2053" s="11">
        <v>0.4</v>
      </c>
      <c r="O2053" s="16"/>
      <c r="P2053" s="14"/>
      <c r="Q2053" s="12"/>
      <c r="R2053" s="13"/>
    </row>
    <row r="2054" spans="1:18" ht="15.75" customHeight="1">
      <c r="A2054" s="1"/>
      <c r="B2054" s="6" t="s">
        <v>27</v>
      </c>
      <c r="C2054" s="6">
        <v>1128299</v>
      </c>
      <c r="D2054" s="7">
        <v>44370</v>
      </c>
      <c r="E2054" s="6" t="s">
        <v>28</v>
      </c>
      <c r="F2054" s="6" t="s">
        <v>80</v>
      </c>
      <c r="G2054" s="6" t="s">
        <v>81</v>
      </c>
      <c r="H2054" s="6" t="s">
        <v>19</v>
      </c>
      <c r="I2054" s="8">
        <v>0.55000000000000004</v>
      </c>
      <c r="J2054" s="9">
        <v>4750</v>
      </c>
      <c r="K2054" s="10">
        <f t="shared" si="0"/>
        <v>2612.5</v>
      </c>
      <c r="L2054" s="10">
        <f t="shared" si="1"/>
        <v>914.37499999999989</v>
      </c>
      <c r="M2054" s="11">
        <v>0.35</v>
      </c>
      <c r="O2054" s="16"/>
      <c r="P2054" s="14"/>
      <c r="Q2054" s="12"/>
      <c r="R2054" s="13"/>
    </row>
    <row r="2055" spans="1:18" ht="15.75" customHeight="1">
      <c r="A2055" s="1"/>
      <c r="B2055" s="6" t="s">
        <v>27</v>
      </c>
      <c r="C2055" s="6">
        <v>1128299</v>
      </c>
      <c r="D2055" s="7">
        <v>44370</v>
      </c>
      <c r="E2055" s="6" t="s">
        <v>28</v>
      </c>
      <c r="F2055" s="6" t="s">
        <v>80</v>
      </c>
      <c r="G2055" s="6" t="s">
        <v>81</v>
      </c>
      <c r="H2055" s="6" t="s">
        <v>20</v>
      </c>
      <c r="I2055" s="8">
        <v>0.5</v>
      </c>
      <c r="J2055" s="9">
        <v>3500</v>
      </c>
      <c r="K2055" s="10">
        <f t="shared" si="0"/>
        <v>1750</v>
      </c>
      <c r="L2055" s="10">
        <f t="shared" si="1"/>
        <v>612.5</v>
      </c>
      <c r="M2055" s="11">
        <v>0.35</v>
      </c>
      <c r="O2055" s="16"/>
      <c r="P2055" s="14"/>
      <c r="Q2055" s="12"/>
      <c r="R2055" s="13"/>
    </row>
    <row r="2056" spans="1:18" ht="15.75" customHeight="1">
      <c r="A2056" s="1"/>
      <c r="B2056" s="6" t="s">
        <v>27</v>
      </c>
      <c r="C2056" s="6">
        <v>1128299</v>
      </c>
      <c r="D2056" s="7">
        <v>44370</v>
      </c>
      <c r="E2056" s="6" t="s">
        <v>28</v>
      </c>
      <c r="F2056" s="6" t="s">
        <v>80</v>
      </c>
      <c r="G2056" s="6" t="s">
        <v>81</v>
      </c>
      <c r="H2056" s="6" t="s">
        <v>21</v>
      </c>
      <c r="I2056" s="8">
        <v>0.55000000000000004</v>
      </c>
      <c r="J2056" s="9">
        <v>2250</v>
      </c>
      <c r="K2056" s="10">
        <f t="shared" si="0"/>
        <v>1237.5</v>
      </c>
      <c r="L2056" s="10">
        <f t="shared" si="1"/>
        <v>371.25</v>
      </c>
      <c r="M2056" s="11">
        <v>0.3</v>
      </c>
      <c r="O2056" s="16"/>
      <c r="P2056" s="14"/>
      <c r="Q2056" s="12"/>
      <c r="R2056" s="13"/>
    </row>
    <row r="2057" spans="1:18" ht="15.75" customHeight="1">
      <c r="A2057" s="1"/>
      <c r="B2057" s="6" t="s">
        <v>27</v>
      </c>
      <c r="C2057" s="6">
        <v>1128299</v>
      </c>
      <c r="D2057" s="7">
        <v>44370</v>
      </c>
      <c r="E2057" s="6" t="s">
        <v>28</v>
      </c>
      <c r="F2057" s="6" t="s">
        <v>80</v>
      </c>
      <c r="G2057" s="6" t="s">
        <v>81</v>
      </c>
      <c r="H2057" s="6" t="s">
        <v>22</v>
      </c>
      <c r="I2057" s="8">
        <v>0.70000000000000007</v>
      </c>
      <c r="J2057" s="9">
        <v>5250</v>
      </c>
      <c r="K2057" s="10">
        <f t="shared" si="0"/>
        <v>3675.0000000000005</v>
      </c>
      <c r="L2057" s="10">
        <f t="shared" si="1"/>
        <v>918.75000000000011</v>
      </c>
      <c r="M2057" s="11">
        <v>0.25</v>
      </c>
      <c r="O2057" s="16"/>
      <c r="P2057" s="14"/>
      <c r="Q2057" s="12"/>
      <c r="R2057" s="13"/>
    </row>
    <row r="2058" spans="1:18" ht="15.75" customHeight="1">
      <c r="A2058" s="1"/>
      <c r="B2058" s="6" t="s">
        <v>27</v>
      </c>
      <c r="C2058" s="6">
        <v>1128299</v>
      </c>
      <c r="D2058" s="7">
        <v>44399</v>
      </c>
      <c r="E2058" s="6" t="s">
        <v>28</v>
      </c>
      <c r="F2058" s="6" t="s">
        <v>80</v>
      </c>
      <c r="G2058" s="6" t="s">
        <v>81</v>
      </c>
      <c r="H2058" s="6" t="s">
        <v>17</v>
      </c>
      <c r="I2058" s="8">
        <v>0.5</v>
      </c>
      <c r="J2058" s="9">
        <v>6750</v>
      </c>
      <c r="K2058" s="10">
        <f t="shared" si="0"/>
        <v>3375</v>
      </c>
      <c r="L2058" s="10">
        <f t="shared" si="1"/>
        <v>1181.25</v>
      </c>
      <c r="M2058" s="11">
        <v>0.35</v>
      </c>
      <c r="O2058" s="16"/>
      <c r="P2058" s="14"/>
      <c r="Q2058" s="12"/>
      <c r="R2058" s="13"/>
    </row>
    <row r="2059" spans="1:18" ht="15.75" customHeight="1">
      <c r="A2059" s="1"/>
      <c r="B2059" s="6" t="s">
        <v>27</v>
      </c>
      <c r="C2059" s="6">
        <v>1128299</v>
      </c>
      <c r="D2059" s="7">
        <v>44399</v>
      </c>
      <c r="E2059" s="6" t="s">
        <v>28</v>
      </c>
      <c r="F2059" s="6" t="s">
        <v>80</v>
      </c>
      <c r="G2059" s="6" t="s">
        <v>81</v>
      </c>
      <c r="H2059" s="6" t="s">
        <v>18</v>
      </c>
      <c r="I2059" s="8">
        <v>0.55000000000000004</v>
      </c>
      <c r="J2059" s="9">
        <v>5250</v>
      </c>
      <c r="K2059" s="10">
        <f t="shared" si="0"/>
        <v>2887.5000000000005</v>
      </c>
      <c r="L2059" s="10">
        <f t="shared" si="1"/>
        <v>1155.0000000000002</v>
      </c>
      <c r="M2059" s="11">
        <v>0.4</v>
      </c>
      <c r="O2059" s="16"/>
      <c r="P2059" s="14"/>
      <c r="Q2059" s="12"/>
      <c r="R2059" s="13"/>
    </row>
    <row r="2060" spans="1:18" ht="15.75" customHeight="1">
      <c r="A2060" s="1"/>
      <c r="B2060" s="6" t="s">
        <v>27</v>
      </c>
      <c r="C2060" s="6">
        <v>1128299</v>
      </c>
      <c r="D2060" s="7">
        <v>44399</v>
      </c>
      <c r="E2060" s="6" t="s">
        <v>28</v>
      </c>
      <c r="F2060" s="6" t="s">
        <v>80</v>
      </c>
      <c r="G2060" s="6" t="s">
        <v>81</v>
      </c>
      <c r="H2060" s="6" t="s">
        <v>19</v>
      </c>
      <c r="I2060" s="8">
        <v>0.55000000000000004</v>
      </c>
      <c r="J2060" s="9">
        <v>4750</v>
      </c>
      <c r="K2060" s="10">
        <f t="shared" si="0"/>
        <v>2612.5</v>
      </c>
      <c r="L2060" s="10">
        <f t="shared" si="1"/>
        <v>914.37499999999989</v>
      </c>
      <c r="M2060" s="11">
        <v>0.35</v>
      </c>
      <c r="O2060" s="16"/>
      <c r="P2060" s="14"/>
      <c r="Q2060" s="12"/>
      <c r="R2060" s="13"/>
    </row>
    <row r="2061" spans="1:18" ht="15.75" customHeight="1">
      <c r="A2061" s="1"/>
      <c r="B2061" s="6" t="s">
        <v>27</v>
      </c>
      <c r="C2061" s="6">
        <v>1128299</v>
      </c>
      <c r="D2061" s="7">
        <v>44399</v>
      </c>
      <c r="E2061" s="6" t="s">
        <v>28</v>
      </c>
      <c r="F2061" s="6" t="s">
        <v>80</v>
      </c>
      <c r="G2061" s="6" t="s">
        <v>81</v>
      </c>
      <c r="H2061" s="6" t="s">
        <v>20</v>
      </c>
      <c r="I2061" s="8">
        <v>0.5</v>
      </c>
      <c r="J2061" s="9">
        <v>3750</v>
      </c>
      <c r="K2061" s="10">
        <f t="shared" si="0"/>
        <v>1875</v>
      </c>
      <c r="L2061" s="10">
        <f t="shared" si="1"/>
        <v>656.25</v>
      </c>
      <c r="M2061" s="11">
        <v>0.35</v>
      </c>
      <c r="O2061" s="16"/>
      <c r="P2061" s="14"/>
      <c r="Q2061" s="12"/>
      <c r="R2061" s="13"/>
    </row>
    <row r="2062" spans="1:18" ht="15.75" customHeight="1">
      <c r="A2062" s="1"/>
      <c r="B2062" s="6" t="s">
        <v>27</v>
      </c>
      <c r="C2062" s="6">
        <v>1128299</v>
      </c>
      <c r="D2062" s="7">
        <v>44399</v>
      </c>
      <c r="E2062" s="6" t="s">
        <v>28</v>
      </c>
      <c r="F2062" s="6" t="s">
        <v>80</v>
      </c>
      <c r="G2062" s="6" t="s">
        <v>81</v>
      </c>
      <c r="H2062" s="6" t="s">
        <v>21</v>
      </c>
      <c r="I2062" s="8">
        <v>0.55000000000000004</v>
      </c>
      <c r="J2062" s="9">
        <v>4250</v>
      </c>
      <c r="K2062" s="10">
        <f t="shared" si="0"/>
        <v>2337.5</v>
      </c>
      <c r="L2062" s="10">
        <f t="shared" si="1"/>
        <v>701.25</v>
      </c>
      <c r="M2062" s="11">
        <v>0.3</v>
      </c>
      <c r="O2062" s="16"/>
      <c r="P2062" s="14"/>
      <c r="Q2062" s="12"/>
      <c r="R2062" s="13"/>
    </row>
    <row r="2063" spans="1:18" ht="15.75" customHeight="1">
      <c r="A2063" s="1"/>
      <c r="B2063" s="6" t="s">
        <v>27</v>
      </c>
      <c r="C2063" s="6">
        <v>1128299</v>
      </c>
      <c r="D2063" s="7">
        <v>44399</v>
      </c>
      <c r="E2063" s="6" t="s">
        <v>28</v>
      </c>
      <c r="F2063" s="6" t="s">
        <v>80</v>
      </c>
      <c r="G2063" s="6" t="s">
        <v>81</v>
      </c>
      <c r="H2063" s="6" t="s">
        <v>22</v>
      </c>
      <c r="I2063" s="8">
        <v>0.70000000000000007</v>
      </c>
      <c r="J2063" s="9">
        <v>4250</v>
      </c>
      <c r="K2063" s="10">
        <f t="shared" si="0"/>
        <v>2975.0000000000005</v>
      </c>
      <c r="L2063" s="10">
        <f t="shared" si="1"/>
        <v>743.75000000000011</v>
      </c>
      <c r="M2063" s="11">
        <v>0.25</v>
      </c>
      <c r="O2063" s="16"/>
      <c r="P2063" s="14"/>
      <c r="Q2063" s="12"/>
      <c r="R2063" s="13"/>
    </row>
    <row r="2064" spans="1:18" ht="15.75" customHeight="1">
      <c r="A2064" s="1"/>
      <c r="B2064" s="6" t="s">
        <v>27</v>
      </c>
      <c r="C2064" s="6">
        <v>1128299</v>
      </c>
      <c r="D2064" s="7">
        <v>44431</v>
      </c>
      <c r="E2064" s="6" t="s">
        <v>28</v>
      </c>
      <c r="F2064" s="6" t="s">
        <v>80</v>
      </c>
      <c r="G2064" s="6" t="s">
        <v>81</v>
      </c>
      <c r="H2064" s="6" t="s">
        <v>17</v>
      </c>
      <c r="I2064" s="8">
        <v>0.55000000000000004</v>
      </c>
      <c r="J2064" s="9">
        <v>6250</v>
      </c>
      <c r="K2064" s="10">
        <f t="shared" si="0"/>
        <v>3437.5000000000005</v>
      </c>
      <c r="L2064" s="10">
        <f t="shared" si="1"/>
        <v>1203.125</v>
      </c>
      <c r="M2064" s="11">
        <v>0.35</v>
      </c>
      <c r="O2064" s="16"/>
      <c r="P2064" s="14"/>
      <c r="Q2064" s="12"/>
      <c r="R2064" s="13"/>
    </row>
    <row r="2065" spans="1:18" ht="15.75" customHeight="1">
      <c r="A2065" s="1"/>
      <c r="B2065" s="6" t="s">
        <v>27</v>
      </c>
      <c r="C2065" s="6">
        <v>1128299</v>
      </c>
      <c r="D2065" s="7">
        <v>44431</v>
      </c>
      <c r="E2065" s="6" t="s">
        <v>28</v>
      </c>
      <c r="F2065" s="6" t="s">
        <v>80</v>
      </c>
      <c r="G2065" s="6" t="s">
        <v>81</v>
      </c>
      <c r="H2065" s="6" t="s">
        <v>18</v>
      </c>
      <c r="I2065" s="8">
        <v>0.60000000000000009</v>
      </c>
      <c r="J2065" s="9">
        <v>5750</v>
      </c>
      <c r="K2065" s="10">
        <f t="shared" si="0"/>
        <v>3450.0000000000005</v>
      </c>
      <c r="L2065" s="10">
        <f t="shared" si="1"/>
        <v>1380.0000000000002</v>
      </c>
      <c r="M2065" s="11">
        <v>0.4</v>
      </c>
      <c r="O2065" s="16"/>
      <c r="P2065" s="14"/>
      <c r="Q2065" s="12"/>
      <c r="R2065" s="13"/>
    </row>
    <row r="2066" spans="1:18" ht="15.75" customHeight="1">
      <c r="A2066" s="1"/>
      <c r="B2066" s="6" t="s">
        <v>27</v>
      </c>
      <c r="C2066" s="6">
        <v>1128299</v>
      </c>
      <c r="D2066" s="7">
        <v>44431</v>
      </c>
      <c r="E2066" s="6" t="s">
        <v>28</v>
      </c>
      <c r="F2066" s="6" t="s">
        <v>80</v>
      </c>
      <c r="G2066" s="6" t="s">
        <v>81</v>
      </c>
      <c r="H2066" s="6" t="s">
        <v>19</v>
      </c>
      <c r="I2066" s="8">
        <v>0.55000000000000004</v>
      </c>
      <c r="J2066" s="9">
        <v>4500</v>
      </c>
      <c r="K2066" s="10">
        <f t="shared" si="0"/>
        <v>2475</v>
      </c>
      <c r="L2066" s="10">
        <f t="shared" si="1"/>
        <v>866.25</v>
      </c>
      <c r="M2066" s="11">
        <v>0.35</v>
      </c>
      <c r="O2066" s="16"/>
      <c r="P2066" s="14"/>
      <c r="Q2066" s="12"/>
      <c r="R2066" s="13"/>
    </row>
    <row r="2067" spans="1:18" ht="15.75" customHeight="1">
      <c r="A2067" s="1"/>
      <c r="B2067" s="6" t="s">
        <v>27</v>
      </c>
      <c r="C2067" s="6">
        <v>1128299</v>
      </c>
      <c r="D2067" s="7">
        <v>44431</v>
      </c>
      <c r="E2067" s="6" t="s">
        <v>28</v>
      </c>
      <c r="F2067" s="6" t="s">
        <v>80</v>
      </c>
      <c r="G2067" s="6" t="s">
        <v>81</v>
      </c>
      <c r="H2067" s="6" t="s">
        <v>20</v>
      </c>
      <c r="I2067" s="8">
        <v>0.55000000000000004</v>
      </c>
      <c r="J2067" s="9">
        <v>4000</v>
      </c>
      <c r="K2067" s="10">
        <f t="shared" si="0"/>
        <v>2200</v>
      </c>
      <c r="L2067" s="10">
        <f t="shared" si="1"/>
        <v>770</v>
      </c>
      <c r="M2067" s="11">
        <v>0.35</v>
      </c>
      <c r="O2067" s="16"/>
      <c r="P2067" s="14"/>
      <c r="Q2067" s="12"/>
      <c r="R2067" s="13"/>
    </row>
    <row r="2068" spans="1:18" ht="15.75" customHeight="1">
      <c r="A2068" s="1"/>
      <c r="B2068" s="6" t="s">
        <v>27</v>
      </c>
      <c r="C2068" s="6">
        <v>1128299</v>
      </c>
      <c r="D2068" s="7">
        <v>44431</v>
      </c>
      <c r="E2068" s="6" t="s">
        <v>28</v>
      </c>
      <c r="F2068" s="6" t="s">
        <v>80</v>
      </c>
      <c r="G2068" s="6" t="s">
        <v>81</v>
      </c>
      <c r="H2068" s="6" t="s">
        <v>21</v>
      </c>
      <c r="I2068" s="8">
        <v>0.65</v>
      </c>
      <c r="J2068" s="9">
        <v>4000</v>
      </c>
      <c r="K2068" s="10">
        <f t="shared" si="0"/>
        <v>2600</v>
      </c>
      <c r="L2068" s="10">
        <f t="shared" si="1"/>
        <v>780</v>
      </c>
      <c r="M2068" s="11">
        <v>0.3</v>
      </c>
      <c r="O2068" s="16"/>
      <c r="P2068" s="14"/>
      <c r="Q2068" s="12"/>
      <c r="R2068" s="13"/>
    </row>
    <row r="2069" spans="1:18" ht="15.75" customHeight="1">
      <c r="A2069" s="1"/>
      <c r="B2069" s="6" t="s">
        <v>27</v>
      </c>
      <c r="C2069" s="6">
        <v>1128299</v>
      </c>
      <c r="D2069" s="7">
        <v>44431</v>
      </c>
      <c r="E2069" s="6" t="s">
        <v>28</v>
      </c>
      <c r="F2069" s="6" t="s">
        <v>80</v>
      </c>
      <c r="G2069" s="6" t="s">
        <v>81</v>
      </c>
      <c r="H2069" s="6" t="s">
        <v>22</v>
      </c>
      <c r="I2069" s="8">
        <v>0.70000000000000007</v>
      </c>
      <c r="J2069" s="9">
        <v>3750</v>
      </c>
      <c r="K2069" s="10">
        <f t="shared" si="0"/>
        <v>2625.0000000000005</v>
      </c>
      <c r="L2069" s="10">
        <f t="shared" si="1"/>
        <v>656.25000000000011</v>
      </c>
      <c r="M2069" s="11">
        <v>0.25</v>
      </c>
      <c r="O2069" s="16"/>
      <c r="P2069" s="14"/>
      <c r="Q2069" s="12"/>
      <c r="R2069" s="13"/>
    </row>
    <row r="2070" spans="1:18" ht="15.75" customHeight="1">
      <c r="A2070" s="1"/>
      <c r="B2070" s="6" t="s">
        <v>27</v>
      </c>
      <c r="C2070" s="6">
        <v>1128299</v>
      </c>
      <c r="D2070" s="7">
        <v>44463</v>
      </c>
      <c r="E2070" s="6" t="s">
        <v>28</v>
      </c>
      <c r="F2070" s="6" t="s">
        <v>80</v>
      </c>
      <c r="G2070" s="6" t="s">
        <v>81</v>
      </c>
      <c r="H2070" s="6" t="s">
        <v>17</v>
      </c>
      <c r="I2070" s="8">
        <v>0.45000000000000007</v>
      </c>
      <c r="J2070" s="9">
        <v>5750</v>
      </c>
      <c r="K2070" s="10">
        <f t="shared" si="0"/>
        <v>2587.5000000000005</v>
      </c>
      <c r="L2070" s="10">
        <f t="shared" si="1"/>
        <v>905.62500000000011</v>
      </c>
      <c r="M2070" s="11">
        <v>0.35</v>
      </c>
      <c r="O2070" s="16"/>
      <c r="P2070" s="14"/>
      <c r="Q2070" s="12"/>
      <c r="R2070" s="13"/>
    </row>
    <row r="2071" spans="1:18" ht="15.75" customHeight="1">
      <c r="A2071" s="1"/>
      <c r="B2071" s="6" t="s">
        <v>27</v>
      </c>
      <c r="C2071" s="6">
        <v>1128299</v>
      </c>
      <c r="D2071" s="7">
        <v>44463</v>
      </c>
      <c r="E2071" s="6" t="s">
        <v>28</v>
      </c>
      <c r="F2071" s="6" t="s">
        <v>80</v>
      </c>
      <c r="G2071" s="6" t="s">
        <v>81</v>
      </c>
      <c r="H2071" s="6" t="s">
        <v>18</v>
      </c>
      <c r="I2071" s="8">
        <v>0.50000000000000011</v>
      </c>
      <c r="J2071" s="9">
        <v>5750</v>
      </c>
      <c r="K2071" s="10">
        <f t="shared" si="0"/>
        <v>2875.0000000000005</v>
      </c>
      <c r="L2071" s="10">
        <f t="shared" si="1"/>
        <v>1150.0000000000002</v>
      </c>
      <c r="M2071" s="11">
        <v>0.4</v>
      </c>
      <c r="O2071" s="16"/>
      <c r="P2071" s="14"/>
      <c r="Q2071" s="12"/>
      <c r="R2071" s="13"/>
    </row>
    <row r="2072" spans="1:18" ht="15.75" customHeight="1">
      <c r="A2072" s="1"/>
      <c r="B2072" s="6" t="s">
        <v>27</v>
      </c>
      <c r="C2072" s="6">
        <v>1128299</v>
      </c>
      <c r="D2072" s="7">
        <v>44463</v>
      </c>
      <c r="E2072" s="6" t="s">
        <v>28</v>
      </c>
      <c r="F2072" s="6" t="s">
        <v>80</v>
      </c>
      <c r="G2072" s="6" t="s">
        <v>81</v>
      </c>
      <c r="H2072" s="6" t="s">
        <v>19</v>
      </c>
      <c r="I2072" s="8">
        <v>0.45000000000000007</v>
      </c>
      <c r="J2072" s="9">
        <v>4250</v>
      </c>
      <c r="K2072" s="10">
        <f t="shared" si="0"/>
        <v>1912.5000000000002</v>
      </c>
      <c r="L2072" s="10">
        <f t="shared" si="1"/>
        <v>669.375</v>
      </c>
      <c r="M2072" s="11">
        <v>0.35</v>
      </c>
      <c r="O2072" s="16"/>
      <c r="P2072" s="14"/>
      <c r="Q2072" s="12"/>
      <c r="R2072" s="13"/>
    </row>
    <row r="2073" spans="1:18" ht="15.75" customHeight="1">
      <c r="A2073" s="1"/>
      <c r="B2073" s="6" t="s">
        <v>27</v>
      </c>
      <c r="C2073" s="6">
        <v>1128299</v>
      </c>
      <c r="D2073" s="7">
        <v>44463</v>
      </c>
      <c r="E2073" s="6" t="s">
        <v>28</v>
      </c>
      <c r="F2073" s="6" t="s">
        <v>80</v>
      </c>
      <c r="G2073" s="6" t="s">
        <v>81</v>
      </c>
      <c r="H2073" s="6" t="s">
        <v>20</v>
      </c>
      <c r="I2073" s="8">
        <v>0.45000000000000007</v>
      </c>
      <c r="J2073" s="9">
        <v>3750</v>
      </c>
      <c r="K2073" s="10">
        <f t="shared" si="0"/>
        <v>1687.5000000000002</v>
      </c>
      <c r="L2073" s="10">
        <f t="shared" si="1"/>
        <v>590.625</v>
      </c>
      <c r="M2073" s="11">
        <v>0.35</v>
      </c>
      <c r="O2073" s="16"/>
      <c r="P2073" s="14"/>
      <c r="Q2073" s="12"/>
      <c r="R2073" s="13"/>
    </row>
    <row r="2074" spans="1:18" ht="15.75" customHeight="1">
      <c r="A2074" s="1"/>
      <c r="B2074" s="6" t="s">
        <v>27</v>
      </c>
      <c r="C2074" s="6">
        <v>1128299</v>
      </c>
      <c r="D2074" s="7">
        <v>44463</v>
      </c>
      <c r="E2074" s="6" t="s">
        <v>28</v>
      </c>
      <c r="F2074" s="6" t="s">
        <v>80</v>
      </c>
      <c r="G2074" s="6" t="s">
        <v>81</v>
      </c>
      <c r="H2074" s="6" t="s">
        <v>21</v>
      </c>
      <c r="I2074" s="8">
        <v>0.55000000000000004</v>
      </c>
      <c r="J2074" s="9">
        <v>3750</v>
      </c>
      <c r="K2074" s="10">
        <f t="shared" si="0"/>
        <v>2062.5</v>
      </c>
      <c r="L2074" s="10">
        <f t="shared" si="1"/>
        <v>618.75</v>
      </c>
      <c r="M2074" s="11">
        <v>0.3</v>
      </c>
      <c r="O2074" s="16"/>
      <c r="P2074" s="14"/>
      <c r="Q2074" s="12"/>
      <c r="R2074" s="13"/>
    </row>
    <row r="2075" spans="1:18" ht="15.75" customHeight="1">
      <c r="A2075" s="1"/>
      <c r="B2075" s="6" t="s">
        <v>27</v>
      </c>
      <c r="C2075" s="6">
        <v>1128299</v>
      </c>
      <c r="D2075" s="7">
        <v>44463</v>
      </c>
      <c r="E2075" s="6" t="s">
        <v>28</v>
      </c>
      <c r="F2075" s="6" t="s">
        <v>80</v>
      </c>
      <c r="G2075" s="6" t="s">
        <v>81</v>
      </c>
      <c r="H2075" s="6" t="s">
        <v>22</v>
      </c>
      <c r="I2075" s="8">
        <v>0.60000000000000009</v>
      </c>
      <c r="J2075" s="9">
        <v>4250</v>
      </c>
      <c r="K2075" s="10">
        <f t="shared" si="0"/>
        <v>2550.0000000000005</v>
      </c>
      <c r="L2075" s="10">
        <f t="shared" si="1"/>
        <v>637.50000000000011</v>
      </c>
      <c r="M2075" s="11">
        <v>0.25</v>
      </c>
      <c r="O2075" s="16"/>
      <c r="P2075" s="14"/>
      <c r="Q2075" s="12"/>
      <c r="R2075" s="13"/>
    </row>
    <row r="2076" spans="1:18" ht="15.75" customHeight="1">
      <c r="A2076" s="1"/>
      <c r="B2076" s="6" t="s">
        <v>27</v>
      </c>
      <c r="C2076" s="6">
        <v>1128299</v>
      </c>
      <c r="D2076" s="7">
        <v>44492</v>
      </c>
      <c r="E2076" s="6" t="s">
        <v>28</v>
      </c>
      <c r="F2076" s="6" t="s">
        <v>80</v>
      </c>
      <c r="G2076" s="6" t="s">
        <v>81</v>
      </c>
      <c r="H2076" s="6" t="s">
        <v>17</v>
      </c>
      <c r="I2076" s="8">
        <v>0.45000000000000007</v>
      </c>
      <c r="J2076" s="9">
        <v>5000</v>
      </c>
      <c r="K2076" s="10">
        <f t="shared" si="0"/>
        <v>2250.0000000000005</v>
      </c>
      <c r="L2076" s="10">
        <f t="shared" si="1"/>
        <v>787.50000000000011</v>
      </c>
      <c r="M2076" s="11">
        <v>0.35</v>
      </c>
      <c r="O2076" s="16"/>
      <c r="P2076" s="14"/>
      <c r="Q2076" s="12"/>
      <c r="R2076" s="13"/>
    </row>
    <row r="2077" spans="1:18" ht="15.75" customHeight="1">
      <c r="A2077" s="1"/>
      <c r="B2077" s="6" t="s">
        <v>27</v>
      </c>
      <c r="C2077" s="6">
        <v>1128299</v>
      </c>
      <c r="D2077" s="7">
        <v>44492</v>
      </c>
      <c r="E2077" s="6" t="s">
        <v>28</v>
      </c>
      <c r="F2077" s="6" t="s">
        <v>80</v>
      </c>
      <c r="G2077" s="6" t="s">
        <v>81</v>
      </c>
      <c r="H2077" s="6" t="s">
        <v>18</v>
      </c>
      <c r="I2077" s="8">
        <v>0.50000000000000011</v>
      </c>
      <c r="J2077" s="9">
        <v>5000</v>
      </c>
      <c r="K2077" s="10">
        <f t="shared" si="0"/>
        <v>2500.0000000000005</v>
      </c>
      <c r="L2077" s="10">
        <f t="shared" si="1"/>
        <v>1000.0000000000002</v>
      </c>
      <c r="M2077" s="11">
        <v>0.4</v>
      </c>
      <c r="O2077" s="16"/>
      <c r="P2077" s="14"/>
      <c r="Q2077" s="12"/>
      <c r="R2077" s="13"/>
    </row>
    <row r="2078" spans="1:18" ht="15.75" customHeight="1">
      <c r="A2078" s="1"/>
      <c r="B2078" s="6" t="s">
        <v>27</v>
      </c>
      <c r="C2078" s="6">
        <v>1128299</v>
      </c>
      <c r="D2078" s="7">
        <v>44492</v>
      </c>
      <c r="E2078" s="6" t="s">
        <v>28</v>
      </c>
      <c r="F2078" s="6" t="s">
        <v>80</v>
      </c>
      <c r="G2078" s="6" t="s">
        <v>81</v>
      </c>
      <c r="H2078" s="6" t="s">
        <v>19</v>
      </c>
      <c r="I2078" s="8">
        <v>0.45000000000000007</v>
      </c>
      <c r="J2078" s="9">
        <v>3250</v>
      </c>
      <c r="K2078" s="10">
        <f t="shared" si="0"/>
        <v>1462.5000000000002</v>
      </c>
      <c r="L2078" s="10">
        <f t="shared" si="1"/>
        <v>511.87500000000006</v>
      </c>
      <c r="M2078" s="11">
        <v>0.35</v>
      </c>
      <c r="O2078" s="16"/>
      <c r="P2078" s="14"/>
      <c r="Q2078" s="12"/>
      <c r="R2078" s="13"/>
    </row>
    <row r="2079" spans="1:18" ht="15.75" customHeight="1">
      <c r="A2079" s="1"/>
      <c r="B2079" s="6" t="s">
        <v>27</v>
      </c>
      <c r="C2079" s="6">
        <v>1128299</v>
      </c>
      <c r="D2079" s="7">
        <v>44492</v>
      </c>
      <c r="E2079" s="6" t="s">
        <v>28</v>
      </c>
      <c r="F2079" s="6" t="s">
        <v>80</v>
      </c>
      <c r="G2079" s="6" t="s">
        <v>81</v>
      </c>
      <c r="H2079" s="6" t="s">
        <v>20</v>
      </c>
      <c r="I2079" s="8">
        <v>0.45000000000000007</v>
      </c>
      <c r="J2079" s="9">
        <v>3000</v>
      </c>
      <c r="K2079" s="10">
        <f t="shared" si="0"/>
        <v>1350.0000000000002</v>
      </c>
      <c r="L2079" s="10">
        <f t="shared" si="1"/>
        <v>472.50000000000006</v>
      </c>
      <c r="M2079" s="11">
        <v>0.35</v>
      </c>
      <c r="O2079" s="16"/>
      <c r="P2079" s="14"/>
      <c r="Q2079" s="12"/>
      <c r="R2079" s="13"/>
    </row>
    <row r="2080" spans="1:18" ht="15.75" customHeight="1">
      <c r="A2080" s="1"/>
      <c r="B2080" s="6" t="s">
        <v>27</v>
      </c>
      <c r="C2080" s="6">
        <v>1128299</v>
      </c>
      <c r="D2080" s="7">
        <v>44492</v>
      </c>
      <c r="E2080" s="6" t="s">
        <v>28</v>
      </c>
      <c r="F2080" s="6" t="s">
        <v>80</v>
      </c>
      <c r="G2080" s="6" t="s">
        <v>81</v>
      </c>
      <c r="H2080" s="6" t="s">
        <v>21</v>
      </c>
      <c r="I2080" s="8">
        <v>0.55000000000000004</v>
      </c>
      <c r="J2080" s="9">
        <v>2750</v>
      </c>
      <c r="K2080" s="10">
        <f t="shared" si="0"/>
        <v>1512.5000000000002</v>
      </c>
      <c r="L2080" s="10">
        <f t="shared" si="1"/>
        <v>453.75000000000006</v>
      </c>
      <c r="M2080" s="11">
        <v>0.3</v>
      </c>
      <c r="O2080" s="16"/>
      <c r="P2080" s="14"/>
      <c r="Q2080" s="12"/>
      <c r="R2080" s="13"/>
    </row>
    <row r="2081" spans="1:18" ht="15.75" customHeight="1">
      <c r="A2081" s="1"/>
      <c r="B2081" s="6" t="s">
        <v>27</v>
      </c>
      <c r="C2081" s="6">
        <v>1128299</v>
      </c>
      <c r="D2081" s="7">
        <v>44492</v>
      </c>
      <c r="E2081" s="6" t="s">
        <v>28</v>
      </c>
      <c r="F2081" s="6" t="s">
        <v>80</v>
      </c>
      <c r="G2081" s="6" t="s">
        <v>81</v>
      </c>
      <c r="H2081" s="6" t="s">
        <v>22</v>
      </c>
      <c r="I2081" s="8">
        <v>0.60000000000000009</v>
      </c>
      <c r="J2081" s="9">
        <v>3250</v>
      </c>
      <c r="K2081" s="10">
        <f t="shared" si="0"/>
        <v>1950.0000000000002</v>
      </c>
      <c r="L2081" s="10">
        <f t="shared" si="1"/>
        <v>487.50000000000006</v>
      </c>
      <c r="M2081" s="11">
        <v>0.25</v>
      </c>
      <c r="O2081" s="16"/>
      <c r="P2081" s="14"/>
      <c r="Q2081" s="12"/>
      <c r="R2081" s="13"/>
    </row>
    <row r="2082" spans="1:18" ht="15.75" customHeight="1">
      <c r="A2082" s="1"/>
      <c r="B2082" s="6" t="s">
        <v>27</v>
      </c>
      <c r="C2082" s="6">
        <v>1128299</v>
      </c>
      <c r="D2082" s="7">
        <v>44523</v>
      </c>
      <c r="E2082" s="6" t="s">
        <v>28</v>
      </c>
      <c r="F2082" s="6" t="s">
        <v>80</v>
      </c>
      <c r="G2082" s="6" t="s">
        <v>81</v>
      </c>
      <c r="H2082" s="6" t="s">
        <v>17</v>
      </c>
      <c r="I2082" s="8">
        <v>0.45000000000000007</v>
      </c>
      <c r="J2082" s="9">
        <v>5000</v>
      </c>
      <c r="K2082" s="10">
        <f t="shared" si="0"/>
        <v>2250.0000000000005</v>
      </c>
      <c r="L2082" s="10">
        <f t="shared" si="1"/>
        <v>787.50000000000011</v>
      </c>
      <c r="M2082" s="11">
        <v>0.35</v>
      </c>
      <c r="O2082" s="16"/>
      <c r="P2082" s="14"/>
      <c r="Q2082" s="12"/>
      <c r="R2082" s="13"/>
    </row>
    <row r="2083" spans="1:18" ht="15.75" customHeight="1">
      <c r="A2083" s="1"/>
      <c r="B2083" s="6" t="s">
        <v>27</v>
      </c>
      <c r="C2083" s="6">
        <v>1128299</v>
      </c>
      <c r="D2083" s="7">
        <v>44523</v>
      </c>
      <c r="E2083" s="6" t="s">
        <v>28</v>
      </c>
      <c r="F2083" s="6" t="s">
        <v>80</v>
      </c>
      <c r="G2083" s="6" t="s">
        <v>81</v>
      </c>
      <c r="H2083" s="6" t="s">
        <v>18</v>
      </c>
      <c r="I2083" s="8">
        <v>0.50000000000000011</v>
      </c>
      <c r="J2083" s="9">
        <v>5250</v>
      </c>
      <c r="K2083" s="10">
        <f t="shared" si="0"/>
        <v>2625.0000000000005</v>
      </c>
      <c r="L2083" s="10">
        <f t="shared" si="1"/>
        <v>1050.0000000000002</v>
      </c>
      <c r="M2083" s="11">
        <v>0.4</v>
      </c>
      <c r="O2083" s="16"/>
      <c r="P2083" s="14"/>
      <c r="Q2083" s="12"/>
      <c r="R2083" s="13"/>
    </row>
    <row r="2084" spans="1:18" ht="15.75" customHeight="1">
      <c r="A2084" s="1"/>
      <c r="B2084" s="6" t="s">
        <v>27</v>
      </c>
      <c r="C2084" s="6">
        <v>1128299</v>
      </c>
      <c r="D2084" s="7">
        <v>44523</v>
      </c>
      <c r="E2084" s="6" t="s">
        <v>28</v>
      </c>
      <c r="F2084" s="6" t="s">
        <v>80</v>
      </c>
      <c r="G2084" s="6" t="s">
        <v>81</v>
      </c>
      <c r="H2084" s="6" t="s">
        <v>19</v>
      </c>
      <c r="I2084" s="8">
        <v>0.45000000000000007</v>
      </c>
      <c r="J2084" s="9">
        <v>3750</v>
      </c>
      <c r="K2084" s="10">
        <f t="shared" si="0"/>
        <v>1687.5000000000002</v>
      </c>
      <c r="L2084" s="10">
        <f t="shared" si="1"/>
        <v>590.625</v>
      </c>
      <c r="M2084" s="11">
        <v>0.35</v>
      </c>
      <c r="O2084" s="16"/>
      <c r="P2084" s="14"/>
      <c r="Q2084" s="12"/>
      <c r="R2084" s="13"/>
    </row>
    <row r="2085" spans="1:18" ht="15.75" customHeight="1">
      <c r="A2085" s="1"/>
      <c r="B2085" s="6" t="s">
        <v>27</v>
      </c>
      <c r="C2085" s="6">
        <v>1128299</v>
      </c>
      <c r="D2085" s="7">
        <v>44523</v>
      </c>
      <c r="E2085" s="6" t="s">
        <v>28</v>
      </c>
      <c r="F2085" s="6" t="s">
        <v>80</v>
      </c>
      <c r="G2085" s="6" t="s">
        <v>81</v>
      </c>
      <c r="H2085" s="6" t="s">
        <v>20</v>
      </c>
      <c r="I2085" s="8">
        <v>0.45000000000000007</v>
      </c>
      <c r="J2085" s="9">
        <v>3500</v>
      </c>
      <c r="K2085" s="10">
        <f t="shared" si="0"/>
        <v>1575.0000000000002</v>
      </c>
      <c r="L2085" s="10">
        <f t="shared" si="1"/>
        <v>551.25</v>
      </c>
      <c r="M2085" s="11">
        <v>0.35</v>
      </c>
      <c r="O2085" s="16"/>
      <c r="P2085" s="14"/>
      <c r="Q2085" s="12"/>
      <c r="R2085" s="13"/>
    </row>
    <row r="2086" spans="1:18" ht="15.75" customHeight="1">
      <c r="A2086" s="1"/>
      <c r="B2086" s="6" t="s">
        <v>27</v>
      </c>
      <c r="C2086" s="6">
        <v>1128299</v>
      </c>
      <c r="D2086" s="7">
        <v>44523</v>
      </c>
      <c r="E2086" s="6" t="s">
        <v>28</v>
      </c>
      <c r="F2086" s="6" t="s">
        <v>80</v>
      </c>
      <c r="G2086" s="6" t="s">
        <v>81</v>
      </c>
      <c r="H2086" s="6" t="s">
        <v>21</v>
      </c>
      <c r="I2086" s="8">
        <v>0.55000000000000004</v>
      </c>
      <c r="J2086" s="9">
        <v>3000</v>
      </c>
      <c r="K2086" s="10">
        <f t="shared" si="0"/>
        <v>1650.0000000000002</v>
      </c>
      <c r="L2086" s="10">
        <f t="shared" si="1"/>
        <v>495.00000000000006</v>
      </c>
      <c r="M2086" s="11">
        <v>0.3</v>
      </c>
      <c r="O2086" s="16"/>
      <c r="P2086" s="14"/>
      <c r="Q2086" s="12"/>
      <c r="R2086" s="13"/>
    </row>
    <row r="2087" spans="1:18" ht="15.75" customHeight="1">
      <c r="A2087" s="1"/>
      <c r="B2087" s="6" t="s">
        <v>27</v>
      </c>
      <c r="C2087" s="6">
        <v>1128299</v>
      </c>
      <c r="D2087" s="7">
        <v>44523</v>
      </c>
      <c r="E2087" s="6" t="s">
        <v>28</v>
      </c>
      <c r="F2087" s="6" t="s">
        <v>80</v>
      </c>
      <c r="G2087" s="6" t="s">
        <v>81</v>
      </c>
      <c r="H2087" s="6" t="s">
        <v>22</v>
      </c>
      <c r="I2087" s="8">
        <v>0.60000000000000009</v>
      </c>
      <c r="J2087" s="9">
        <v>4250</v>
      </c>
      <c r="K2087" s="10">
        <f t="shared" si="0"/>
        <v>2550.0000000000005</v>
      </c>
      <c r="L2087" s="10">
        <f t="shared" si="1"/>
        <v>637.50000000000011</v>
      </c>
      <c r="M2087" s="11">
        <v>0.25</v>
      </c>
      <c r="O2087" s="16"/>
      <c r="P2087" s="14"/>
      <c r="Q2087" s="12"/>
      <c r="R2087" s="13"/>
    </row>
    <row r="2088" spans="1:18" ht="15.75" customHeight="1">
      <c r="A2088" s="1"/>
      <c r="B2088" s="6" t="s">
        <v>27</v>
      </c>
      <c r="C2088" s="6">
        <v>1128299</v>
      </c>
      <c r="D2088" s="7">
        <v>44552</v>
      </c>
      <c r="E2088" s="6" t="s">
        <v>28</v>
      </c>
      <c r="F2088" s="6" t="s">
        <v>80</v>
      </c>
      <c r="G2088" s="6" t="s">
        <v>81</v>
      </c>
      <c r="H2088" s="6" t="s">
        <v>17</v>
      </c>
      <c r="I2088" s="8">
        <v>0.45000000000000007</v>
      </c>
      <c r="J2088" s="9">
        <v>6250</v>
      </c>
      <c r="K2088" s="10">
        <f t="shared" si="0"/>
        <v>2812.5000000000005</v>
      </c>
      <c r="L2088" s="10">
        <f t="shared" si="1"/>
        <v>984.37500000000011</v>
      </c>
      <c r="M2088" s="11">
        <v>0.35</v>
      </c>
      <c r="O2088" s="16"/>
      <c r="P2088" s="14"/>
      <c r="Q2088" s="12"/>
      <c r="R2088" s="13"/>
    </row>
    <row r="2089" spans="1:18" ht="15.75" customHeight="1">
      <c r="A2089" s="1"/>
      <c r="B2089" s="6" t="s">
        <v>27</v>
      </c>
      <c r="C2089" s="6">
        <v>1128299</v>
      </c>
      <c r="D2089" s="7">
        <v>44552</v>
      </c>
      <c r="E2089" s="6" t="s">
        <v>28</v>
      </c>
      <c r="F2089" s="6" t="s">
        <v>80</v>
      </c>
      <c r="G2089" s="6" t="s">
        <v>81</v>
      </c>
      <c r="H2089" s="6" t="s">
        <v>18</v>
      </c>
      <c r="I2089" s="8">
        <v>0.50000000000000011</v>
      </c>
      <c r="J2089" s="9">
        <v>6250</v>
      </c>
      <c r="K2089" s="10">
        <f t="shared" si="0"/>
        <v>3125.0000000000009</v>
      </c>
      <c r="L2089" s="10">
        <f t="shared" si="1"/>
        <v>1250.0000000000005</v>
      </c>
      <c r="M2089" s="11">
        <v>0.4</v>
      </c>
      <c r="O2089" s="16"/>
      <c r="P2089" s="14"/>
      <c r="Q2089" s="12"/>
      <c r="R2089" s="13"/>
    </row>
    <row r="2090" spans="1:18" ht="15.75" customHeight="1">
      <c r="A2090" s="1"/>
      <c r="B2090" s="6" t="s">
        <v>27</v>
      </c>
      <c r="C2090" s="6">
        <v>1128299</v>
      </c>
      <c r="D2090" s="7">
        <v>44552</v>
      </c>
      <c r="E2090" s="6" t="s">
        <v>28</v>
      </c>
      <c r="F2090" s="6" t="s">
        <v>80</v>
      </c>
      <c r="G2090" s="6" t="s">
        <v>81</v>
      </c>
      <c r="H2090" s="6" t="s">
        <v>19</v>
      </c>
      <c r="I2090" s="8">
        <v>0.45000000000000007</v>
      </c>
      <c r="J2090" s="9">
        <v>4250</v>
      </c>
      <c r="K2090" s="10">
        <f t="shared" si="0"/>
        <v>1912.5000000000002</v>
      </c>
      <c r="L2090" s="10">
        <f t="shared" si="1"/>
        <v>669.375</v>
      </c>
      <c r="M2090" s="11">
        <v>0.35</v>
      </c>
      <c r="O2090" s="16"/>
      <c r="P2090" s="14"/>
      <c r="Q2090" s="12"/>
      <c r="R2090" s="13"/>
    </row>
    <row r="2091" spans="1:18" ht="15.75" customHeight="1">
      <c r="A2091" s="1"/>
      <c r="B2091" s="6" t="s">
        <v>27</v>
      </c>
      <c r="C2091" s="6">
        <v>1128299</v>
      </c>
      <c r="D2091" s="7">
        <v>44552</v>
      </c>
      <c r="E2091" s="6" t="s">
        <v>28</v>
      </c>
      <c r="F2091" s="6" t="s">
        <v>80</v>
      </c>
      <c r="G2091" s="6" t="s">
        <v>81</v>
      </c>
      <c r="H2091" s="6" t="s">
        <v>20</v>
      </c>
      <c r="I2091" s="8">
        <v>0.45000000000000007</v>
      </c>
      <c r="J2091" s="9">
        <v>4250</v>
      </c>
      <c r="K2091" s="10">
        <f t="shared" si="0"/>
        <v>1912.5000000000002</v>
      </c>
      <c r="L2091" s="10">
        <f t="shared" si="1"/>
        <v>669.375</v>
      </c>
      <c r="M2091" s="11">
        <v>0.35</v>
      </c>
      <c r="O2091" s="16"/>
      <c r="P2091" s="14"/>
      <c r="Q2091" s="12"/>
      <c r="R2091" s="13"/>
    </row>
    <row r="2092" spans="1:18" ht="15.75" customHeight="1">
      <c r="A2092" s="1"/>
      <c r="B2092" s="6" t="s">
        <v>27</v>
      </c>
      <c r="C2092" s="6">
        <v>1128299</v>
      </c>
      <c r="D2092" s="7">
        <v>44552</v>
      </c>
      <c r="E2092" s="6" t="s">
        <v>28</v>
      </c>
      <c r="F2092" s="6" t="s">
        <v>80</v>
      </c>
      <c r="G2092" s="6" t="s">
        <v>81</v>
      </c>
      <c r="H2092" s="6" t="s">
        <v>21</v>
      </c>
      <c r="I2092" s="8">
        <v>0.55000000000000004</v>
      </c>
      <c r="J2092" s="9">
        <v>3500</v>
      </c>
      <c r="K2092" s="10">
        <f t="shared" si="0"/>
        <v>1925.0000000000002</v>
      </c>
      <c r="L2092" s="10">
        <f t="shared" si="1"/>
        <v>577.5</v>
      </c>
      <c r="M2092" s="11">
        <v>0.3</v>
      </c>
      <c r="O2092" s="16"/>
      <c r="P2092" s="14"/>
      <c r="Q2092" s="12"/>
      <c r="R2092" s="13"/>
    </row>
    <row r="2093" spans="1:18" ht="15.75" customHeight="1">
      <c r="A2093" s="1"/>
      <c r="B2093" s="6" t="s">
        <v>27</v>
      </c>
      <c r="C2093" s="6">
        <v>1128299</v>
      </c>
      <c r="D2093" s="7">
        <v>44552</v>
      </c>
      <c r="E2093" s="6" t="s">
        <v>28</v>
      </c>
      <c r="F2093" s="6" t="s">
        <v>80</v>
      </c>
      <c r="G2093" s="6" t="s">
        <v>81</v>
      </c>
      <c r="H2093" s="6" t="s">
        <v>22</v>
      </c>
      <c r="I2093" s="8">
        <v>0.60000000000000009</v>
      </c>
      <c r="J2093" s="9">
        <v>4500</v>
      </c>
      <c r="K2093" s="10">
        <f t="shared" si="0"/>
        <v>2700.0000000000005</v>
      </c>
      <c r="L2093" s="10">
        <f t="shared" si="1"/>
        <v>675.00000000000011</v>
      </c>
      <c r="M2093" s="11">
        <v>0.25</v>
      </c>
      <c r="O2093" s="16"/>
      <c r="P2093" s="14"/>
      <c r="Q2093" s="12"/>
      <c r="R2093" s="13"/>
    </row>
    <row r="2094" spans="1:18" ht="15.75" customHeight="1">
      <c r="A2094" s="1" t="s">
        <v>39</v>
      </c>
      <c r="B2094" s="6" t="s">
        <v>27</v>
      </c>
      <c r="C2094" s="6">
        <v>1128299</v>
      </c>
      <c r="D2094" s="7">
        <v>44222</v>
      </c>
      <c r="E2094" s="6" t="s">
        <v>28</v>
      </c>
      <c r="F2094" s="6" t="s">
        <v>82</v>
      </c>
      <c r="G2094" s="6" t="s">
        <v>83</v>
      </c>
      <c r="H2094" s="6" t="s">
        <v>17</v>
      </c>
      <c r="I2094" s="8">
        <v>0.34999999999999992</v>
      </c>
      <c r="J2094" s="9">
        <v>4750</v>
      </c>
      <c r="K2094" s="10">
        <f t="shared" si="0"/>
        <v>1662.4999999999995</v>
      </c>
      <c r="L2094" s="10">
        <f t="shared" si="1"/>
        <v>581.87499999999977</v>
      </c>
      <c r="M2094" s="11">
        <v>0.35</v>
      </c>
      <c r="O2094" s="16"/>
      <c r="P2094" s="14"/>
      <c r="Q2094" s="12"/>
      <c r="R2094" s="13"/>
    </row>
    <row r="2095" spans="1:18" ht="15.75" customHeight="1">
      <c r="A2095" s="1"/>
      <c r="B2095" s="6" t="s">
        <v>27</v>
      </c>
      <c r="C2095" s="6">
        <v>1128299</v>
      </c>
      <c r="D2095" s="7">
        <v>44222</v>
      </c>
      <c r="E2095" s="6" t="s">
        <v>28</v>
      </c>
      <c r="F2095" s="6" t="s">
        <v>82</v>
      </c>
      <c r="G2095" s="6" t="s">
        <v>83</v>
      </c>
      <c r="H2095" s="6" t="s">
        <v>18</v>
      </c>
      <c r="I2095" s="8">
        <v>0.45</v>
      </c>
      <c r="J2095" s="9">
        <v>4750</v>
      </c>
      <c r="K2095" s="10">
        <f t="shared" si="0"/>
        <v>2137.5</v>
      </c>
      <c r="L2095" s="10">
        <f t="shared" si="1"/>
        <v>855</v>
      </c>
      <c r="M2095" s="11">
        <v>0.4</v>
      </c>
      <c r="O2095" s="16"/>
      <c r="P2095" s="14"/>
      <c r="Q2095" s="12"/>
      <c r="R2095" s="13"/>
    </row>
    <row r="2096" spans="1:18" ht="15.75" customHeight="1">
      <c r="A2096" s="1"/>
      <c r="B2096" s="6" t="s">
        <v>27</v>
      </c>
      <c r="C2096" s="6">
        <v>1128299</v>
      </c>
      <c r="D2096" s="7">
        <v>44222</v>
      </c>
      <c r="E2096" s="6" t="s">
        <v>28</v>
      </c>
      <c r="F2096" s="6" t="s">
        <v>82</v>
      </c>
      <c r="G2096" s="6" t="s">
        <v>83</v>
      </c>
      <c r="H2096" s="6" t="s">
        <v>19</v>
      </c>
      <c r="I2096" s="8">
        <v>0.45</v>
      </c>
      <c r="J2096" s="9">
        <v>4750</v>
      </c>
      <c r="K2096" s="10">
        <f t="shared" si="0"/>
        <v>2137.5</v>
      </c>
      <c r="L2096" s="10">
        <f t="shared" si="1"/>
        <v>748.125</v>
      </c>
      <c r="M2096" s="11">
        <v>0.35</v>
      </c>
      <c r="O2096" s="16"/>
      <c r="P2096" s="14"/>
      <c r="Q2096" s="12"/>
      <c r="R2096" s="13"/>
    </row>
    <row r="2097" spans="1:18" ht="15.75" customHeight="1">
      <c r="A2097" s="1"/>
      <c r="B2097" s="6" t="s">
        <v>27</v>
      </c>
      <c r="C2097" s="6">
        <v>1128299</v>
      </c>
      <c r="D2097" s="7">
        <v>44222</v>
      </c>
      <c r="E2097" s="6" t="s">
        <v>28</v>
      </c>
      <c r="F2097" s="6" t="s">
        <v>82</v>
      </c>
      <c r="G2097" s="6" t="s">
        <v>83</v>
      </c>
      <c r="H2097" s="6" t="s">
        <v>20</v>
      </c>
      <c r="I2097" s="8">
        <v>0.45</v>
      </c>
      <c r="J2097" s="9">
        <v>3250</v>
      </c>
      <c r="K2097" s="10">
        <f t="shared" si="0"/>
        <v>1462.5</v>
      </c>
      <c r="L2097" s="10">
        <f t="shared" si="1"/>
        <v>511.87499999999994</v>
      </c>
      <c r="M2097" s="11">
        <v>0.35</v>
      </c>
      <c r="O2097" s="16"/>
      <c r="P2097" s="14"/>
      <c r="Q2097" s="12"/>
      <c r="R2097" s="13"/>
    </row>
    <row r="2098" spans="1:18" ht="15.75" customHeight="1">
      <c r="A2098" s="1"/>
      <c r="B2098" s="6" t="s">
        <v>27</v>
      </c>
      <c r="C2098" s="6">
        <v>1128299</v>
      </c>
      <c r="D2098" s="7">
        <v>44222</v>
      </c>
      <c r="E2098" s="6" t="s">
        <v>28</v>
      </c>
      <c r="F2098" s="6" t="s">
        <v>82</v>
      </c>
      <c r="G2098" s="6" t="s">
        <v>83</v>
      </c>
      <c r="H2098" s="6" t="s">
        <v>21</v>
      </c>
      <c r="I2098" s="8">
        <v>0.50000000000000011</v>
      </c>
      <c r="J2098" s="9">
        <v>2750</v>
      </c>
      <c r="K2098" s="10">
        <f t="shared" si="0"/>
        <v>1375.0000000000002</v>
      </c>
      <c r="L2098" s="10">
        <f t="shared" si="1"/>
        <v>412.50000000000006</v>
      </c>
      <c r="M2098" s="11">
        <v>0.3</v>
      </c>
      <c r="O2098" s="16"/>
      <c r="P2098" s="14"/>
      <c r="Q2098" s="12"/>
      <c r="R2098" s="13"/>
    </row>
    <row r="2099" spans="1:18" ht="15.75" customHeight="1">
      <c r="A2099" s="1"/>
      <c r="B2099" s="6" t="s">
        <v>27</v>
      </c>
      <c r="C2099" s="6">
        <v>1128299</v>
      </c>
      <c r="D2099" s="7">
        <v>44222</v>
      </c>
      <c r="E2099" s="6" t="s">
        <v>28</v>
      </c>
      <c r="F2099" s="6" t="s">
        <v>82</v>
      </c>
      <c r="G2099" s="6" t="s">
        <v>83</v>
      </c>
      <c r="H2099" s="6" t="s">
        <v>22</v>
      </c>
      <c r="I2099" s="8">
        <v>0.45</v>
      </c>
      <c r="J2099" s="9">
        <v>4750</v>
      </c>
      <c r="K2099" s="10">
        <f t="shared" si="0"/>
        <v>2137.5</v>
      </c>
      <c r="L2099" s="10">
        <f t="shared" si="1"/>
        <v>534.375</v>
      </c>
      <c r="M2099" s="11">
        <v>0.25</v>
      </c>
      <c r="O2099" s="16"/>
      <c r="P2099" s="14"/>
      <c r="Q2099" s="12"/>
      <c r="R2099" s="13"/>
    </row>
    <row r="2100" spans="1:18" ht="15.75" customHeight="1">
      <c r="A2100" s="1"/>
      <c r="B2100" s="6" t="s">
        <v>27</v>
      </c>
      <c r="C2100" s="6">
        <v>1128299</v>
      </c>
      <c r="D2100" s="7">
        <v>44253</v>
      </c>
      <c r="E2100" s="6" t="s">
        <v>28</v>
      </c>
      <c r="F2100" s="6" t="s">
        <v>82</v>
      </c>
      <c r="G2100" s="6" t="s">
        <v>83</v>
      </c>
      <c r="H2100" s="6" t="s">
        <v>17</v>
      </c>
      <c r="I2100" s="8">
        <v>0.34999999999999992</v>
      </c>
      <c r="J2100" s="9">
        <v>5250</v>
      </c>
      <c r="K2100" s="10">
        <f t="shared" si="0"/>
        <v>1837.4999999999995</v>
      </c>
      <c r="L2100" s="10">
        <f t="shared" si="1"/>
        <v>643.12499999999977</v>
      </c>
      <c r="M2100" s="11">
        <v>0.35</v>
      </c>
      <c r="O2100" s="16"/>
      <c r="P2100" s="14"/>
      <c r="Q2100" s="12"/>
      <c r="R2100" s="13"/>
    </row>
    <row r="2101" spans="1:18" ht="15.75" customHeight="1">
      <c r="A2101" s="1"/>
      <c r="B2101" s="6" t="s">
        <v>27</v>
      </c>
      <c r="C2101" s="6">
        <v>1128299</v>
      </c>
      <c r="D2101" s="7">
        <v>44253</v>
      </c>
      <c r="E2101" s="6" t="s">
        <v>28</v>
      </c>
      <c r="F2101" s="6" t="s">
        <v>82</v>
      </c>
      <c r="G2101" s="6" t="s">
        <v>83</v>
      </c>
      <c r="H2101" s="6" t="s">
        <v>18</v>
      </c>
      <c r="I2101" s="8">
        <v>0.45</v>
      </c>
      <c r="J2101" s="9">
        <v>4250</v>
      </c>
      <c r="K2101" s="10">
        <f t="shared" si="0"/>
        <v>1912.5</v>
      </c>
      <c r="L2101" s="10">
        <f t="shared" si="1"/>
        <v>765</v>
      </c>
      <c r="M2101" s="11">
        <v>0.4</v>
      </c>
      <c r="O2101" s="16"/>
      <c r="P2101" s="14"/>
      <c r="Q2101" s="12"/>
      <c r="R2101" s="13"/>
    </row>
    <row r="2102" spans="1:18" ht="15.75" customHeight="1">
      <c r="A2102" s="1"/>
      <c r="B2102" s="6" t="s">
        <v>27</v>
      </c>
      <c r="C2102" s="6">
        <v>1128299</v>
      </c>
      <c r="D2102" s="7">
        <v>44253</v>
      </c>
      <c r="E2102" s="6" t="s">
        <v>28</v>
      </c>
      <c r="F2102" s="6" t="s">
        <v>82</v>
      </c>
      <c r="G2102" s="6" t="s">
        <v>83</v>
      </c>
      <c r="H2102" s="6" t="s">
        <v>19</v>
      </c>
      <c r="I2102" s="8">
        <v>0.45</v>
      </c>
      <c r="J2102" s="9">
        <v>4250</v>
      </c>
      <c r="K2102" s="10">
        <f t="shared" si="0"/>
        <v>1912.5</v>
      </c>
      <c r="L2102" s="10">
        <f t="shared" si="1"/>
        <v>669.375</v>
      </c>
      <c r="M2102" s="11">
        <v>0.35</v>
      </c>
      <c r="O2102" s="16"/>
      <c r="P2102" s="14"/>
      <c r="Q2102" s="12"/>
      <c r="R2102" s="13"/>
    </row>
    <row r="2103" spans="1:18" ht="15.75" customHeight="1">
      <c r="A2103" s="1"/>
      <c r="B2103" s="6" t="s">
        <v>27</v>
      </c>
      <c r="C2103" s="6">
        <v>1128299</v>
      </c>
      <c r="D2103" s="7">
        <v>44253</v>
      </c>
      <c r="E2103" s="6" t="s">
        <v>28</v>
      </c>
      <c r="F2103" s="6" t="s">
        <v>82</v>
      </c>
      <c r="G2103" s="6" t="s">
        <v>83</v>
      </c>
      <c r="H2103" s="6" t="s">
        <v>20</v>
      </c>
      <c r="I2103" s="8">
        <v>0.45</v>
      </c>
      <c r="J2103" s="9">
        <v>2750</v>
      </c>
      <c r="K2103" s="10">
        <f t="shared" si="0"/>
        <v>1237.5</v>
      </c>
      <c r="L2103" s="10">
        <f t="shared" si="1"/>
        <v>433.125</v>
      </c>
      <c r="M2103" s="11">
        <v>0.35</v>
      </c>
      <c r="O2103" s="16"/>
      <c r="P2103" s="14"/>
      <c r="Q2103" s="12"/>
      <c r="R2103" s="13"/>
    </row>
    <row r="2104" spans="1:18" ht="15.75" customHeight="1">
      <c r="A2104" s="1"/>
      <c r="B2104" s="6" t="s">
        <v>27</v>
      </c>
      <c r="C2104" s="6">
        <v>1128299</v>
      </c>
      <c r="D2104" s="7">
        <v>44253</v>
      </c>
      <c r="E2104" s="6" t="s">
        <v>28</v>
      </c>
      <c r="F2104" s="6" t="s">
        <v>82</v>
      </c>
      <c r="G2104" s="6" t="s">
        <v>83</v>
      </c>
      <c r="H2104" s="6" t="s">
        <v>21</v>
      </c>
      <c r="I2104" s="8">
        <v>0.50000000000000011</v>
      </c>
      <c r="J2104" s="9">
        <v>2000</v>
      </c>
      <c r="K2104" s="10">
        <f t="shared" si="0"/>
        <v>1000.0000000000002</v>
      </c>
      <c r="L2104" s="10">
        <f t="shared" si="1"/>
        <v>300.00000000000006</v>
      </c>
      <c r="M2104" s="11">
        <v>0.3</v>
      </c>
      <c r="O2104" s="16"/>
      <c r="P2104" s="14"/>
      <c r="Q2104" s="12"/>
      <c r="R2104" s="13"/>
    </row>
    <row r="2105" spans="1:18" ht="15.75" customHeight="1">
      <c r="A2105" s="1"/>
      <c r="B2105" s="6" t="s">
        <v>27</v>
      </c>
      <c r="C2105" s="6">
        <v>1128299</v>
      </c>
      <c r="D2105" s="7">
        <v>44253</v>
      </c>
      <c r="E2105" s="6" t="s">
        <v>28</v>
      </c>
      <c r="F2105" s="6" t="s">
        <v>82</v>
      </c>
      <c r="G2105" s="6" t="s">
        <v>83</v>
      </c>
      <c r="H2105" s="6" t="s">
        <v>22</v>
      </c>
      <c r="I2105" s="8">
        <v>0.45</v>
      </c>
      <c r="J2105" s="9">
        <v>4000</v>
      </c>
      <c r="K2105" s="10">
        <f t="shared" si="0"/>
        <v>1800</v>
      </c>
      <c r="L2105" s="10">
        <f t="shared" si="1"/>
        <v>450</v>
      </c>
      <c r="M2105" s="11">
        <v>0.25</v>
      </c>
      <c r="O2105" s="16"/>
      <c r="P2105" s="14"/>
      <c r="Q2105" s="12"/>
      <c r="R2105" s="13"/>
    </row>
    <row r="2106" spans="1:18" ht="15.75" customHeight="1">
      <c r="A2106" s="1"/>
      <c r="B2106" s="6" t="s">
        <v>27</v>
      </c>
      <c r="C2106" s="6">
        <v>1128299</v>
      </c>
      <c r="D2106" s="7">
        <v>44280</v>
      </c>
      <c r="E2106" s="6" t="s">
        <v>28</v>
      </c>
      <c r="F2106" s="6" t="s">
        <v>82</v>
      </c>
      <c r="G2106" s="6" t="s">
        <v>83</v>
      </c>
      <c r="H2106" s="6" t="s">
        <v>17</v>
      </c>
      <c r="I2106" s="8">
        <v>0.45</v>
      </c>
      <c r="J2106" s="9">
        <v>5500</v>
      </c>
      <c r="K2106" s="10">
        <f t="shared" si="0"/>
        <v>2475</v>
      </c>
      <c r="L2106" s="10">
        <f t="shared" si="1"/>
        <v>866.25</v>
      </c>
      <c r="M2106" s="11">
        <v>0.35</v>
      </c>
      <c r="O2106" s="16"/>
      <c r="P2106" s="14"/>
      <c r="Q2106" s="12"/>
      <c r="R2106" s="13"/>
    </row>
    <row r="2107" spans="1:18" ht="15.75" customHeight="1">
      <c r="A2107" s="1"/>
      <c r="B2107" s="6" t="s">
        <v>27</v>
      </c>
      <c r="C2107" s="6">
        <v>1128299</v>
      </c>
      <c r="D2107" s="7">
        <v>44280</v>
      </c>
      <c r="E2107" s="6" t="s">
        <v>28</v>
      </c>
      <c r="F2107" s="6" t="s">
        <v>82</v>
      </c>
      <c r="G2107" s="6" t="s">
        <v>83</v>
      </c>
      <c r="H2107" s="6" t="s">
        <v>18</v>
      </c>
      <c r="I2107" s="8">
        <v>0.55000000000000004</v>
      </c>
      <c r="J2107" s="9">
        <v>4000</v>
      </c>
      <c r="K2107" s="10">
        <f t="shared" si="0"/>
        <v>2200</v>
      </c>
      <c r="L2107" s="10">
        <f t="shared" si="1"/>
        <v>880</v>
      </c>
      <c r="M2107" s="11">
        <v>0.4</v>
      </c>
      <c r="O2107" s="16"/>
      <c r="P2107" s="14"/>
      <c r="Q2107" s="12"/>
      <c r="R2107" s="13"/>
    </row>
    <row r="2108" spans="1:18" ht="15.75" customHeight="1">
      <c r="A2108" s="1"/>
      <c r="B2108" s="6" t="s">
        <v>27</v>
      </c>
      <c r="C2108" s="6">
        <v>1128299</v>
      </c>
      <c r="D2108" s="7">
        <v>44280</v>
      </c>
      <c r="E2108" s="6" t="s">
        <v>28</v>
      </c>
      <c r="F2108" s="6" t="s">
        <v>82</v>
      </c>
      <c r="G2108" s="6" t="s">
        <v>83</v>
      </c>
      <c r="H2108" s="6" t="s">
        <v>19</v>
      </c>
      <c r="I2108" s="8">
        <v>0.55000000000000004</v>
      </c>
      <c r="J2108" s="9">
        <v>4000</v>
      </c>
      <c r="K2108" s="10">
        <f t="shared" si="0"/>
        <v>2200</v>
      </c>
      <c r="L2108" s="10">
        <f t="shared" si="1"/>
        <v>770</v>
      </c>
      <c r="M2108" s="11">
        <v>0.35</v>
      </c>
      <c r="O2108" s="16"/>
      <c r="P2108" s="14"/>
      <c r="Q2108" s="12"/>
      <c r="R2108" s="13"/>
    </row>
    <row r="2109" spans="1:18" ht="15.75" customHeight="1">
      <c r="A2109" s="1"/>
      <c r="B2109" s="6" t="s">
        <v>27</v>
      </c>
      <c r="C2109" s="6">
        <v>1128299</v>
      </c>
      <c r="D2109" s="7">
        <v>44280</v>
      </c>
      <c r="E2109" s="6" t="s">
        <v>28</v>
      </c>
      <c r="F2109" s="6" t="s">
        <v>82</v>
      </c>
      <c r="G2109" s="6" t="s">
        <v>83</v>
      </c>
      <c r="H2109" s="6" t="s">
        <v>20</v>
      </c>
      <c r="I2109" s="8">
        <v>0.55000000000000004</v>
      </c>
      <c r="J2109" s="9">
        <v>2750</v>
      </c>
      <c r="K2109" s="10">
        <f t="shared" si="0"/>
        <v>1512.5000000000002</v>
      </c>
      <c r="L2109" s="10">
        <f t="shared" si="1"/>
        <v>529.375</v>
      </c>
      <c r="M2109" s="11">
        <v>0.35</v>
      </c>
      <c r="O2109" s="16"/>
      <c r="P2109" s="14"/>
      <c r="Q2109" s="12"/>
      <c r="R2109" s="13"/>
    </row>
    <row r="2110" spans="1:18" ht="15.75" customHeight="1">
      <c r="A2110" s="1"/>
      <c r="B2110" s="6" t="s">
        <v>27</v>
      </c>
      <c r="C2110" s="6">
        <v>1128299</v>
      </c>
      <c r="D2110" s="7">
        <v>44280</v>
      </c>
      <c r="E2110" s="6" t="s">
        <v>28</v>
      </c>
      <c r="F2110" s="6" t="s">
        <v>82</v>
      </c>
      <c r="G2110" s="6" t="s">
        <v>83</v>
      </c>
      <c r="H2110" s="6" t="s">
        <v>21</v>
      </c>
      <c r="I2110" s="8">
        <v>0.60000000000000009</v>
      </c>
      <c r="J2110" s="9">
        <v>1750</v>
      </c>
      <c r="K2110" s="10">
        <f t="shared" si="0"/>
        <v>1050.0000000000002</v>
      </c>
      <c r="L2110" s="10">
        <f t="shared" si="1"/>
        <v>315.00000000000006</v>
      </c>
      <c r="M2110" s="11">
        <v>0.3</v>
      </c>
      <c r="O2110" s="16"/>
      <c r="P2110" s="14"/>
      <c r="Q2110" s="12"/>
      <c r="R2110" s="13"/>
    </row>
    <row r="2111" spans="1:18" ht="15.75" customHeight="1">
      <c r="A2111" s="1"/>
      <c r="B2111" s="6" t="s">
        <v>27</v>
      </c>
      <c r="C2111" s="6">
        <v>1128299</v>
      </c>
      <c r="D2111" s="7">
        <v>44280</v>
      </c>
      <c r="E2111" s="6" t="s">
        <v>28</v>
      </c>
      <c r="F2111" s="6" t="s">
        <v>82</v>
      </c>
      <c r="G2111" s="6" t="s">
        <v>83</v>
      </c>
      <c r="H2111" s="6" t="s">
        <v>22</v>
      </c>
      <c r="I2111" s="8">
        <v>0.55000000000000004</v>
      </c>
      <c r="J2111" s="9">
        <v>3750</v>
      </c>
      <c r="K2111" s="10">
        <f t="shared" si="0"/>
        <v>2062.5</v>
      </c>
      <c r="L2111" s="10">
        <f t="shared" si="1"/>
        <v>515.625</v>
      </c>
      <c r="M2111" s="11">
        <v>0.25</v>
      </c>
      <c r="O2111" s="16"/>
      <c r="P2111" s="14"/>
      <c r="Q2111" s="12"/>
      <c r="R2111" s="13"/>
    </row>
    <row r="2112" spans="1:18" ht="15.75" customHeight="1">
      <c r="A2112" s="1"/>
      <c r="B2112" s="6" t="s">
        <v>27</v>
      </c>
      <c r="C2112" s="6">
        <v>1128299</v>
      </c>
      <c r="D2112" s="7">
        <v>44312</v>
      </c>
      <c r="E2112" s="6" t="s">
        <v>28</v>
      </c>
      <c r="F2112" s="6" t="s">
        <v>82</v>
      </c>
      <c r="G2112" s="6" t="s">
        <v>83</v>
      </c>
      <c r="H2112" s="6" t="s">
        <v>17</v>
      </c>
      <c r="I2112" s="8">
        <v>0.55000000000000004</v>
      </c>
      <c r="J2112" s="9">
        <v>5500</v>
      </c>
      <c r="K2112" s="10">
        <f t="shared" si="0"/>
        <v>3025.0000000000005</v>
      </c>
      <c r="L2112" s="10">
        <f t="shared" si="1"/>
        <v>1058.75</v>
      </c>
      <c r="M2112" s="11">
        <v>0.35</v>
      </c>
      <c r="O2112" s="16"/>
      <c r="P2112" s="14"/>
      <c r="Q2112" s="12"/>
      <c r="R2112" s="13"/>
    </row>
    <row r="2113" spans="1:18" ht="15.75" customHeight="1">
      <c r="A2113" s="1"/>
      <c r="B2113" s="6" t="s">
        <v>27</v>
      </c>
      <c r="C2113" s="6">
        <v>1128299</v>
      </c>
      <c r="D2113" s="7">
        <v>44312</v>
      </c>
      <c r="E2113" s="6" t="s">
        <v>28</v>
      </c>
      <c r="F2113" s="6" t="s">
        <v>82</v>
      </c>
      <c r="G2113" s="6" t="s">
        <v>83</v>
      </c>
      <c r="H2113" s="6" t="s">
        <v>18</v>
      </c>
      <c r="I2113" s="8">
        <v>0.60000000000000009</v>
      </c>
      <c r="J2113" s="9">
        <v>3500</v>
      </c>
      <c r="K2113" s="10">
        <f t="shared" si="0"/>
        <v>2100.0000000000005</v>
      </c>
      <c r="L2113" s="10">
        <f t="shared" si="1"/>
        <v>840.00000000000023</v>
      </c>
      <c r="M2113" s="11">
        <v>0.4</v>
      </c>
      <c r="O2113" s="16"/>
      <c r="P2113" s="14"/>
      <c r="Q2113" s="12"/>
      <c r="R2113" s="13"/>
    </row>
    <row r="2114" spans="1:18" ht="15.75" customHeight="1">
      <c r="A2114" s="1"/>
      <c r="B2114" s="6" t="s">
        <v>27</v>
      </c>
      <c r="C2114" s="6">
        <v>1128299</v>
      </c>
      <c r="D2114" s="7">
        <v>44312</v>
      </c>
      <c r="E2114" s="6" t="s">
        <v>28</v>
      </c>
      <c r="F2114" s="6" t="s">
        <v>82</v>
      </c>
      <c r="G2114" s="6" t="s">
        <v>83</v>
      </c>
      <c r="H2114" s="6" t="s">
        <v>19</v>
      </c>
      <c r="I2114" s="8">
        <v>0.60000000000000009</v>
      </c>
      <c r="J2114" s="9">
        <v>4000</v>
      </c>
      <c r="K2114" s="10">
        <f t="shared" si="0"/>
        <v>2400.0000000000005</v>
      </c>
      <c r="L2114" s="10">
        <f t="shared" si="1"/>
        <v>840.00000000000011</v>
      </c>
      <c r="M2114" s="11">
        <v>0.35</v>
      </c>
      <c r="O2114" s="16"/>
      <c r="P2114" s="14"/>
      <c r="Q2114" s="12"/>
      <c r="R2114" s="13"/>
    </row>
    <row r="2115" spans="1:18" ht="15.75" customHeight="1">
      <c r="A2115" s="1"/>
      <c r="B2115" s="6" t="s">
        <v>27</v>
      </c>
      <c r="C2115" s="6">
        <v>1128299</v>
      </c>
      <c r="D2115" s="7">
        <v>44312</v>
      </c>
      <c r="E2115" s="6" t="s">
        <v>28</v>
      </c>
      <c r="F2115" s="6" t="s">
        <v>82</v>
      </c>
      <c r="G2115" s="6" t="s">
        <v>83</v>
      </c>
      <c r="H2115" s="6" t="s">
        <v>20</v>
      </c>
      <c r="I2115" s="8">
        <v>0.55000000000000004</v>
      </c>
      <c r="J2115" s="9">
        <v>3000</v>
      </c>
      <c r="K2115" s="10">
        <f t="shared" si="0"/>
        <v>1650.0000000000002</v>
      </c>
      <c r="L2115" s="10">
        <f t="shared" si="1"/>
        <v>577.5</v>
      </c>
      <c r="M2115" s="11">
        <v>0.35</v>
      </c>
      <c r="O2115" s="16"/>
      <c r="P2115" s="14"/>
      <c r="Q2115" s="12"/>
      <c r="R2115" s="13"/>
    </row>
    <row r="2116" spans="1:18" ht="15.75" customHeight="1">
      <c r="A2116" s="1"/>
      <c r="B2116" s="6" t="s">
        <v>27</v>
      </c>
      <c r="C2116" s="6">
        <v>1128299</v>
      </c>
      <c r="D2116" s="7">
        <v>44312</v>
      </c>
      <c r="E2116" s="6" t="s">
        <v>28</v>
      </c>
      <c r="F2116" s="6" t="s">
        <v>82</v>
      </c>
      <c r="G2116" s="6" t="s">
        <v>83</v>
      </c>
      <c r="H2116" s="6" t="s">
        <v>21</v>
      </c>
      <c r="I2116" s="8">
        <v>0.60000000000000009</v>
      </c>
      <c r="J2116" s="9">
        <v>2000</v>
      </c>
      <c r="K2116" s="10">
        <f t="shared" si="0"/>
        <v>1200.0000000000002</v>
      </c>
      <c r="L2116" s="10">
        <f t="shared" si="1"/>
        <v>360.00000000000006</v>
      </c>
      <c r="M2116" s="11">
        <v>0.3</v>
      </c>
      <c r="O2116" s="16"/>
      <c r="P2116" s="14"/>
      <c r="Q2116" s="12"/>
      <c r="R2116" s="13"/>
    </row>
    <row r="2117" spans="1:18" ht="15.75" customHeight="1">
      <c r="A2117" s="1"/>
      <c r="B2117" s="6" t="s">
        <v>27</v>
      </c>
      <c r="C2117" s="6">
        <v>1128299</v>
      </c>
      <c r="D2117" s="7">
        <v>44312</v>
      </c>
      <c r="E2117" s="6" t="s">
        <v>28</v>
      </c>
      <c r="F2117" s="6" t="s">
        <v>82</v>
      </c>
      <c r="G2117" s="6" t="s">
        <v>83</v>
      </c>
      <c r="H2117" s="6" t="s">
        <v>22</v>
      </c>
      <c r="I2117" s="8">
        <v>0.75000000000000011</v>
      </c>
      <c r="J2117" s="9">
        <v>3750</v>
      </c>
      <c r="K2117" s="10">
        <f t="shared" si="0"/>
        <v>2812.5000000000005</v>
      </c>
      <c r="L2117" s="10">
        <f t="shared" si="1"/>
        <v>703.12500000000011</v>
      </c>
      <c r="M2117" s="11">
        <v>0.25</v>
      </c>
      <c r="O2117" s="16"/>
      <c r="P2117" s="14"/>
      <c r="Q2117" s="12"/>
      <c r="R2117" s="13"/>
    </row>
    <row r="2118" spans="1:18" ht="15.75" customHeight="1">
      <c r="A2118" s="1"/>
      <c r="B2118" s="6" t="s">
        <v>27</v>
      </c>
      <c r="C2118" s="6">
        <v>1128299</v>
      </c>
      <c r="D2118" s="7">
        <v>44343</v>
      </c>
      <c r="E2118" s="6" t="s">
        <v>28</v>
      </c>
      <c r="F2118" s="6" t="s">
        <v>82</v>
      </c>
      <c r="G2118" s="6" t="s">
        <v>83</v>
      </c>
      <c r="H2118" s="6" t="s">
        <v>17</v>
      </c>
      <c r="I2118" s="8">
        <v>0.55000000000000004</v>
      </c>
      <c r="J2118" s="9">
        <v>5750</v>
      </c>
      <c r="K2118" s="10">
        <f t="shared" si="0"/>
        <v>3162.5000000000005</v>
      </c>
      <c r="L2118" s="10">
        <f t="shared" si="1"/>
        <v>1106.875</v>
      </c>
      <c r="M2118" s="11">
        <v>0.35</v>
      </c>
      <c r="O2118" s="16"/>
      <c r="P2118" s="14"/>
      <c r="Q2118" s="12"/>
      <c r="R2118" s="13"/>
    </row>
    <row r="2119" spans="1:18" ht="15.75" customHeight="1">
      <c r="A2119" s="1"/>
      <c r="B2119" s="6" t="s">
        <v>27</v>
      </c>
      <c r="C2119" s="6">
        <v>1128299</v>
      </c>
      <c r="D2119" s="7">
        <v>44343</v>
      </c>
      <c r="E2119" s="6" t="s">
        <v>28</v>
      </c>
      <c r="F2119" s="6" t="s">
        <v>82</v>
      </c>
      <c r="G2119" s="6" t="s">
        <v>83</v>
      </c>
      <c r="H2119" s="6" t="s">
        <v>18</v>
      </c>
      <c r="I2119" s="8">
        <v>0.60000000000000009</v>
      </c>
      <c r="J2119" s="9">
        <v>4250</v>
      </c>
      <c r="K2119" s="10">
        <f t="shared" si="0"/>
        <v>2550.0000000000005</v>
      </c>
      <c r="L2119" s="10">
        <f t="shared" si="1"/>
        <v>1020.0000000000002</v>
      </c>
      <c r="M2119" s="11">
        <v>0.4</v>
      </c>
      <c r="O2119" s="16"/>
      <c r="P2119" s="14"/>
      <c r="Q2119" s="12"/>
      <c r="R2119" s="13"/>
    </row>
    <row r="2120" spans="1:18" ht="15.75" customHeight="1">
      <c r="A2120" s="1"/>
      <c r="B2120" s="6" t="s">
        <v>27</v>
      </c>
      <c r="C2120" s="6">
        <v>1128299</v>
      </c>
      <c r="D2120" s="7">
        <v>44343</v>
      </c>
      <c r="E2120" s="6" t="s">
        <v>28</v>
      </c>
      <c r="F2120" s="6" t="s">
        <v>82</v>
      </c>
      <c r="G2120" s="6" t="s">
        <v>83</v>
      </c>
      <c r="H2120" s="6" t="s">
        <v>19</v>
      </c>
      <c r="I2120" s="8">
        <v>0.60000000000000009</v>
      </c>
      <c r="J2120" s="9">
        <v>4500</v>
      </c>
      <c r="K2120" s="10">
        <f t="shared" si="0"/>
        <v>2700.0000000000005</v>
      </c>
      <c r="L2120" s="10">
        <f t="shared" si="1"/>
        <v>945.00000000000011</v>
      </c>
      <c r="M2120" s="11">
        <v>0.35</v>
      </c>
      <c r="O2120" s="16"/>
      <c r="P2120" s="14"/>
      <c r="Q2120" s="12"/>
      <c r="R2120" s="13"/>
    </row>
    <row r="2121" spans="1:18" ht="15.75" customHeight="1">
      <c r="A2121" s="1"/>
      <c r="B2121" s="6" t="s">
        <v>27</v>
      </c>
      <c r="C2121" s="6">
        <v>1128299</v>
      </c>
      <c r="D2121" s="7">
        <v>44343</v>
      </c>
      <c r="E2121" s="6" t="s">
        <v>28</v>
      </c>
      <c r="F2121" s="6" t="s">
        <v>82</v>
      </c>
      <c r="G2121" s="6" t="s">
        <v>83</v>
      </c>
      <c r="H2121" s="6" t="s">
        <v>20</v>
      </c>
      <c r="I2121" s="8">
        <v>0.55000000000000004</v>
      </c>
      <c r="J2121" s="9">
        <v>3500</v>
      </c>
      <c r="K2121" s="10">
        <f t="shared" si="0"/>
        <v>1925.0000000000002</v>
      </c>
      <c r="L2121" s="10">
        <f t="shared" si="1"/>
        <v>673.75</v>
      </c>
      <c r="M2121" s="11">
        <v>0.35</v>
      </c>
      <c r="O2121" s="16"/>
      <c r="P2121" s="14"/>
      <c r="Q2121" s="12"/>
      <c r="R2121" s="13"/>
    </row>
    <row r="2122" spans="1:18" ht="15.75" customHeight="1">
      <c r="A2122" s="1"/>
      <c r="B2122" s="6" t="s">
        <v>27</v>
      </c>
      <c r="C2122" s="6">
        <v>1128299</v>
      </c>
      <c r="D2122" s="7">
        <v>44343</v>
      </c>
      <c r="E2122" s="6" t="s">
        <v>28</v>
      </c>
      <c r="F2122" s="6" t="s">
        <v>82</v>
      </c>
      <c r="G2122" s="6" t="s">
        <v>83</v>
      </c>
      <c r="H2122" s="6" t="s">
        <v>21</v>
      </c>
      <c r="I2122" s="8">
        <v>0.60000000000000009</v>
      </c>
      <c r="J2122" s="9">
        <v>2500</v>
      </c>
      <c r="K2122" s="10">
        <f t="shared" si="0"/>
        <v>1500.0000000000002</v>
      </c>
      <c r="L2122" s="10">
        <f t="shared" si="1"/>
        <v>450.00000000000006</v>
      </c>
      <c r="M2122" s="11">
        <v>0.3</v>
      </c>
      <c r="O2122" s="16"/>
      <c r="P2122" s="14"/>
      <c r="Q2122" s="12"/>
      <c r="R2122" s="13"/>
    </row>
    <row r="2123" spans="1:18" ht="15.75" customHeight="1">
      <c r="A2123" s="1"/>
      <c r="B2123" s="6" t="s">
        <v>27</v>
      </c>
      <c r="C2123" s="6">
        <v>1128299</v>
      </c>
      <c r="D2123" s="7">
        <v>44343</v>
      </c>
      <c r="E2123" s="6" t="s">
        <v>28</v>
      </c>
      <c r="F2123" s="6" t="s">
        <v>82</v>
      </c>
      <c r="G2123" s="6" t="s">
        <v>83</v>
      </c>
      <c r="H2123" s="6" t="s">
        <v>22</v>
      </c>
      <c r="I2123" s="8">
        <v>0.75000000000000011</v>
      </c>
      <c r="J2123" s="9">
        <v>4250</v>
      </c>
      <c r="K2123" s="10">
        <f t="shared" si="0"/>
        <v>3187.5000000000005</v>
      </c>
      <c r="L2123" s="10">
        <f t="shared" si="1"/>
        <v>796.87500000000011</v>
      </c>
      <c r="M2123" s="11">
        <v>0.25</v>
      </c>
      <c r="O2123" s="16"/>
      <c r="P2123" s="14"/>
      <c r="Q2123" s="12"/>
      <c r="R2123" s="13"/>
    </row>
    <row r="2124" spans="1:18" ht="15.75" customHeight="1">
      <c r="A2124" s="1"/>
      <c r="B2124" s="6" t="s">
        <v>27</v>
      </c>
      <c r="C2124" s="6">
        <v>1128299</v>
      </c>
      <c r="D2124" s="7">
        <v>44373</v>
      </c>
      <c r="E2124" s="6" t="s">
        <v>28</v>
      </c>
      <c r="F2124" s="6" t="s">
        <v>82</v>
      </c>
      <c r="G2124" s="6" t="s">
        <v>83</v>
      </c>
      <c r="H2124" s="6" t="s">
        <v>17</v>
      </c>
      <c r="I2124" s="8">
        <v>0.55000000000000004</v>
      </c>
      <c r="J2124" s="9">
        <v>7000</v>
      </c>
      <c r="K2124" s="10">
        <f t="shared" si="0"/>
        <v>3850.0000000000005</v>
      </c>
      <c r="L2124" s="10">
        <f t="shared" si="1"/>
        <v>1347.5</v>
      </c>
      <c r="M2124" s="11">
        <v>0.35</v>
      </c>
      <c r="O2124" s="16"/>
      <c r="P2124" s="14"/>
      <c r="Q2124" s="12"/>
      <c r="R2124" s="13"/>
    </row>
    <row r="2125" spans="1:18" ht="15.75" customHeight="1">
      <c r="A2125" s="1"/>
      <c r="B2125" s="6" t="s">
        <v>27</v>
      </c>
      <c r="C2125" s="6">
        <v>1128299</v>
      </c>
      <c r="D2125" s="7">
        <v>44373</v>
      </c>
      <c r="E2125" s="6" t="s">
        <v>28</v>
      </c>
      <c r="F2125" s="6" t="s">
        <v>82</v>
      </c>
      <c r="G2125" s="6" t="s">
        <v>83</v>
      </c>
      <c r="H2125" s="6" t="s">
        <v>18</v>
      </c>
      <c r="I2125" s="8">
        <v>0.60000000000000009</v>
      </c>
      <c r="J2125" s="9">
        <v>5500</v>
      </c>
      <c r="K2125" s="10">
        <f t="shared" si="0"/>
        <v>3300.0000000000005</v>
      </c>
      <c r="L2125" s="10">
        <f t="shared" si="1"/>
        <v>1320.0000000000002</v>
      </c>
      <c r="M2125" s="11">
        <v>0.4</v>
      </c>
      <c r="O2125" s="16"/>
      <c r="P2125" s="14"/>
      <c r="Q2125" s="12"/>
      <c r="R2125" s="13"/>
    </row>
    <row r="2126" spans="1:18" ht="15.75" customHeight="1">
      <c r="A2126" s="1"/>
      <c r="B2126" s="6" t="s">
        <v>27</v>
      </c>
      <c r="C2126" s="6">
        <v>1128299</v>
      </c>
      <c r="D2126" s="7">
        <v>44373</v>
      </c>
      <c r="E2126" s="6" t="s">
        <v>28</v>
      </c>
      <c r="F2126" s="6" t="s">
        <v>82</v>
      </c>
      <c r="G2126" s="6" t="s">
        <v>83</v>
      </c>
      <c r="H2126" s="6" t="s">
        <v>19</v>
      </c>
      <c r="I2126" s="8">
        <v>0.60000000000000009</v>
      </c>
      <c r="J2126" s="9">
        <v>5500</v>
      </c>
      <c r="K2126" s="10">
        <f t="shared" si="0"/>
        <v>3300.0000000000005</v>
      </c>
      <c r="L2126" s="10">
        <f t="shared" si="1"/>
        <v>1155</v>
      </c>
      <c r="M2126" s="11">
        <v>0.35</v>
      </c>
      <c r="O2126" s="16"/>
      <c r="P2126" s="14"/>
      <c r="Q2126" s="12"/>
      <c r="R2126" s="13"/>
    </row>
    <row r="2127" spans="1:18" ht="15.75" customHeight="1">
      <c r="A2127" s="1"/>
      <c r="B2127" s="6" t="s">
        <v>27</v>
      </c>
      <c r="C2127" s="6">
        <v>1128299</v>
      </c>
      <c r="D2127" s="7">
        <v>44373</v>
      </c>
      <c r="E2127" s="6" t="s">
        <v>28</v>
      </c>
      <c r="F2127" s="6" t="s">
        <v>82</v>
      </c>
      <c r="G2127" s="6" t="s">
        <v>83</v>
      </c>
      <c r="H2127" s="6" t="s">
        <v>20</v>
      </c>
      <c r="I2127" s="8">
        <v>0.55000000000000004</v>
      </c>
      <c r="J2127" s="9">
        <v>4250</v>
      </c>
      <c r="K2127" s="10">
        <f t="shared" si="0"/>
        <v>2337.5</v>
      </c>
      <c r="L2127" s="10">
        <f t="shared" si="1"/>
        <v>818.125</v>
      </c>
      <c r="M2127" s="11">
        <v>0.35</v>
      </c>
      <c r="O2127" s="16"/>
      <c r="P2127" s="14"/>
      <c r="Q2127" s="12"/>
      <c r="R2127" s="13"/>
    </row>
    <row r="2128" spans="1:18" ht="15.75" customHeight="1">
      <c r="A2128" s="1"/>
      <c r="B2128" s="6" t="s">
        <v>27</v>
      </c>
      <c r="C2128" s="6">
        <v>1128299</v>
      </c>
      <c r="D2128" s="7">
        <v>44373</v>
      </c>
      <c r="E2128" s="6" t="s">
        <v>28</v>
      </c>
      <c r="F2128" s="6" t="s">
        <v>82</v>
      </c>
      <c r="G2128" s="6" t="s">
        <v>83</v>
      </c>
      <c r="H2128" s="6" t="s">
        <v>21</v>
      </c>
      <c r="I2128" s="8">
        <v>0.60000000000000009</v>
      </c>
      <c r="J2128" s="9">
        <v>3000</v>
      </c>
      <c r="K2128" s="10">
        <f t="shared" si="0"/>
        <v>1800.0000000000002</v>
      </c>
      <c r="L2128" s="10">
        <f t="shared" si="1"/>
        <v>540</v>
      </c>
      <c r="M2128" s="11">
        <v>0.3</v>
      </c>
      <c r="O2128" s="16"/>
      <c r="P2128" s="14"/>
      <c r="Q2128" s="12"/>
      <c r="R2128" s="13"/>
    </row>
    <row r="2129" spans="1:18" ht="15.75" customHeight="1">
      <c r="A2129" s="1"/>
      <c r="B2129" s="6" t="s">
        <v>27</v>
      </c>
      <c r="C2129" s="6">
        <v>1128299</v>
      </c>
      <c r="D2129" s="7">
        <v>44373</v>
      </c>
      <c r="E2129" s="6" t="s">
        <v>28</v>
      </c>
      <c r="F2129" s="6" t="s">
        <v>82</v>
      </c>
      <c r="G2129" s="6" t="s">
        <v>83</v>
      </c>
      <c r="H2129" s="6" t="s">
        <v>22</v>
      </c>
      <c r="I2129" s="8">
        <v>0.75000000000000011</v>
      </c>
      <c r="J2129" s="9">
        <v>6000</v>
      </c>
      <c r="K2129" s="10">
        <f t="shared" si="0"/>
        <v>4500.0000000000009</v>
      </c>
      <c r="L2129" s="10">
        <f t="shared" si="1"/>
        <v>1125.0000000000002</v>
      </c>
      <c r="M2129" s="11">
        <v>0.25</v>
      </c>
      <c r="O2129" s="16"/>
      <c r="P2129" s="14"/>
      <c r="Q2129" s="12"/>
      <c r="R2129" s="13"/>
    </row>
    <row r="2130" spans="1:18" ht="15.75" customHeight="1">
      <c r="A2130" s="1"/>
      <c r="B2130" s="6" t="s">
        <v>27</v>
      </c>
      <c r="C2130" s="6">
        <v>1128299</v>
      </c>
      <c r="D2130" s="7">
        <v>44402</v>
      </c>
      <c r="E2130" s="6" t="s">
        <v>28</v>
      </c>
      <c r="F2130" s="6" t="s">
        <v>82</v>
      </c>
      <c r="G2130" s="6" t="s">
        <v>83</v>
      </c>
      <c r="H2130" s="6" t="s">
        <v>17</v>
      </c>
      <c r="I2130" s="8">
        <v>0.55000000000000004</v>
      </c>
      <c r="J2130" s="9">
        <v>7500</v>
      </c>
      <c r="K2130" s="10">
        <f t="shared" si="0"/>
        <v>4125</v>
      </c>
      <c r="L2130" s="10">
        <f t="shared" si="1"/>
        <v>1443.75</v>
      </c>
      <c r="M2130" s="11">
        <v>0.35</v>
      </c>
      <c r="O2130" s="16"/>
      <c r="P2130" s="14"/>
      <c r="Q2130" s="12"/>
      <c r="R2130" s="13"/>
    </row>
    <row r="2131" spans="1:18" ht="15.75" customHeight="1">
      <c r="A2131" s="1"/>
      <c r="B2131" s="6" t="s">
        <v>27</v>
      </c>
      <c r="C2131" s="6">
        <v>1128299</v>
      </c>
      <c r="D2131" s="7">
        <v>44402</v>
      </c>
      <c r="E2131" s="6" t="s">
        <v>28</v>
      </c>
      <c r="F2131" s="6" t="s">
        <v>82</v>
      </c>
      <c r="G2131" s="6" t="s">
        <v>83</v>
      </c>
      <c r="H2131" s="6" t="s">
        <v>18</v>
      </c>
      <c r="I2131" s="8">
        <v>0.60000000000000009</v>
      </c>
      <c r="J2131" s="9">
        <v>6000</v>
      </c>
      <c r="K2131" s="10">
        <f t="shared" si="0"/>
        <v>3600.0000000000005</v>
      </c>
      <c r="L2131" s="10">
        <f t="shared" si="1"/>
        <v>1440.0000000000002</v>
      </c>
      <c r="M2131" s="11">
        <v>0.4</v>
      </c>
      <c r="O2131" s="16"/>
      <c r="P2131" s="14"/>
      <c r="Q2131" s="12"/>
      <c r="R2131" s="13"/>
    </row>
    <row r="2132" spans="1:18" ht="15.75" customHeight="1">
      <c r="A2132" s="1"/>
      <c r="B2132" s="6" t="s">
        <v>27</v>
      </c>
      <c r="C2132" s="6">
        <v>1128299</v>
      </c>
      <c r="D2132" s="7">
        <v>44402</v>
      </c>
      <c r="E2132" s="6" t="s">
        <v>28</v>
      </c>
      <c r="F2132" s="6" t="s">
        <v>82</v>
      </c>
      <c r="G2132" s="6" t="s">
        <v>83</v>
      </c>
      <c r="H2132" s="6" t="s">
        <v>19</v>
      </c>
      <c r="I2132" s="8">
        <v>0.60000000000000009</v>
      </c>
      <c r="J2132" s="9">
        <v>5500</v>
      </c>
      <c r="K2132" s="10">
        <f t="shared" si="0"/>
        <v>3300.0000000000005</v>
      </c>
      <c r="L2132" s="10">
        <f t="shared" si="1"/>
        <v>1155</v>
      </c>
      <c r="M2132" s="11">
        <v>0.35</v>
      </c>
      <c r="O2132" s="16"/>
      <c r="P2132" s="14"/>
      <c r="Q2132" s="12"/>
      <c r="R2132" s="13"/>
    </row>
    <row r="2133" spans="1:18" ht="15.75" customHeight="1">
      <c r="A2133" s="1"/>
      <c r="B2133" s="6" t="s">
        <v>27</v>
      </c>
      <c r="C2133" s="6">
        <v>1128299</v>
      </c>
      <c r="D2133" s="7">
        <v>44402</v>
      </c>
      <c r="E2133" s="6" t="s">
        <v>28</v>
      </c>
      <c r="F2133" s="6" t="s">
        <v>82</v>
      </c>
      <c r="G2133" s="6" t="s">
        <v>83</v>
      </c>
      <c r="H2133" s="6" t="s">
        <v>20</v>
      </c>
      <c r="I2133" s="8">
        <v>0.55000000000000004</v>
      </c>
      <c r="J2133" s="9">
        <v>4500</v>
      </c>
      <c r="K2133" s="10">
        <f t="shared" si="0"/>
        <v>2475</v>
      </c>
      <c r="L2133" s="10">
        <f t="shared" si="1"/>
        <v>866.25</v>
      </c>
      <c r="M2133" s="11">
        <v>0.35</v>
      </c>
      <c r="O2133" s="16"/>
      <c r="P2133" s="14"/>
      <c r="Q2133" s="12"/>
      <c r="R2133" s="13"/>
    </row>
    <row r="2134" spans="1:18" ht="15.75" customHeight="1">
      <c r="A2134" s="1"/>
      <c r="B2134" s="6" t="s">
        <v>27</v>
      </c>
      <c r="C2134" s="6">
        <v>1128299</v>
      </c>
      <c r="D2134" s="7">
        <v>44402</v>
      </c>
      <c r="E2134" s="6" t="s">
        <v>28</v>
      </c>
      <c r="F2134" s="6" t="s">
        <v>82</v>
      </c>
      <c r="G2134" s="6" t="s">
        <v>83</v>
      </c>
      <c r="H2134" s="6" t="s">
        <v>21</v>
      </c>
      <c r="I2134" s="8">
        <v>0.60000000000000009</v>
      </c>
      <c r="J2134" s="9">
        <v>5000</v>
      </c>
      <c r="K2134" s="10">
        <f t="shared" si="0"/>
        <v>3000.0000000000005</v>
      </c>
      <c r="L2134" s="10">
        <f t="shared" si="1"/>
        <v>900.00000000000011</v>
      </c>
      <c r="M2134" s="11">
        <v>0.3</v>
      </c>
      <c r="O2134" s="16"/>
      <c r="P2134" s="14"/>
      <c r="Q2134" s="12"/>
      <c r="R2134" s="13"/>
    </row>
    <row r="2135" spans="1:18" ht="15.75" customHeight="1">
      <c r="A2135" s="1"/>
      <c r="B2135" s="6" t="s">
        <v>27</v>
      </c>
      <c r="C2135" s="6">
        <v>1128299</v>
      </c>
      <c r="D2135" s="7">
        <v>44402</v>
      </c>
      <c r="E2135" s="6" t="s">
        <v>28</v>
      </c>
      <c r="F2135" s="6" t="s">
        <v>82</v>
      </c>
      <c r="G2135" s="6" t="s">
        <v>83</v>
      </c>
      <c r="H2135" s="6" t="s">
        <v>22</v>
      </c>
      <c r="I2135" s="8">
        <v>0.75000000000000011</v>
      </c>
      <c r="J2135" s="9">
        <v>5000</v>
      </c>
      <c r="K2135" s="10">
        <f t="shared" si="0"/>
        <v>3750.0000000000005</v>
      </c>
      <c r="L2135" s="10">
        <f t="shared" si="1"/>
        <v>937.50000000000011</v>
      </c>
      <c r="M2135" s="11">
        <v>0.25</v>
      </c>
      <c r="O2135" s="16"/>
      <c r="P2135" s="14"/>
      <c r="Q2135" s="12"/>
      <c r="R2135" s="13"/>
    </row>
    <row r="2136" spans="1:18" ht="15.75" customHeight="1">
      <c r="A2136" s="1"/>
      <c r="B2136" s="6" t="s">
        <v>27</v>
      </c>
      <c r="C2136" s="6">
        <v>1128299</v>
      </c>
      <c r="D2136" s="7">
        <v>44434</v>
      </c>
      <c r="E2136" s="6" t="s">
        <v>28</v>
      </c>
      <c r="F2136" s="6" t="s">
        <v>82</v>
      </c>
      <c r="G2136" s="6" t="s">
        <v>83</v>
      </c>
      <c r="H2136" s="6" t="s">
        <v>17</v>
      </c>
      <c r="I2136" s="8">
        <v>0.60000000000000009</v>
      </c>
      <c r="J2136" s="9">
        <v>7000</v>
      </c>
      <c r="K2136" s="10">
        <f t="shared" si="0"/>
        <v>4200.0000000000009</v>
      </c>
      <c r="L2136" s="10">
        <f t="shared" si="1"/>
        <v>1470.0000000000002</v>
      </c>
      <c r="M2136" s="11">
        <v>0.35</v>
      </c>
      <c r="O2136" s="16"/>
      <c r="P2136" s="14"/>
      <c r="Q2136" s="12"/>
      <c r="R2136" s="13"/>
    </row>
    <row r="2137" spans="1:18" ht="15.75" customHeight="1">
      <c r="A2137" s="1"/>
      <c r="B2137" s="6" t="s">
        <v>27</v>
      </c>
      <c r="C2137" s="6">
        <v>1128299</v>
      </c>
      <c r="D2137" s="7">
        <v>44434</v>
      </c>
      <c r="E2137" s="6" t="s">
        <v>28</v>
      </c>
      <c r="F2137" s="6" t="s">
        <v>82</v>
      </c>
      <c r="G2137" s="6" t="s">
        <v>83</v>
      </c>
      <c r="H2137" s="6" t="s">
        <v>18</v>
      </c>
      <c r="I2137" s="8">
        <v>0.65000000000000013</v>
      </c>
      <c r="J2137" s="9">
        <v>6500</v>
      </c>
      <c r="K2137" s="10">
        <f t="shared" si="0"/>
        <v>4225.0000000000009</v>
      </c>
      <c r="L2137" s="10">
        <f t="shared" si="1"/>
        <v>1690.0000000000005</v>
      </c>
      <c r="M2137" s="11">
        <v>0.4</v>
      </c>
      <c r="O2137" s="16"/>
      <c r="P2137" s="14"/>
      <c r="Q2137" s="12"/>
      <c r="R2137" s="13"/>
    </row>
    <row r="2138" spans="1:18" ht="15.75" customHeight="1">
      <c r="A2138" s="1"/>
      <c r="B2138" s="6" t="s">
        <v>27</v>
      </c>
      <c r="C2138" s="6">
        <v>1128299</v>
      </c>
      <c r="D2138" s="7">
        <v>44434</v>
      </c>
      <c r="E2138" s="6" t="s">
        <v>28</v>
      </c>
      <c r="F2138" s="6" t="s">
        <v>82</v>
      </c>
      <c r="G2138" s="6" t="s">
        <v>83</v>
      </c>
      <c r="H2138" s="6" t="s">
        <v>19</v>
      </c>
      <c r="I2138" s="8">
        <v>0.60000000000000009</v>
      </c>
      <c r="J2138" s="9">
        <v>5250</v>
      </c>
      <c r="K2138" s="10">
        <f t="shared" si="0"/>
        <v>3150.0000000000005</v>
      </c>
      <c r="L2138" s="10">
        <f t="shared" si="1"/>
        <v>1102.5</v>
      </c>
      <c r="M2138" s="11">
        <v>0.35</v>
      </c>
      <c r="O2138" s="16"/>
      <c r="P2138" s="14"/>
      <c r="Q2138" s="12"/>
      <c r="R2138" s="13"/>
    </row>
    <row r="2139" spans="1:18" ht="15.75" customHeight="1">
      <c r="A2139" s="1"/>
      <c r="B2139" s="6" t="s">
        <v>27</v>
      </c>
      <c r="C2139" s="6">
        <v>1128299</v>
      </c>
      <c r="D2139" s="7">
        <v>44434</v>
      </c>
      <c r="E2139" s="6" t="s">
        <v>28</v>
      </c>
      <c r="F2139" s="6" t="s">
        <v>82</v>
      </c>
      <c r="G2139" s="6" t="s">
        <v>83</v>
      </c>
      <c r="H2139" s="6" t="s">
        <v>20</v>
      </c>
      <c r="I2139" s="8">
        <v>0.60000000000000009</v>
      </c>
      <c r="J2139" s="9">
        <v>4750</v>
      </c>
      <c r="K2139" s="10">
        <f t="shared" si="0"/>
        <v>2850.0000000000005</v>
      </c>
      <c r="L2139" s="10">
        <f t="shared" si="1"/>
        <v>997.50000000000011</v>
      </c>
      <c r="M2139" s="11">
        <v>0.35</v>
      </c>
      <c r="O2139" s="16"/>
      <c r="P2139" s="14"/>
      <c r="Q2139" s="12"/>
      <c r="R2139" s="13"/>
    </row>
    <row r="2140" spans="1:18" ht="15.75" customHeight="1">
      <c r="A2140" s="1"/>
      <c r="B2140" s="6" t="s">
        <v>27</v>
      </c>
      <c r="C2140" s="6">
        <v>1128299</v>
      </c>
      <c r="D2140" s="7">
        <v>44434</v>
      </c>
      <c r="E2140" s="6" t="s">
        <v>28</v>
      </c>
      <c r="F2140" s="6" t="s">
        <v>82</v>
      </c>
      <c r="G2140" s="6" t="s">
        <v>83</v>
      </c>
      <c r="H2140" s="6" t="s">
        <v>21</v>
      </c>
      <c r="I2140" s="8">
        <v>0.70000000000000007</v>
      </c>
      <c r="J2140" s="9">
        <v>4750</v>
      </c>
      <c r="K2140" s="10">
        <f t="shared" si="0"/>
        <v>3325.0000000000005</v>
      </c>
      <c r="L2140" s="10">
        <f t="shared" si="1"/>
        <v>997.50000000000011</v>
      </c>
      <c r="M2140" s="11">
        <v>0.3</v>
      </c>
      <c r="O2140" s="16"/>
      <c r="P2140" s="14"/>
      <c r="Q2140" s="12"/>
      <c r="R2140" s="13"/>
    </row>
    <row r="2141" spans="1:18" ht="15.75" customHeight="1">
      <c r="A2141" s="1"/>
      <c r="B2141" s="6" t="s">
        <v>27</v>
      </c>
      <c r="C2141" s="6">
        <v>1128299</v>
      </c>
      <c r="D2141" s="7">
        <v>44434</v>
      </c>
      <c r="E2141" s="6" t="s">
        <v>28</v>
      </c>
      <c r="F2141" s="6" t="s">
        <v>82</v>
      </c>
      <c r="G2141" s="6" t="s">
        <v>83</v>
      </c>
      <c r="H2141" s="6" t="s">
        <v>22</v>
      </c>
      <c r="I2141" s="8">
        <v>0.75000000000000011</v>
      </c>
      <c r="J2141" s="9">
        <v>4500</v>
      </c>
      <c r="K2141" s="10">
        <f t="shared" si="0"/>
        <v>3375.0000000000005</v>
      </c>
      <c r="L2141" s="10">
        <f t="shared" si="1"/>
        <v>843.75000000000011</v>
      </c>
      <c r="M2141" s="11">
        <v>0.25</v>
      </c>
      <c r="O2141" s="16"/>
      <c r="P2141" s="14"/>
      <c r="Q2141" s="12"/>
      <c r="R2141" s="13"/>
    </row>
    <row r="2142" spans="1:18" ht="15.75" customHeight="1">
      <c r="A2142" s="1"/>
      <c r="B2142" s="6" t="s">
        <v>27</v>
      </c>
      <c r="C2142" s="6">
        <v>1128299</v>
      </c>
      <c r="D2142" s="7">
        <v>44466</v>
      </c>
      <c r="E2142" s="6" t="s">
        <v>28</v>
      </c>
      <c r="F2142" s="6" t="s">
        <v>82</v>
      </c>
      <c r="G2142" s="6" t="s">
        <v>83</v>
      </c>
      <c r="H2142" s="6" t="s">
        <v>17</v>
      </c>
      <c r="I2142" s="8">
        <v>0.50000000000000011</v>
      </c>
      <c r="J2142" s="9">
        <v>6250</v>
      </c>
      <c r="K2142" s="10">
        <f t="shared" si="0"/>
        <v>3125.0000000000009</v>
      </c>
      <c r="L2142" s="10">
        <f t="shared" si="1"/>
        <v>1093.7500000000002</v>
      </c>
      <c r="M2142" s="11">
        <v>0.35</v>
      </c>
      <c r="O2142" s="16"/>
      <c r="P2142" s="14"/>
      <c r="Q2142" s="12"/>
      <c r="R2142" s="13"/>
    </row>
    <row r="2143" spans="1:18" ht="15.75" customHeight="1">
      <c r="A2143" s="1"/>
      <c r="B2143" s="6" t="s">
        <v>27</v>
      </c>
      <c r="C2143" s="6">
        <v>1128299</v>
      </c>
      <c r="D2143" s="7">
        <v>44466</v>
      </c>
      <c r="E2143" s="6" t="s">
        <v>28</v>
      </c>
      <c r="F2143" s="6" t="s">
        <v>82</v>
      </c>
      <c r="G2143" s="6" t="s">
        <v>83</v>
      </c>
      <c r="H2143" s="6" t="s">
        <v>18</v>
      </c>
      <c r="I2143" s="8">
        <v>0.55000000000000016</v>
      </c>
      <c r="J2143" s="9">
        <v>6250</v>
      </c>
      <c r="K2143" s="10">
        <f t="shared" si="0"/>
        <v>3437.5000000000009</v>
      </c>
      <c r="L2143" s="10">
        <f t="shared" si="1"/>
        <v>1375.0000000000005</v>
      </c>
      <c r="M2143" s="11">
        <v>0.4</v>
      </c>
      <c r="O2143" s="16"/>
      <c r="P2143" s="14"/>
      <c r="Q2143" s="12"/>
      <c r="R2143" s="13"/>
    </row>
    <row r="2144" spans="1:18" ht="15.75" customHeight="1">
      <c r="A2144" s="1"/>
      <c r="B2144" s="6" t="s">
        <v>27</v>
      </c>
      <c r="C2144" s="6">
        <v>1128299</v>
      </c>
      <c r="D2144" s="7">
        <v>44466</v>
      </c>
      <c r="E2144" s="6" t="s">
        <v>28</v>
      </c>
      <c r="F2144" s="6" t="s">
        <v>82</v>
      </c>
      <c r="G2144" s="6" t="s">
        <v>83</v>
      </c>
      <c r="H2144" s="6" t="s">
        <v>19</v>
      </c>
      <c r="I2144" s="8">
        <v>0.50000000000000011</v>
      </c>
      <c r="J2144" s="9">
        <v>4750</v>
      </c>
      <c r="K2144" s="10">
        <f t="shared" si="0"/>
        <v>2375.0000000000005</v>
      </c>
      <c r="L2144" s="10">
        <f t="shared" si="1"/>
        <v>831.25000000000011</v>
      </c>
      <c r="M2144" s="11">
        <v>0.35</v>
      </c>
      <c r="O2144" s="16"/>
      <c r="P2144" s="14"/>
      <c r="Q2144" s="12"/>
      <c r="R2144" s="13"/>
    </row>
    <row r="2145" spans="1:18" ht="15.75" customHeight="1">
      <c r="A2145" s="1"/>
      <c r="B2145" s="6" t="s">
        <v>27</v>
      </c>
      <c r="C2145" s="6">
        <v>1128299</v>
      </c>
      <c r="D2145" s="7">
        <v>44466</v>
      </c>
      <c r="E2145" s="6" t="s">
        <v>28</v>
      </c>
      <c r="F2145" s="6" t="s">
        <v>82</v>
      </c>
      <c r="G2145" s="6" t="s">
        <v>83</v>
      </c>
      <c r="H2145" s="6" t="s">
        <v>20</v>
      </c>
      <c r="I2145" s="8">
        <v>0.50000000000000011</v>
      </c>
      <c r="J2145" s="9">
        <v>4250</v>
      </c>
      <c r="K2145" s="10">
        <f t="shared" si="0"/>
        <v>2125.0000000000005</v>
      </c>
      <c r="L2145" s="10">
        <f t="shared" si="1"/>
        <v>743.75000000000011</v>
      </c>
      <c r="M2145" s="11">
        <v>0.35</v>
      </c>
      <c r="O2145" s="16"/>
      <c r="P2145" s="14"/>
      <c r="Q2145" s="12"/>
      <c r="R2145" s="13"/>
    </row>
    <row r="2146" spans="1:18" ht="15.75" customHeight="1">
      <c r="A2146" s="1"/>
      <c r="B2146" s="6" t="s">
        <v>27</v>
      </c>
      <c r="C2146" s="6">
        <v>1128299</v>
      </c>
      <c r="D2146" s="7">
        <v>44466</v>
      </c>
      <c r="E2146" s="6" t="s">
        <v>28</v>
      </c>
      <c r="F2146" s="6" t="s">
        <v>82</v>
      </c>
      <c r="G2146" s="6" t="s">
        <v>83</v>
      </c>
      <c r="H2146" s="6" t="s">
        <v>21</v>
      </c>
      <c r="I2146" s="8">
        <v>0.60000000000000009</v>
      </c>
      <c r="J2146" s="9">
        <v>4250</v>
      </c>
      <c r="K2146" s="10">
        <f t="shared" si="0"/>
        <v>2550.0000000000005</v>
      </c>
      <c r="L2146" s="10">
        <f t="shared" si="1"/>
        <v>765.00000000000011</v>
      </c>
      <c r="M2146" s="11">
        <v>0.3</v>
      </c>
      <c r="O2146" s="16"/>
      <c r="P2146" s="14"/>
      <c r="Q2146" s="12"/>
      <c r="R2146" s="13"/>
    </row>
    <row r="2147" spans="1:18" ht="15.75" customHeight="1">
      <c r="A2147" s="1"/>
      <c r="B2147" s="6" t="s">
        <v>27</v>
      </c>
      <c r="C2147" s="6">
        <v>1128299</v>
      </c>
      <c r="D2147" s="7">
        <v>44466</v>
      </c>
      <c r="E2147" s="6" t="s">
        <v>28</v>
      </c>
      <c r="F2147" s="6" t="s">
        <v>82</v>
      </c>
      <c r="G2147" s="6" t="s">
        <v>83</v>
      </c>
      <c r="H2147" s="6" t="s">
        <v>22</v>
      </c>
      <c r="I2147" s="8">
        <v>0.65000000000000013</v>
      </c>
      <c r="J2147" s="9">
        <v>4750</v>
      </c>
      <c r="K2147" s="10">
        <f t="shared" si="0"/>
        <v>3087.5000000000005</v>
      </c>
      <c r="L2147" s="10">
        <f t="shared" si="1"/>
        <v>771.87500000000011</v>
      </c>
      <c r="M2147" s="11">
        <v>0.25</v>
      </c>
      <c r="O2147" s="16"/>
      <c r="P2147" s="14"/>
      <c r="Q2147" s="12"/>
      <c r="R2147" s="13"/>
    </row>
    <row r="2148" spans="1:18" ht="15.75" customHeight="1">
      <c r="A2148" s="1"/>
      <c r="B2148" s="6" t="s">
        <v>27</v>
      </c>
      <c r="C2148" s="6">
        <v>1128299</v>
      </c>
      <c r="D2148" s="7">
        <v>44495</v>
      </c>
      <c r="E2148" s="6" t="s">
        <v>28</v>
      </c>
      <c r="F2148" s="6" t="s">
        <v>82</v>
      </c>
      <c r="G2148" s="6" t="s">
        <v>83</v>
      </c>
      <c r="H2148" s="6" t="s">
        <v>17</v>
      </c>
      <c r="I2148" s="8">
        <v>0.50000000000000011</v>
      </c>
      <c r="J2148" s="9">
        <v>5500</v>
      </c>
      <c r="K2148" s="10">
        <f t="shared" si="0"/>
        <v>2750.0000000000005</v>
      </c>
      <c r="L2148" s="10">
        <f t="shared" si="1"/>
        <v>962.50000000000011</v>
      </c>
      <c r="M2148" s="11">
        <v>0.35</v>
      </c>
      <c r="O2148" s="16"/>
      <c r="P2148" s="14"/>
      <c r="Q2148" s="12"/>
      <c r="R2148" s="13"/>
    </row>
    <row r="2149" spans="1:18" ht="15.75" customHeight="1">
      <c r="A2149" s="1"/>
      <c r="B2149" s="6" t="s">
        <v>27</v>
      </c>
      <c r="C2149" s="6">
        <v>1128299</v>
      </c>
      <c r="D2149" s="7">
        <v>44495</v>
      </c>
      <c r="E2149" s="6" t="s">
        <v>28</v>
      </c>
      <c r="F2149" s="6" t="s">
        <v>82</v>
      </c>
      <c r="G2149" s="6" t="s">
        <v>83</v>
      </c>
      <c r="H2149" s="6" t="s">
        <v>18</v>
      </c>
      <c r="I2149" s="8">
        <v>0.55000000000000016</v>
      </c>
      <c r="J2149" s="9">
        <v>5500</v>
      </c>
      <c r="K2149" s="10">
        <f t="shared" si="0"/>
        <v>3025.0000000000009</v>
      </c>
      <c r="L2149" s="10">
        <f t="shared" si="1"/>
        <v>1210.0000000000005</v>
      </c>
      <c r="M2149" s="11">
        <v>0.4</v>
      </c>
      <c r="O2149" s="16"/>
      <c r="P2149" s="14"/>
      <c r="Q2149" s="12"/>
      <c r="R2149" s="13"/>
    </row>
    <row r="2150" spans="1:18" ht="15.75" customHeight="1">
      <c r="A2150" s="1"/>
      <c r="B2150" s="6" t="s">
        <v>27</v>
      </c>
      <c r="C2150" s="6">
        <v>1128299</v>
      </c>
      <c r="D2150" s="7">
        <v>44495</v>
      </c>
      <c r="E2150" s="6" t="s">
        <v>28</v>
      </c>
      <c r="F2150" s="6" t="s">
        <v>82</v>
      </c>
      <c r="G2150" s="6" t="s">
        <v>83</v>
      </c>
      <c r="H2150" s="6" t="s">
        <v>19</v>
      </c>
      <c r="I2150" s="8">
        <v>0.50000000000000011</v>
      </c>
      <c r="J2150" s="9">
        <v>3750</v>
      </c>
      <c r="K2150" s="10">
        <f t="shared" si="0"/>
        <v>1875.0000000000005</v>
      </c>
      <c r="L2150" s="10">
        <f t="shared" si="1"/>
        <v>656.25000000000011</v>
      </c>
      <c r="M2150" s="11">
        <v>0.35</v>
      </c>
      <c r="O2150" s="16"/>
      <c r="P2150" s="14"/>
      <c r="Q2150" s="12"/>
      <c r="R2150" s="13"/>
    </row>
    <row r="2151" spans="1:18" ht="15.75" customHeight="1">
      <c r="A2151" s="1"/>
      <c r="B2151" s="6" t="s">
        <v>27</v>
      </c>
      <c r="C2151" s="6">
        <v>1128299</v>
      </c>
      <c r="D2151" s="7">
        <v>44495</v>
      </c>
      <c r="E2151" s="6" t="s">
        <v>28</v>
      </c>
      <c r="F2151" s="6" t="s">
        <v>82</v>
      </c>
      <c r="G2151" s="6" t="s">
        <v>83</v>
      </c>
      <c r="H2151" s="6" t="s">
        <v>20</v>
      </c>
      <c r="I2151" s="8">
        <v>0.50000000000000011</v>
      </c>
      <c r="J2151" s="9">
        <v>3500</v>
      </c>
      <c r="K2151" s="10">
        <f t="shared" si="0"/>
        <v>1750.0000000000005</v>
      </c>
      <c r="L2151" s="10">
        <f t="shared" si="1"/>
        <v>612.50000000000011</v>
      </c>
      <c r="M2151" s="11">
        <v>0.35</v>
      </c>
      <c r="O2151" s="16"/>
      <c r="P2151" s="14"/>
      <c r="Q2151" s="12"/>
      <c r="R2151" s="13"/>
    </row>
    <row r="2152" spans="1:18" ht="15.75" customHeight="1">
      <c r="A2152" s="1"/>
      <c r="B2152" s="6" t="s">
        <v>27</v>
      </c>
      <c r="C2152" s="6">
        <v>1128299</v>
      </c>
      <c r="D2152" s="7">
        <v>44495</v>
      </c>
      <c r="E2152" s="6" t="s">
        <v>28</v>
      </c>
      <c r="F2152" s="6" t="s">
        <v>82</v>
      </c>
      <c r="G2152" s="6" t="s">
        <v>83</v>
      </c>
      <c r="H2152" s="6" t="s">
        <v>21</v>
      </c>
      <c r="I2152" s="8">
        <v>0.60000000000000009</v>
      </c>
      <c r="J2152" s="9">
        <v>3250</v>
      </c>
      <c r="K2152" s="10">
        <f t="shared" si="0"/>
        <v>1950.0000000000002</v>
      </c>
      <c r="L2152" s="10">
        <f t="shared" si="1"/>
        <v>585</v>
      </c>
      <c r="M2152" s="11">
        <v>0.3</v>
      </c>
      <c r="O2152" s="16"/>
      <c r="P2152" s="14"/>
      <c r="Q2152" s="12"/>
      <c r="R2152" s="13"/>
    </row>
    <row r="2153" spans="1:18" ht="15.75" customHeight="1">
      <c r="A2153" s="1"/>
      <c r="B2153" s="6" t="s">
        <v>27</v>
      </c>
      <c r="C2153" s="6">
        <v>1128299</v>
      </c>
      <c r="D2153" s="7">
        <v>44495</v>
      </c>
      <c r="E2153" s="6" t="s">
        <v>28</v>
      </c>
      <c r="F2153" s="6" t="s">
        <v>82</v>
      </c>
      <c r="G2153" s="6" t="s">
        <v>83</v>
      </c>
      <c r="H2153" s="6" t="s">
        <v>22</v>
      </c>
      <c r="I2153" s="8">
        <v>0.75000000000000011</v>
      </c>
      <c r="J2153" s="9">
        <v>3750</v>
      </c>
      <c r="K2153" s="10">
        <f t="shared" si="0"/>
        <v>2812.5000000000005</v>
      </c>
      <c r="L2153" s="10">
        <f t="shared" si="1"/>
        <v>703.12500000000011</v>
      </c>
      <c r="M2153" s="11">
        <v>0.25</v>
      </c>
      <c r="O2153" s="16"/>
      <c r="P2153" s="14"/>
      <c r="Q2153" s="12"/>
      <c r="R2153" s="13"/>
    </row>
    <row r="2154" spans="1:18" ht="15.75" customHeight="1">
      <c r="A2154" s="1"/>
      <c r="B2154" s="6" t="s">
        <v>27</v>
      </c>
      <c r="C2154" s="6">
        <v>1128299</v>
      </c>
      <c r="D2154" s="7">
        <v>44526</v>
      </c>
      <c r="E2154" s="6" t="s">
        <v>28</v>
      </c>
      <c r="F2154" s="6" t="s">
        <v>82</v>
      </c>
      <c r="G2154" s="6" t="s">
        <v>83</v>
      </c>
      <c r="H2154" s="6" t="s">
        <v>17</v>
      </c>
      <c r="I2154" s="8">
        <v>0.60000000000000009</v>
      </c>
      <c r="J2154" s="9">
        <v>5500</v>
      </c>
      <c r="K2154" s="10">
        <f t="shared" si="0"/>
        <v>3300.0000000000005</v>
      </c>
      <c r="L2154" s="10">
        <f t="shared" si="1"/>
        <v>1155</v>
      </c>
      <c r="M2154" s="11">
        <v>0.35</v>
      </c>
      <c r="O2154" s="16"/>
      <c r="P2154" s="14"/>
      <c r="Q2154" s="12"/>
      <c r="R2154" s="13"/>
    </row>
    <row r="2155" spans="1:18" ht="15.75" customHeight="1">
      <c r="A2155" s="1"/>
      <c r="B2155" s="6" t="s">
        <v>27</v>
      </c>
      <c r="C2155" s="6">
        <v>1128299</v>
      </c>
      <c r="D2155" s="7">
        <v>44526</v>
      </c>
      <c r="E2155" s="6" t="s">
        <v>28</v>
      </c>
      <c r="F2155" s="6" t="s">
        <v>82</v>
      </c>
      <c r="G2155" s="6" t="s">
        <v>83</v>
      </c>
      <c r="H2155" s="6" t="s">
        <v>18</v>
      </c>
      <c r="I2155" s="8">
        <v>0.65000000000000013</v>
      </c>
      <c r="J2155" s="9">
        <v>6000</v>
      </c>
      <c r="K2155" s="10">
        <f t="shared" si="0"/>
        <v>3900.0000000000009</v>
      </c>
      <c r="L2155" s="10">
        <f t="shared" si="1"/>
        <v>1560.0000000000005</v>
      </c>
      <c r="M2155" s="11">
        <v>0.4</v>
      </c>
      <c r="O2155" s="16"/>
      <c r="P2155" s="14"/>
      <c r="Q2155" s="12"/>
      <c r="R2155" s="13"/>
    </row>
    <row r="2156" spans="1:18" ht="15.75" customHeight="1">
      <c r="A2156" s="1"/>
      <c r="B2156" s="6" t="s">
        <v>27</v>
      </c>
      <c r="C2156" s="6">
        <v>1128299</v>
      </c>
      <c r="D2156" s="7">
        <v>44526</v>
      </c>
      <c r="E2156" s="6" t="s">
        <v>28</v>
      </c>
      <c r="F2156" s="6" t="s">
        <v>82</v>
      </c>
      <c r="G2156" s="6" t="s">
        <v>83</v>
      </c>
      <c r="H2156" s="6" t="s">
        <v>19</v>
      </c>
      <c r="I2156" s="8">
        <v>0.60000000000000009</v>
      </c>
      <c r="J2156" s="9">
        <v>4500</v>
      </c>
      <c r="K2156" s="10">
        <f t="shared" si="0"/>
        <v>2700.0000000000005</v>
      </c>
      <c r="L2156" s="10">
        <f t="shared" si="1"/>
        <v>945.00000000000011</v>
      </c>
      <c r="M2156" s="11">
        <v>0.35</v>
      </c>
      <c r="O2156" s="16"/>
      <c r="P2156" s="14"/>
      <c r="Q2156" s="12"/>
      <c r="R2156" s="13"/>
    </row>
    <row r="2157" spans="1:18" ht="15.75" customHeight="1">
      <c r="A2157" s="1"/>
      <c r="B2157" s="6" t="s">
        <v>27</v>
      </c>
      <c r="C2157" s="6">
        <v>1128299</v>
      </c>
      <c r="D2157" s="7">
        <v>44526</v>
      </c>
      <c r="E2157" s="6" t="s">
        <v>28</v>
      </c>
      <c r="F2157" s="6" t="s">
        <v>82</v>
      </c>
      <c r="G2157" s="6" t="s">
        <v>83</v>
      </c>
      <c r="H2157" s="6" t="s">
        <v>20</v>
      </c>
      <c r="I2157" s="8">
        <v>0.60000000000000009</v>
      </c>
      <c r="J2157" s="9">
        <v>4250</v>
      </c>
      <c r="K2157" s="10">
        <f t="shared" si="0"/>
        <v>2550.0000000000005</v>
      </c>
      <c r="L2157" s="10">
        <f t="shared" si="1"/>
        <v>892.50000000000011</v>
      </c>
      <c r="M2157" s="11">
        <v>0.35</v>
      </c>
      <c r="O2157" s="16"/>
      <c r="P2157" s="14"/>
      <c r="Q2157" s="12"/>
      <c r="R2157" s="13"/>
    </row>
    <row r="2158" spans="1:18" ht="15.75" customHeight="1">
      <c r="A2158" s="1"/>
      <c r="B2158" s="6" t="s">
        <v>27</v>
      </c>
      <c r="C2158" s="6">
        <v>1128299</v>
      </c>
      <c r="D2158" s="7">
        <v>44526</v>
      </c>
      <c r="E2158" s="6" t="s">
        <v>28</v>
      </c>
      <c r="F2158" s="6" t="s">
        <v>82</v>
      </c>
      <c r="G2158" s="6" t="s">
        <v>83</v>
      </c>
      <c r="H2158" s="6" t="s">
        <v>21</v>
      </c>
      <c r="I2158" s="8">
        <v>0.70000000000000007</v>
      </c>
      <c r="J2158" s="9">
        <v>3750</v>
      </c>
      <c r="K2158" s="10">
        <f t="shared" si="0"/>
        <v>2625.0000000000005</v>
      </c>
      <c r="L2158" s="10">
        <f t="shared" si="1"/>
        <v>787.50000000000011</v>
      </c>
      <c r="M2158" s="11">
        <v>0.3</v>
      </c>
      <c r="O2158" s="16"/>
      <c r="P2158" s="14"/>
      <c r="Q2158" s="12"/>
      <c r="R2158" s="13"/>
    </row>
    <row r="2159" spans="1:18" ht="15.75" customHeight="1">
      <c r="A2159" s="1"/>
      <c r="B2159" s="6" t="s">
        <v>27</v>
      </c>
      <c r="C2159" s="6">
        <v>1128299</v>
      </c>
      <c r="D2159" s="7">
        <v>44526</v>
      </c>
      <c r="E2159" s="6" t="s">
        <v>28</v>
      </c>
      <c r="F2159" s="6" t="s">
        <v>82</v>
      </c>
      <c r="G2159" s="6" t="s">
        <v>83</v>
      </c>
      <c r="H2159" s="6" t="s">
        <v>22</v>
      </c>
      <c r="I2159" s="8">
        <v>0.75000000000000011</v>
      </c>
      <c r="J2159" s="9">
        <v>5000</v>
      </c>
      <c r="K2159" s="10">
        <f t="shared" si="0"/>
        <v>3750.0000000000005</v>
      </c>
      <c r="L2159" s="10">
        <f t="shared" si="1"/>
        <v>937.50000000000011</v>
      </c>
      <c r="M2159" s="11">
        <v>0.25</v>
      </c>
      <c r="O2159" s="16"/>
      <c r="P2159" s="14"/>
      <c r="Q2159" s="12"/>
      <c r="R2159" s="13"/>
    </row>
    <row r="2160" spans="1:18" ht="15.75" customHeight="1">
      <c r="A2160" s="1"/>
      <c r="B2160" s="6" t="s">
        <v>27</v>
      </c>
      <c r="C2160" s="6">
        <v>1128299</v>
      </c>
      <c r="D2160" s="7">
        <v>44555</v>
      </c>
      <c r="E2160" s="6" t="s">
        <v>28</v>
      </c>
      <c r="F2160" s="6" t="s">
        <v>82</v>
      </c>
      <c r="G2160" s="6" t="s">
        <v>83</v>
      </c>
      <c r="H2160" s="6" t="s">
        <v>17</v>
      </c>
      <c r="I2160" s="8">
        <v>0.60000000000000009</v>
      </c>
      <c r="J2160" s="9">
        <v>7000</v>
      </c>
      <c r="K2160" s="10">
        <f t="shared" si="0"/>
        <v>4200.0000000000009</v>
      </c>
      <c r="L2160" s="10">
        <f t="shared" si="1"/>
        <v>1470.0000000000002</v>
      </c>
      <c r="M2160" s="11">
        <v>0.35</v>
      </c>
      <c r="O2160" s="16"/>
      <c r="P2160" s="14"/>
      <c r="Q2160" s="12"/>
      <c r="R2160" s="13"/>
    </row>
    <row r="2161" spans="1:18" ht="15.75" customHeight="1">
      <c r="A2161" s="1"/>
      <c r="B2161" s="6" t="s">
        <v>27</v>
      </c>
      <c r="C2161" s="6">
        <v>1128299</v>
      </c>
      <c r="D2161" s="7">
        <v>44555</v>
      </c>
      <c r="E2161" s="6" t="s">
        <v>28</v>
      </c>
      <c r="F2161" s="6" t="s">
        <v>82</v>
      </c>
      <c r="G2161" s="6" t="s">
        <v>83</v>
      </c>
      <c r="H2161" s="6" t="s">
        <v>18</v>
      </c>
      <c r="I2161" s="8">
        <v>0.65000000000000013</v>
      </c>
      <c r="J2161" s="9">
        <v>7000</v>
      </c>
      <c r="K2161" s="10">
        <f t="shared" si="0"/>
        <v>4550.0000000000009</v>
      </c>
      <c r="L2161" s="10">
        <f t="shared" si="1"/>
        <v>1820.0000000000005</v>
      </c>
      <c r="M2161" s="11">
        <v>0.4</v>
      </c>
      <c r="O2161" s="16"/>
      <c r="P2161" s="14"/>
      <c r="Q2161" s="12"/>
      <c r="R2161" s="13"/>
    </row>
    <row r="2162" spans="1:18" ht="15.75" customHeight="1">
      <c r="A2162" s="1"/>
      <c r="B2162" s="6" t="s">
        <v>27</v>
      </c>
      <c r="C2162" s="6">
        <v>1128299</v>
      </c>
      <c r="D2162" s="7">
        <v>44555</v>
      </c>
      <c r="E2162" s="6" t="s">
        <v>28</v>
      </c>
      <c r="F2162" s="6" t="s">
        <v>82</v>
      </c>
      <c r="G2162" s="6" t="s">
        <v>83</v>
      </c>
      <c r="H2162" s="6" t="s">
        <v>19</v>
      </c>
      <c r="I2162" s="8">
        <v>0.60000000000000009</v>
      </c>
      <c r="J2162" s="9">
        <v>5000</v>
      </c>
      <c r="K2162" s="10">
        <f t="shared" si="0"/>
        <v>3000.0000000000005</v>
      </c>
      <c r="L2162" s="10">
        <f t="shared" si="1"/>
        <v>1050</v>
      </c>
      <c r="M2162" s="11">
        <v>0.35</v>
      </c>
      <c r="O2162" s="16"/>
      <c r="P2162" s="14"/>
      <c r="Q2162" s="12"/>
      <c r="R2162" s="13"/>
    </row>
    <row r="2163" spans="1:18" ht="15.75" customHeight="1">
      <c r="A2163" s="1"/>
      <c r="B2163" s="6" t="s">
        <v>27</v>
      </c>
      <c r="C2163" s="6">
        <v>1128299</v>
      </c>
      <c r="D2163" s="7">
        <v>44555</v>
      </c>
      <c r="E2163" s="6" t="s">
        <v>28</v>
      </c>
      <c r="F2163" s="6" t="s">
        <v>82</v>
      </c>
      <c r="G2163" s="6" t="s">
        <v>83</v>
      </c>
      <c r="H2163" s="6" t="s">
        <v>20</v>
      </c>
      <c r="I2163" s="8">
        <v>0.60000000000000009</v>
      </c>
      <c r="J2163" s="9">
        <v>5000</v>
      </c>
      <c r="K2163" s="10">
        <f t="shared" si="0"/>
        <v>3000.0000000000005</v>
      </c>
      <c r="L2163" s="10">
        <f t="shared" si="1"/>
        <v>1050</v>
      </c>
      <c r="M2163" s="11">
        <v>0.35</v>
      </c>
      <c r="O2163" s="16"/>
      <c r="P2163" s="14"/>
      <c r="Q2163" s="12"/>
      <c r="R2163" s="13"/>
    </row>
    <row r="2164" spans="1:18" ht="15.75" customHeight="1">
      <c r="A2164" s="1"/>
      <c r="B2164" s="6" t="s">
        <v>27</v>
      </c>
      <c r="C2164" s="6">
        <v>1128299</v>
      </c>
      <c r="D2164" s="7">
        <v>44555</v>
      </c>
      <c r="E2164" s="6" t="s">
        <v>28</v>
      </c>
      <c r="F2164" s="6" t="s">
        <v>82</v>
      </c>
      <c r="G2164" s="6" t="s">
        <v>83</v>
      </c>
      <c r="H2164" s="6" t="s">
        <v>21</v>
      </c>
      <c r="I2164" s="8">
        <v>0.70000000000000007</v>
      </c>
      <c r="J2164" s="9">
        <v>4250</v>
      </c>
      <c r="K2164" s="10">
        <f t="shared" si="0"/>
        <v>2975.0000000000005</v>
      </c>
      <c r="L2164" s="10">
        <f t="shared" si="1"/>
        <v>892.50000000000011</v>
      </c>
      <c r="M2164" s="11">
        <v>0.3</v>
      </c>
      <c r="O2164" s="16"/>
      <c r="P2164" s="14"/>
      <c r="Q2164" s="12"/>
      <c r="R2164" s="13"/>
    </row>
    <row r="2165" spans="1:18" ht="15.75" customHeight="1">
      <c r="A2165" s="1"/>
      <c r="B2165" s="6" t="s">
        <v>27</v>
      </c>
      <c r="C2165" s="6">
        <v>1128299</v>
      </c>
      <c r="D2165" s="7">
        <v>44555</v>
      </c>
      <c r="E2165" s="6" t="s">
        <v>28</v>
      </c>
      <c r="F2165" s="6" t="s">
        <v>82</v>
      </c>
      <c r="G2165" s="6" t="s">
        <v>83</v>
      </c>
      <c r="H2165" s="6" t="s">
        <v>22</v>
      </c>
      <c r="I2165" s="8">
        <v>0.75000000000000011</v>
      </c>
      <c r="J2165" s="9">
        <v>5250</v>
      </c>
      <c r="K2165" s="10">
        <f t="shared" si="0"/>
        <v>3937.5000000000005</v>
      </c>
      <c r="L2165" s="10">
        <f t="shared" si="1"/>
        <v>984.37500000000011</v>
      </c>
      <c r="M2165" s="11">
        <v>0.25</v>
      </c>
      <c r="O2165" s="16"/>
      <c r="P2165" s="14"/>
      <c r="Q2165" s="12"/>
      <c r="R2165" s="13"/>
    </row>
    <row r="2166" spans="1:18" ht="15.75" customHeight="1">
      <c r="A2166" s="1" t="s">
        <v>39</v>
      </c>
      <c r="B2166" s="6" t="s">
        <v>27</v>
      </c>
      <c r="C2166" s="6">
        <v>1128299</v>
      </c>
      <c r="D2166" s="7">
        <v>44209</v>
      </c>
      <c r="E2166" s="6" t="s">
        <v>28</v>
      </c>
      <c r="F2166" s="6" t="s">
        <v>84</v>
      </c>
      <c r="G2166" s="6" t="s">
        <v>85</v>
      </c>
      <c r="H2166" s="6" t="s">
        <v>17</v>
      </c>
      <c r="I2166" s="8">
        <v>0.29999999999999993</v>
      </c>
      <c r="J2166" s="9">
        <v>4500</v>
      </c>
      <c r="K2166" s="10">
        <f t="shared" si="0"/>
        <v>1349.9999999999998</v>
      </c>
      <c r="L2166" s="10">
        <f t="shared" si="1"/>
        <v>539.99999999999989</v>
      </c>
      <c r="M2166" s="11">
        <v>0.4</v>
      </c>
      <c r="O2166" s="16"/>
      <c r="P2166" s="14"/>
      <c r="Q2166" s="12"/>
      <c r="R2166" s="13"/>
    </row>
    <row r="2167" spans="1:18" ht="15.75" customHeight="1">
      <c r="A2167" s="1"/>
      <c r="B2167" s="6" t="s">
        <v>27</v>
      </c>
      <c r="C2167" s="6">
        <v>1128299</v>
      </c>
      <c r="D2167" s="7">
        <v>44209</v>
      </c>
      <c r="E2167" s="6" t="s">
        <v>28</v>
      </c>
      <c r="F2167" s="6" t="s">
        <v>84</v>
      </c>
      <c r="G2167" s="6" t="s">
        <v>85</v>
      </c>
      <c r="H2167" s="6" t="s">
        <v>18</v>
      </c>
      <c r="I2167" s="8">
        <v>0.4</v>
      </c>
      <c r="J2167" s="9">
        <v>4500</v>
      </c>
      <c r="K2167" s="10">
        <f t="shared" si="0"/>
        <v>1800</v>
      </c>
      <c r="L2167" s="10">
        <f t="shared" si="1"/>
        <v>720</v>
      </c>
      <c r="M2167" s="11">
        <v>0.4</v>
      </c>
      <c r="O2167" s="16"/>
      <c r="P2167" s="14"/>
      <c r="Q2167" s="12"/>
      <c r="R2167" s="13"/>
    </row>
    <row r="2168" spans="1:18" ht="15.75" customHeight="1">
      <c r="A2168" s="1"/>
      <c r="B2168" s="6" t="s">
        <v>27</v>
      </c>
      <c r="C2168" s="6">
        <v>1128299</v>
      </c>
      <c r="D2168" s="7">
        <v>44209</v>
      </c>
      <c r="E2168" s="6" t="s">
        <v>28</v>
      </c>
      <c r="F2168" s="6" t="s">
        <v>84</v>
      </c>
      <c r="G2168" s="6" t="s">
        <v>85</v>
      </c>
      <c r="H2168" s="6" t="s">
        <v>19</v>
      </c>
      <c r="I2168" s="8">
        <v>0.4</v>
      </c>
      <c r="J2168" s="9">
        <v>4500</v>
      </c>
      <c r="K2168" s="10">
        <f t="shared" si="0"/>
        <v>1800</v>
      </c>
      <c r="L2168" s="10">
        <f t="shared" si="1"/>
        <v>630</v>
      </c>
      <c r="M2168" s="11">
        <v>0.35</v>
      </c>
      <c r="O2168" s="16"/>
      <c r="P2168" s="14"/>
      <c r="Q2168" s="12"/>
      <c r="R2168" s="13"/>
    </row>
    <row r="2169" spans="1:18" ht="15.75" customHeight="1">
      <c r="A2169" s="1"/>
      <c r="B2169" s="6" t="s">
        <v>27</v>
      </c>
      <c r="C2169" s="6">
        <v>1128299</v>
      </c>
      <c r="D2169" s="7">
        <v>44209</v>
      </c>
      <c r="E2169" s="6" t="s">
        <v>28</v>
      </c>
      <c r="F2169" s="6" t="s">
        <v>84</v>
      </c>
      <c r="G2169" s="6" t="s">
        <v>85</v>
      </c>
      <c r="H2169" s="6" t="s">
        <v>20</v>
      </c>
      <c r="I2169" s="8">
        <v>0.4</v>
      </c>
      <c r="J2169" s="9">
        <v>3000</v>
      </c>
      <c r="K2169" s="10">
        <f t="shared" si="0"/>
        <v>1200</v>
      </c>
      <c r="L2169" s="10">
        <f t="shared" si="1"/>
        <v>480</v>
      </c>
      <c r="M2169" s="11">
        <v>0.4</v>
      </c>
      <c r="O2169" s="16"/>
      <c r="P2169" s="14"/>
      <c r="Q2169" s="12"/>
      <c r="R2169" s="13"/>
    </row>
    <row r="2170" spans="1:18" ht="15.75" customHeight="1">
      <c r="A2170" s="1"/>
      <c r="B2170" s="6" t="s">
        <v>27</v>
      </c>
      <c r="C2170" s="6">
        <v>1128299</v>
      </c>
      <c r="D2170" s="7">
        <v>44209</v>
      </c>
      <c r="E2170" s="6" t="s">
        <v>28</v>
      </c>
      <c r="F2170" s="6" t="s">
        <v>84</v>
      </c>
      <c r="G2170" s="6" t="s">
        <v>85</v>
      </c>
      <c r="H2170" s="6" t="s">
        <v>21</v>
      </c>
      <c r="I2170" s="8">
        <v>0.45000000000000012</v>
      </c>
      <c r="J2170" s="9">
        <v>2500</v>
      </c>
      <c r="K2170" s="10">
        <f t="shared" si="0"/>
        <v>1125.0000000000002</v>
      </c>
      <c r="L2170" s="10">
        <f t="shared" si="1"/>
        <v>393.75000000000006</v>
      </c>
      <c r="M2170" s="11">
        <v>0.35</v>
      </c>
      <c r="O2170" s="16"/>
      <c r="P2170" s="14"/>
      <c r="Q2170" s="12"/>
      <c r="R2170" s="13"/>
    </row>
    <row r="2171" spans="1:18" ht="15.75" customHeight="1">
      <c r="A2171" s="1"/>
      <c r="B2171" s="6" t="s">
        <v>27</v>
      </c>
      <c r="C2171" s="6">
        <v>1128299</v>
      </c>
      <c r="D2171" s="7">
        <v>44209</v>
      </c>
      <c r="E2171" s="6" t="s">
        <v>28</v>
      </c>
      <c r="F2171" s="6" t="s">
        <v>84</v>
      </c>
      <c r="G2171" s="6" t="s">
        <v>85</v>
      </c>
      <c r="H2171" s="6" t="s">
        <v>22</v>
      </c>
      <c r="I2171" s="8">
        <v>0.4</v>
      </c>
      <c r="J2171" s="9">
        <v>4500</v>
      </c>
      <c r="K2171" s="10">
        <f t="shared" si="0"/>
        <v>1800</v>
      </c>
      <c r="L2171" s="10">
        <f t="shared" si="1"/>
        <v>450</v>
      </c>
      <c r="M2171" s="11">
        <v>0.25</v>
      </c>
      <c r="O2171" s="16"/>
      <c r="P2171" s="14"/>
      <c r="Q2171" s="12"/>
      <c r="R2171" s="13"/>
    </row>
    <row r="2172" spans="1:18" ht="15.75" customHeight="1">
      <c r="A2172" s="1"/>
      <c r="B2172" s="6" t="s">
        <v>27</v>
      </c>
      <c r="C2172" s="6">
        <v>1128299</v>
      </c>
      <c r="D2172" s="7">
        <v>44240</v>
      </c>
      <c r="E2172" s="6" t="s">
        <v>28</v>
      </c>
      <c r="F2172" s="6" t="s">
        <v>84</v>
      </c>
      <c r="G2172" s="6" t="s">
        <v>85</v>
      </c>
      <c r="H2172" s="6" t="s">
        <v>17</v>
      </c>
      <c r="I2172" s="8">
        <v>0.29999999999999993</v>
      </c>
      <c r="J2172" s="9">
        <v>5000</v>
      </c>
      <c r="K2172" s="10">
        <f t="shared" si="0"/>
        <v>1499.9999999999998</v>
      </c>
      <c r="L2172" s="10">
        <f t="shared" si="1"/>
        <v>599.99999999999989</v>
      </c>
      <c r="M2172" s="11">
        <v>0.4</v>
      </c>
      <c r="O2172" s="16"/>
      <c r="P2172" s="14"/>
      <c r="Q2172" s="12"/>
      <c r="R2172" s="13"/>
    </row>
    <row r="2173" spans="1:18" ht="15.75" customHeight="1">
      <c r="A2173" s="1"/>
      <c r="B2173" s="6" t="s">
        <v>27</v>
      </c>
      <c r="C2173" s="6">
        <v>1128299</v>
      </c>
      <c r="D2173" s="7">
        <v>44240</v>
      </c>
      <c r="E2173" s="6" t="s">
        <v>28</v>
      </c>
      <c r="F2173" s="6" t="s">
        <v>84</v>
      </c>
      <c r="G2173" s="6" t="s">
        <v>85</v>
      </c>
      <c r="H2173" s="6" t="s">
        <v>18</v>
      </c>
      <c r="I2173" s="8">
        <v>0.4</v>
      </c>
      <c r="J2173" s="9">
        <v>4000</v>
      </c>
      <c r="K2173" s="10">
        <f t="shared" si="0"/>
        <v>1600</v>
      </c>
      <c r="L2173" s="10">
        <f t="shared" si="1"/>
        <v>640</v>
      </c>
      <c r="M2173" s="11">
        <v>0.4</v>
      </c>
      <c r="O2173" s="16"/>
      <c r="P2173" s="14"/>
      <c r="Q2173" s="12"/>
      <c r="R2173" s="13"/>
    </row>
    <row r="2174" spans="1:18" ht="15.75" customHeight="1">
      <c r="A2174" s="1"/>
      <c r="B2174" s="6" t="s">
        <v>27</v>
      </c>
      <c r="C2174" s="6">
        <v>1128299</v>
      </c>
      <c r="D2174" s="7">
        <v>44240</v>
      </c>
      <c r="E2174" s="6" t="s">
        <v>28</v>
      </c>
      <c r="F2174" s="6" t="s">
        <v>84</v>
      </c>
      <c r="G2174" s="6" t="s">
        <v>85</v>
      </c>
      <c r="H2174" s="6" t="s">
        <v>19</v>
      </c>
      <c r="I2174" s="8">
        <v>0.4</v>
      </c>
      <c r="J2174" s="9">
        <v>4000</v>
      </c>
      <c r="K2174" s="10">
        <f t="shared" si="0"/>
        <v>1600</v>
      </c>
      <c r="L2174" s="10">
        <f t="shared" si="1"/>
        <v>560</v>
      </c>
      <c r="M2174" s="11">
        <v>0.35</v>
      </c>
      <c r="O2174" s="16"/>
      <c r="P2174" s="14"/>
      <c r="Q2174" s="12"/>
      <c r="R2174" s="13"/>
    </row>
    <row r="2175" spans="1:18" ht="15.75" customHeight="1">
      <c r="A2175" s="1"/>
      <c r="B2175" s="6" t="s">
        <v>27</v>
      </c>
      <c r="C2175" s="6">
        <v>1128299</v>
      </c>
      <c r="D2175" s="7">
        <v>44240</v>
      </c>
      <c r="E2175" s="6" t="s">
        <v>28</v>
      </c>
      <c r="F2175" s="6" t="s">
        <v>84</v>
      </c>
      <c r="G2175" s="6" t="s">
        <v>85</v>
      </c>
      <c r="H2175" s="6" t="s">
        <v>20</v>
      </c>
      <c r="I2175" s="8">
        <v>0.4</v>
      </c>
      <c r="J2175" s="9">
        <v>2500</v>
      </c>
      <c r="K2175" s="10">
        <f t="shared" si="0"/>
        <v>1000</v>
      </c>
      <c r="L2175" s="10">
        <f t="shared" si="1"/>
        <v>400</v>
      </c>
      <c r="M2175" s="11">
        <v>0.4</v>
      </c>
      <c r="O2175" s="16"/>
      <c r="P2175" s="14"/>
      <c r="Q2175" s="12"/>
      <c r="R2175" s="13"/>
    </row>
    <row r="2176" spans="1:18" ht="15.75" customHeight="1">
      <c r="A2176" s="1"/>
      <c r="B2176" s="6" t="s">
        <v>27</v>
      </c>
      <c r="C2176" s="6">
        <v>1128299</v>
      </c>
      <c r="D2176" s="7">
        <v>44240</v>
      </c>
      <c r="E2176" s="6" t="s">
        <v>28</v>
      </c>
      <c r="F2176" s="6" t="s">
        <v>84</v>
      </c>
      <c r="G2176" s="6" t="s">
        <v>85</v>
      </c>
      <c r="H2176" s="6" t="s">
        <v>21</v>
      </c>
      <c r="I2176" s="8">
        <v>0.45000000000000012</v>
      </c>
      <c r="J2176" s="9">
        <v>1750</v>
      </c>
      <c r="K2176" s="10">
        <f t="shared" si="0"/>
        <v>787.50000000000023</v>
      </c>
      <c r="L2176" s="10">
        <f t="shared" si="1"/>
        <v>275.62500000000006</v>
      </c>
      <c r="M2176" s="11">
        <v>0.35</v>
      </c>
      <c r="O2176" s="16"/>
      <c r="P2176" s="14"/>
      <c r="Q2176" s="12"/>
      <c r="R2176" s="13"/>
    </row>
    <row r="2177" spans="1:18" ht="15.75" customHeight="1">
      <c r="A2177" s="1"/>
      <c r="B2177" s="6" t="s">
        <v>27</v>
      </c>
      <c r="C2177" s="6">
        <v>1128299</v>
      </c>
      <c r="D2177" s="7">
        <v>44240</v>
      </c>
      <c r="E2177" s="6" t="s">
        <v>28</v>
      </c>
      <c r="F2177" s="6" t="s">
        <v>84</v>
      </c>
      <c r="G2177" s="6" t="s">
        <v>85</v>
      </c>
      <c r="H2177" s="6" t="s">
        <v>22</v>
      </c>
      <c r="I2177" s="8">
        <v>0.4</v>
      </c>
      <c r="J2177" s="9">
        <v>3750</v>
      </c>
      <c r="K2177" s="10">
        <f t="shared" si="0"/>
        <v>1500</v>
      </c>
      <c r="L2177" s="10">
        <f t="shared" si="1"/>
        <v>375</v>
      </c>
      <c r="M2177" s="11">
        <v>0.25</v>
      </c>
      <c r="O2177" s="16"/>
      <c r="P2177" s="14"/>
      <c r="Q2177" s="12"/>
      <c r="R2177" s="13"/>
    </row>
    <row r="2178" spans="1:18" ht="15.75" customHeight="1">
      <c r="A2178" s="1"/>
      <c r="B2178" s="6" t="s">
        <v>27</v>
      </c>
      <c r="C2178" s="6">
        <v>1128299</v>
      </c>
      <c r="D2178" s="7">
        <v>44267</v>
      </c>
      <c r="E2178" s="6" t="s">
        <v>28</v>
      </c>
      <c r="F2178" s="6" t="s">
        <v>84</v>
      </c>
      <c r="G2178" s="6" t="s">
        <v>85</v>
      </c>
      <c r="H2178" s="6" t="s">
        <v>17</v>
      </c>
      <c r="I2178" s="8">
        <v>0.4</v>
      </c>
      <c r="J2178" s="9">
        <v>5250</v>
      </c>
      <c r="K2178" s="10">
        <f t="shared" si="0"/>
        <v>2100</v>
      </c>
      <c r="L2178" s="10">
        <f t="shared" si="1"/>
        <v>840</v>
      </c>
      <c r="M2178" s="11">
        <v>0.4</v>
      </c>
      <c r="O2178" s="16"/>
      <c r="P2178" s="14"/>
      <c r="Q2178" s="12"/>
      <c r="R2178" s="13"/>
    </row>
    <row r="2179" spans="1:18" ht="15.75" customHeight="1">
      <c r="A2179" s="1"/>
      <c r="B2179" s="6" t="s">
        <v>27</v>
      </c>
      <c r="C2179" s="6">
        <v>1128299</v>
      </c>
      <c r="D2179" s="7">
        <v>44267</v>
      </c>
      <c r="E2179" s="6" t="s">
        <v>28</v>
      </c>
      <c r="F2179" s="6" t="s">
        <v>84</v>
      </c>
      <c r="G2179" s="6" t="s">
        <v>85</v>
      </c>
      <c r="H2179" s="6" t="s">
        <v>18</v>
      </c>
      <c r="I2179" s="8">
        <v>0.5</v>
      </c>
      <c r="J2179" s="9">
        <v>3750</v>
      </c>
      <c r="K2179" s="10">
        <f t="shared" si="0"/>
        <v>1875</v>
      </c>
      <c r="L2179" s="10">
        <f t="shared" si="1"/>
        <v>750</v>
      </c>
      <c r="M2179" s="11">
        <v>0.4</v>
      </c>
      <c r="O2179" s="16"/>
      <c r="P2179" s="14"/>
      <c r="Q2179" s="12"/>
      <c r="R2179" s="13"/>
    </row>
    <row r="2180" spans="1:18" ht="15.75" customHeight="1">
      <c r="A2180" s="1"/>
      <c r="B2180" s="6" t="s">
        <v>27</v>
      </c>
      <c r="C2180" s="6">
        <v>1128299</v>
      </c>
      <c r="D2180" s="7">
        <v>44267</v>
      </c>
      <c r="E2180" s="6" t="s">
        <v>28</v>
      </c>
      <c r="F2180" s="6" t="s">
        <v>84</v>
      </c>
      <c r="G2180" s="6" t="s">
        <v>85</v>
      </c>
      <c r="H2180" s="6" t="s">
        <v>19</v>
      </c>
      <c r="I2180" s="8">
        <v>0.5</v>
      </c>
      <c r="J2180" s="9">
        <v>3750</v>
      </c>
      <c r="K2180" s="10">
        <f t="shared" si="0"/>
        <v>1875</v>
      </c>
      <c r="L2180" s="10">
        <f t="shared" si="1"/>
        <v>656.25</v>
      </c>
      <c r="M2180" s="11">
        <v>0.35</v>
      </c>
      <c r="O2180" s="16"/>
      <c r="P2180" s="14"/>
      <c r="Q2180" s="12"/>
      <c r="R2180" s="13"/>
    </row>
    <row r="2181" spans="1:18" ht="15.75" customHeight="1">
      <c r="A2181" s="1"/>
      <c r="B2181" s="6" t="s">
        <v>27</v>
      </c>
      <c r="C2181" s="6">
        <v>1128299</v>
      </c>
      <c r="D2181" s="7">
        <v>44267</v>
      </c>
      <c r="E2181" s="6" t="s">
        <v>28</v>
      </c>
      <c r="F2181" s="6" t="s">
        <v>84</v>
      </c>
      <c r="G2181" s="6" t="s">
        <v>85</v>
      </c>
      <c r="H2181" s="6" t="s">
        <v>20</v>
      </c>
      <c r="I2181" s="8">
        <v>0.5</v>
      </c>
      <c r="J2181" s="9">
        <v>2500</v>
      </c>
      <c r="K2181" s="10">
        <f t="shared" si="0"/>
        <v>1250</v>
      </c>
      <c r="L2181" s="10">
        <f t="shared" si="1"/>
        <v>500</v>
      </c>
      <c r="M2181" s="11">
        <v>0.4</v>
      </c>
      <c r="O2181" s="16"/>
      <c r="P2181" s="14"/>
      <c r="Q2181" s="12"/>
      <c r="R2181" s="13"/>
    </row>
    <row r="2182" spans="1:18" ht="15.75" customHeight="1">
      <c r="A2182" s="1"/>
      <c r="B2182" s="6" t="s">
        <v>27</v>
      </c>
      <c r="C2182" s="6">
        <v>1128299</v>
      </c>
      <c r="D2182" s="7">
        <v>44267</v>
      </c>
      <c r="E2182" s="6" t="s">
        <v>28</v>
      </c>
      <c r="F2182" s="6" t="s">
        <v>84</v>
      </c>
      <c r="G2182" s="6" t="s">
        <v>85</v>
      </c>
      <c r="H2182" s="6" t="s">
        <v>21</v>
      </c>
      <c r="I2182" s="8">
        <v>0.55000000000000004</v>
      </c>
      <c r="J2182" s="9">
        <v>1500</v>
      </c>
      <c r="K2182" s="10">
        <f t="shared" si="0"/>
        <v>825.00000000000011</v>
      </c>
      <c r="L2182" s="10">
        <f t="shared" si="1"/>
        <v>288.75</v>
      </c>
      <c r="M2182" s="11">
        <v>0.35</v>
      </c>
      <c r="O2182" s="16"/>
      <c r="P2182" s="14"/>
      <c r="Q2182" s="12"/>
      <c r="R2182" s="13"/>
    </row>
    <row r="2183" spans="1:18" ht="15.75" customHeight="1">
      <c r="A2183" s="1"/>
      <c r="B2183" s="6" t="s">
        <v>27</v>
      </c>
      <c r="C2183" s="6">
        <v>1128299</v>
      </c>
      <c r="D2183" s="7">
        <v>44267</v>
      </c>
      <c r="E2183" s="6" t="s">
        <v>28</v>
      </c>
      <c r="F2183" s="6" t="s">
        <v>84</v>
      </c>
      <c r="G2183" s="6" t="s">
        <v>85</v>
      </c>
      <c r="H2183" s="6" t="s">
        <v>22</v>
      </c>
      <c r="I2183" s="8">
        <v>0.5</v>
      </c>
      <c r="J2183" s="9">
        <v>3500</v>
      </c>
      <c r="K2183" s="10">
        <f t="shared" si="0"/>
        <v>1750</v>
      </c>
      <c r="L2183" s="10">
        <f t="shared" si="1"/>
        <v>437.5</v>
      </c>
      <c r="M2183" s="11">
        <v>0.25</v>
      </c>
      <c r="O2183" s="16"/>
      <c r="P2183" s="14"/>
      <c r="Q2183" s="12"/>
      <c r="R2183" s="13"/>
    </row>
    <row r="2184" spans="1:18" ht="15.75" customHeight="1">
      <c r="A2184" s="1"/>
      <c r="B2184" s="6" t="s">
        <v>27</v>
      </c>
      <c r="C2184" s="6">
        <v>1128299</v>
      </c>
      <c r="D2184" s="7">
        <v>44299</v>
      </c>
      <c r="E2184" s="6" t="s">
        <v>28</v>
      </c>
      <c r="F2184" s="6" t="s">
        <v>84</v>
      </c>
      <c r="G2184" s="6" t="s">
        <v>85</v>
      </c>
      <c r="H2184" s="6" t="s">
        <v>17</v>
      </c>
      <c r="I2184" s="8">
        <v>0.5</v>
      </c>
      <c r="J2184" s="9">
        <v>5250</v>
      </c>
      <c r="K2184" s="10">
        <f t="shared" si="0"/>
        <v>2625</v>
      </c>
      <c r="L2184" s="10">
        <f t="shared" si="1"/>
        <v>1050</v>
      </c>
      <c r="M2184" s="11">
        <v>0.4</v>
      </c>
      <c r="O2184" s="16"/>
      <c r="P2184" s="14"/>
      <c r="Q2184" s="12"/>
      <c r="R2184" s="13"/>
    </row>
    <row r="2185" spans="1:18" ht="15.75" customHeight="1">
      <c r="A2185" s="1"/>
      <c r="B2185" s="6" t="s">
        <v>27</v>
      </c>
      <c r="C2185" s="6">
        <v>1128299</v>
      </c>
      <c r="D2185" s="7">
        <v>44299</v>
      </c>
      <c r="E2185" s="6" t="s">
        <v>28</v>
      </c>
      <c r="F2185" s="6" t="s">
        <v>84</v>
      </c>
      <c r="G2185" s="6" t="s">
        <v>85</v>
      </c>
      <c r="H2185" s="6" t="s">
        <v>18</v>
      </c>
      <c r="I2185" s="8">
        <v>0.55000000000000004</v>
      </c>
      <c r="J2185" s="9">
        <v>3250</v>
      </c>
      <c r="K2185" s="10">
        <f t="shared" si="0"/>
        <v>1787.5000000000002</v>
      </c>
      <c r="L2185" s="10">
        <f t="shared" si="1"/>
        <v>715.00000000000011</v>
      </c>
      <c r="M2185" s="11">
        <v>0.4</v>
      </c>
      <c r="O2185" s="16"/>
      <c r="P2185" s="14"/>
      <c r="Q2185" s="12"/>
      <c r="R2185" s="13"/>
    </row>
    <row r="2186" spans="1:18" ht="15.75" customHeight="1">
      <c r="A2186" s="1"/>
      <c r="B2186" s="6" t="s">
        <v>27</v>
      </c>
      <c r="C2186" s="6">
        <v>1128299</v>
      </c>
      <c r="D2186" s="7">
        <v>44299</v>
      </c>
      <c r="E2186" s="6" t="s">
        <v>28</v>
      </c>
      <c r="F2186" s="6" t="s">
        <v>84</v>
      </c>
      <c r="G2186" s="6" t="s">
        <v>85</v>
      </c>
      <c r="H2186" s="6" t="s">
        <v>19</v>
      </c>
      <c r="I2186" s="8">
        <v>0.55000000000000004</v>
      </c>
      <c r="J2186" s="9">
        <v>3750</v>
      </c>
      <c r="K2186" s="10">
        <f t="shared" si="0"/>
        <v>2062.5</v>
      </c>
      <c r="L2186" s="10">
        <f t="shared" si="1"/>
        <v>721.875</v>
      </c>
      <c r="M2186" s="11">
        <v>0.35</v>
      </c>
      <c r="O2186" s="16"/>
      <c r="P2186" s="14"/>
      <c r="Q2186" s="12"/>
      <c r="R2186" s="13"/>
    </row>
    <row r="2187" spans="1:18" ht="15.75" customHeight="1">
      <c r="A2187" s="1"/>
      <c r="B2187" s="6" t="s">
        <v>27</v>
      </c>
      <c r="C2187" s="6">
        <v>1128299</v>
      </c>
      <c r="D2187" s="7">
        <v>44299</v>
      </c>
      <c r="E2187" s="6" t="s">
        <v>28</v>
      </c>
      <c r="F2187" s="6" t="s">
        <v>84</v>
      </c>
      <c r="G2187" s="6" t="s">
        <v>85</v>
      </c>
      <c r="H2187" s="6" t="s">
        <v>20</v>
      </c>
      <c r="I2187" s="8">
        <v>0.5</v>
      </c>
      <c r="J2187" s="9">
        <v>2750</v>
      </c>
      <c r="K2187" s="10">
        <f t="shared" si="0"/>
        <v>1375</v>
      </c>
      <c r="L2187" s="10">
        <f t="shared" si="1"/>
        <v>550</v>
      </c>
      <c r="M2187" s="11">
        <v>0.4</v>
      </c>
      <c r="O2187" s="16"/>
      <c r="P2187" s="14"/>
      <c r="Q2187" s="12"/>
      <c r="R2187" s="13"/>
    </row>
    <row r="2188" spans="1:18" ht="15.75" customHeight="1">
      <c r="A2188" s="1"/>
      <c r="B2188" s="6" t="s">
        <v>27</v>
      </c>
      <c r="C2188" s="6">
        <v>1128299</v>
      </c>
      <c r="D2188" s="7">
        <v>44299</v>
      </c>
      <c r="E2188" s="6" t="s">
        <v>28</v>
      </c>
      <c r="F2188" s="6" t="s">
        <v>84</v>
      </c>
      <c r="G2188" s="6" t="s">
        <v>85</v>
      </c>
      <c r="H2188" s="6" t="s">
        <v>21</v>
      </c>
      <c r="I2188" s="8">
        <v>0.55000000000000004</v>
      </c>
      <c r="J2188" s="9">
        <v>1750</v>
      </c>
      <c r="K2188" s="10">
        <f t="shared" si="0"/>
        <v>962.50000000000011</v>
      </c>
      <c r="L2188" s="10">
        <f t="shared" si="1"/>
        <v>336.875</v>
      </c>
      <c r="M2188" s="11">
        <v>0.35</v>
      </c>
      <c r="O2188" s="16"/>
      <c r="P2188" s="14"/>
      <c r="Q2188" s="12"/>
      <c r="R2188" s="13"/>
    </row>
    <row r="2189" spans="1:18" ht="15.75" customHeight="1">
      <c r="A2189" s="1"/>
      <c r="B2189" s="6" t="s">
        <v>27</v>
      </c>
      <c r="C2189" s="6">
        <v>1128299</v>
      </c>
      <c r="D2189" s="7">
        <v>44299</v>
      </c>
      <c r="E2189" s="6" t="s">
        <v>28</v>
      </c>
      <c r="F2189" s="6" t="s">
        <v>84</v>
      </c>
      <c r="G2189" s="6" t="s">
        <v>85</v>
      </c>
      <c r="H2189" s="6" t="s">
        <v>22</v>
      </c>
      <c r="I2189" s="8">
        <v>0.70000000000000007</v>
      </c>
      <c r="J2189" s="9">
        <v>3500</v>
      </c>
      <c r="K2189" s="10">
        <f t="shared" si="0"/>
        <v>2450.0000000000005</v>
      </c>
      <c r="L2189" s="10">
        <f t="shared" si="1"/>
        <v>612.50000000000011</v>
      </c>
      <c r="M2189" s="11">
        <v>0.25</v>
      </c>
      <c r="O2189" s="16"/>
      <c r="P2189" s="14"/>
      <c r="Q2189" s="12"/>
      <c r="R2189" s="13"/>
    </row>
    <row r="2190" spans="1:18" ht="15.75" customHeight="1">
      <c r="A2190" s="1"/>
      <c r="B2190" s="6" t="s">
        <v>27</v>
      </c>
      <c r="C2190" s="6">
        <v>1128299</v>
      </c>
      <c r="D2190" s="7">
        <v>44330</v>
      </c>
      <c r="E2190" s="6" t="s">
        <v>28</v>
      </c>
      <c r="F2190" s="6" t="s">
        <v>84</v>
      </c>
      <c r="G2190" s="6" t="s">
        <v>85</v>
      </c>
      <c r="H2190" s="6" t="s">
        <v>17</v>
      </c>
      <c r="I2190" s="8">
        <v>0.5</v>
      </c>
      <c r="J2190" s="9">
        <v>5500</v>
      </c>
      <c r="K2190" s="10">
        <f t="shared" si="0"/>
        <v>2750</v>
      </c>
      <c r="L2190" s="10">
        <f t="shared" si="1"/>
        <v>1100</v>
      </c>
      <c r="M2190" s="11">
        <v>0.4</v>
      </c>
      <c r="O2190" s="16"/>
      <c r="P2190" s="14"/>
      <c r="Q2190" s="12"/>
      <c r="R2190" s="13"/>
    </row>
    <row r="2191" spans="1:18" ht="15.75" customHeight="1">
      <c r="A2191" s="1"/>
      <c r="B2191" s="6" t="s">
        <v>27</v>
      </c>
      <c r="C2191" s="6">
        <v>1128299</v>
      </c>
      <c r="D2191" s="7">
        <v>44330</v>
      </c>
      <c r="E2191" s="6" t="s">
        <v>28</v>
      </c>
      <c r="F2191" s="6" t="s">
        <v>84</v>
      </c>
      <c r="G2191" s="6" t="s">
        <v>85</v>
      </c>
      <c r="H2191" s="6" t="s">
        <v>18</v>
      </c>
      <c r="I2191" s="8">
        <v>0.55000000000000004</v>
      </c>
      <c r="J2191" s="9">
        <v>4000</v>
      </c>
      <c r="K2191" s="10">
        <f t="shared" si="0"/>
        <v>2200</v>
      </c>
      <c r="L2191" s="10">
        <f t="shared" si="1"/>
        <v>880</v>
      </c>
      <c r="M2191" s="11">
        <v>0.4</v>
      </c>
      <c r="O2191" s="16"/>
      <c r="P2191" s="14"/>
      <c r="Q2191" s="12"/>
      <c r="R2191" s="13"/>
    </row>
    <row r="2192" spans="1:18" ht="15.75" customHeight="1">
      <c r="A2192" s="1"/>
      <c r="B2192" s="6" t="s">
        <v>27</v>
      </c>
      <c r="C2192" s="6">
        <v>1128299</v>
      </c>
      <c r="D2192" s="7">
        <v>44330</v>
      </c>
      <c r="E2192" s="6" t="s">
        <v>28</v>
      </c>
      <c r="F2192" s="6" t="s">
        <v>84</v>
      </c>
      <c r="G2192" s="6" t="s">
        <v>85</v>
      </c>
      <c r="H2192" s="6" t="s">
        <v>19</v>
      </c>
      <c r="I2192" s="8">
        <v>0.55000000000000004</v>
      </c>
      <c r="J2192" s="9">
        <v>4250</v>
      </c>
      <c r="K2192" s="10">
        <f t="shared" si="0"/>
        <v>2337.5</v>
      </c>
      <c r="L2192" s="10">
        <f t="shared" si="1"/>
        <v>818.125</v>
      </c>
      <c r="M2192" s="11">
        <v>0.35</v>
      </c>
      <c r="O2192" s="16"/>
      <c r="P2192" s="14"/>
      <c r="Q2192" s="12"/>
      <c r="R2192" s="13"/>
    </row>
    <row r="2193" spans="1:18" ht="15.75" customHeight="1">
      <c r="A2193" s="1"/>
      <c r="B2193" s="6" t="s">
        <v>27</v>
      </c>
      <c r="C2193" s="6">
        <v>1128299</v>
      </c>
      <c r="D2193" s="7">
        <v>44330</v>
      </c>
      <c r="E2193" s="6" t="s">
        <v>28</v>
      </c>
      <c r="F2193" s="6" t="s">
        <v>84</v>
      </c>
      <c r="G2193" s="6" t="s">
        <v>85</v>
      </c>
      <c r="H2193" s="6" t="s">
        <v>20</v>
      </c>
      <c r="I2193" s="8">
        <v>0.5</v>
      </c>
      <c r="J2193" s="9">
        <v>3250</v>
      </c>
      <c r="K2193" s="10">
        <f t="shared" si="0"/>
        <v>1625</v>
      </c>
      <c r="L2193" s="10">
        <f t="shared" si="1"/>
        <v>650</v>
      </c>
      <c r="M2193" s="11">
        <v>0.4</v>
      </c>
      <c r="O2193" s="16"/>
      <c r="P2193" s="14"/>
      <c r="Q2193" s="12"/>
      <c r="R2193" s="13"/>
    </row>
    <row r="2194" spans="1:18" ht="15.75" customHeight="1">
      <c r="A2194" s="1"/>
      <c r="B2194" s="6" t="s">
        <v>27</v>
      </c>
      <c r="C2194" s="6">
        <v>1128299</v>
      </c>
      <c r="D2194" s="7">
        <v>44330</v>
      </c>
      <c r="E2194" s="6" t="s">
        <v>28</v>
      </c>
      <c r="F2194" s="6" t="s">
        <v>84</v>
      </c>
      <c r="G2194" s="6" t="s">
        <v>85</v>
      </c>
      <c r="H2194" s="6" t="s">
        <v>21</v>
      </c>
      <c r="I2194" s="8">
        <v>0.55000000000000004</v>
      </c>
      <c r="J2194" s="9">
        <v>2250</v>
      </c>
      <c r="K2194" s="10">
        <f t="shared" si="0"/>
        <v>1237.5</v>
      </c>
      <c r="L2194" s="10">
        <f t="shared" si="1"/>
        <v>433.125</v>
      </c>
      <c r="M2194" s="11">
        <v>0.35</v>
      </c>
      <c r="O2194" s="16"/>
      <c r="P2194" s="14"/>
      <c r="Q2194" s="12"/>
      <c r="R2194" s="13"/>
    </row>
    <row r="2195" spans="1:18" ht="15.75" customHeight="1">
      <c r="A2195" s="1"/>
      <c r="B2195" s="6" t="s">
        <v>27</v>
      </c>
      <c r="C2195" s="6">
        <v>1128299</v>
      </c>
      <c r="D2195" s="7">
        <v>44330</v>
      </c>
      <c r="E2195" s="6" t="s">
        <v>28</v>
      </c>
      <c r="F2195" s="6" t="s">
        <v>84</v>
      </c>
      <c r="G2195" s="6" t="s">
        <v>85</v>
      </c>
      <c r="H2195" s="6" t="s">
        <v>22</v>
      </c>
      <c r="I2195" s="8">
        <v>0.70000000000000007</v>
      </c>
      <c r="J2195" s="9">
        <v>4000</v>
      </c>
      <c r="K2195" s="10">
        <f t="shared" si="0"/>
        <v>2800.0000000000005</v>
      </c>
      <c r="L2195" s="10">
        <f t="shared" si="1"/>
        <v>700.00000000000011</v>
      </c>
      <c r="M2195" s="11">
        <v>0.25</v>
      </c>
      <c r="O2195" s="16"/>
      <c r="P2195" s="14"/>
      <c r="Q2195" s="12"/>
      <c r="R2195" s="13"/>
    </row>
    <row r="2196" spans="1:18" ht="15.75" customHeight="1">
      <c r="A2196" s="1"/>
      <c r="B2196" s="6" t="s">
        <v>27</v>
      </c>
      <c r="C2196" s="6">
        <v>1128299</v>
      </c>
      <c r="D2196" s="7">
        <v>44360</v>
      </c>
      <c r="E2196" s="6" t="s">
        <v>28</v>
      </c>
      <c r="F2196" s="6" t="s">
        <v>84</v>
      </c>
      <c r="G2196" s="6" t="s">
        <v>85</v>
      </c>
      <c r="H2196" s="6" t="s">
        <v>17</v>
      </c>
      <c r="I2196" s="8">
        <v>0.5</v>
      </c>
      <c r="J2196" s="9">
        <v>6750</v>
      </c>
      <c r="K2196" s="10">
        <f t="shared" si="0"/>
        <v>3375</v>
      </c>
      <c r="L2196" s="10">
        <f t="shared" si="1"/>
        <v>1350</v>
      </c>
      <c r="M2196" s="11">
        <v>0.4</v>
      </c>
      <c r="O2196" s="16"/>
      <c r="P2196" s="14"/>
      <c r="Q2196" s="12"/>
      <c r="R2196" s="13"/>
    </row>
    <row r="2197" spans="1:18" ht="15.75" customHeight="1">
      <c r="A2197" s="1"/>
      <c r="B2197" s="6" t="s">
        <v>27</v>
      </c>
      <c r="C2197" s="6">
        <v>1128299</v>
      </c>
      <c r="D2197" s="7">
        <v>44360</v>
      </c>
      <c r="E2197" s="6" t="s">
        <v>28</v>
      </c>
      <c r="F2197" s="6" t="s">
        <v>84</v>
      </c>
      <c r="G2197" s="6" t="s">
        <v>85</v>
      </c>
      <c r="H2197" s="6" t="s">
        <v>18</v>
      </c>
      <c r="I2197" s="8">
        <v>0.55000000000000004</v>
      </c>
      <c r="J2197" s="9">
        <v>5250</v>
      </c>
      <c r="K2197" s="10">
        <f t="shared" si="0"/>
        <v>2887.5000000000005</v>
      </c>
      <c r="L2197" s="10">
        <f t="shared" si="1"/>
        <v>1155.0000000000002</v>
      </c>
      <c r="M2197" s="11">
        <v>0.4</v>
      </c>
      <c r="O2197" s="16"/>
      <c r="P2197" s="14"/>
      <c r="Q2197" s="12"/>
      <c r="R2197" s="13"/>
    </row>
    <row r="2198" spans="1:18" ht="15.75" customHeight="1">
      <c r="A2198" s="1"/>
      <c r="B2198" s="6" t="s">
        <v>27</v>
      </c>
      <c r="C2198" s="6">
        <v>1128299</v>
      </c>
      <c r="D2198" s="7">
        <v>44360</v>
      </c>
      <c r="E2198" s="6" t="s">
        <v>28</v>
      </c>
      <c r="F2198" s="6" t="s">
        <v>84</v>
      </c>
      <c r="G2198" s="6" t="s">
        <v>85</v>
      </c>
      <c r="H2198" s="6" t="s">
        <v>19</v>
      </c>
      <c r="I2198" s="8">
        <v>0.55000000000000004</v>
      </c>
      <c r="J2198" s="9">
        <v>5250</v>
      </c>
      <c r="K2198" s="10">
        <f t="shared" si="0"/>
        <v>2887.5000000000005</v>
      </c>
      <c r="L2198" s="10">
        <f t="shared" si="1"/>
        <v>1010.6250000000001</v>
      </c>
      <c r="M2198" s="11">
        <v>0.35</v>
      </c>
      <c r="O2198" s="16"/>
      <c r="P2198" s="14"/>
      <c r="Q2198" s="12"/>
      <c r="R2198" s="13"/>
    </row>
    <row r="2199" spans="1:18" ht="15.75" customHeight="1">
      <c r="A2199" s="1"/>
      <c r="B2199" s="6" t="s">
        <v>27</v>
      </c>
      <c r="C2199" s="6">
        <v>1128299</v>
      </c>
      <c r="D2199" s="7">
        <v>44360</v>
      </c>
      <c r="E2199" s="6" t="s">
        <v>28</v>
      </c>
      <c r="F2199" s="6" t="s">
        <v>84</v>
      </c>
      <c r="G2199" s="6" t="s">
        <v>85</v>
      </c>
      <c r="H2199" s="6" t="s">
        <v>20</v>
      </c>
      <c r="I2199" s="8">
        <v>0.5</v>
      </c>
      <c r="J2199" s="9">
        <v>4000</v>
      </c>
      <c r="K2199" s="10">
        <f t="shared" si="0"/>
        <v>2000</v>
      </c>
      <c r="L2199" s="10">
        <f t="shared" si="1"/>
        <v>800</v>
      </c>
      <c r="M2199" s="11">
        <v>0.4</v>
      </c>
      <c r="O2199" s="16"/>
      <c r="P2199" s="14"/>
      <c r="Q2199" s="12"/>
      <c r="R2199" s="13"/>
    </row>
    <row r="2200" spans="1:18" ht="15.75" customHeight="1">
      <c r="A2200" s="1"/>
      <c r="B2200" s="6" t="s">
        <v>27</v>
      </c>
      <c r="C2200" s="6">
        <v>1128299</v>
      </c>
      <c r="D2200" s="7">
        <v>44360</v>
      </c>
      <c r="E2200" s="6" t="s">
        <v>28</v>
      </c>
      <c r="F2200" s="6" t="s">
        <v>84</v>
      </c>
      <c r="G2200" s="6" t="s">
        <v>85</v>
      </c>
      <c r="H2200" s="6" t="s">
        <v>21</v>
      </c>
      <c r="I2200" s="8">
        <v>0.55000000000000004</v>
      </c>
      <c r="J2200" s="9">
        <v>2750</v>
      </c>
      <c r="K2200" s="10">
        <f t="shared" si="0"/>
        <v>1512.5000000000002</v>
      </c>
      <c r="L2200" s="10">
        <f t="shared" si="1"/>
        <v>529.375</v>
      </c>
      <c r="M2200" s="11">
        <v>0.35</v>
      </c>
      <c r="O2200" s="16"/>
      <c r="P2200" s="14"/>
      <c r="Q2200" s="12"/>
      <c r="R2200" s="13"/>
    </row>
    <row r="2201" spans="1:18" ht="15.75" customHeight="1">
      <c r="A2201" s="1"/>
      <c r="B2201" s="6" t="s">
        <v>27</v>
      </c>
      <c r="C2201" s="6">
        <v>1128299</v>
      </c>
      <c r="D2201" s="7">
        <v>44360</v>
      </c>
      <c r="E2201" s="6" t="s">
        <v>28</v>
      </c>
      <c r="F2201" s="6" t="s">
        <v>84</v>
      </c>
      <c r="G2201" s="6" t="s">
        <v>85</v>
      </c>
      <c r="H2201" s="6" t="s">
        <v>22</v>
      </c>
      <c r="I2201" s="8">
        <v>0.70000000000000007</v>
      </c>
      <c r="J2201" s="9">
        <v>5750</v>
      </c>
      <c r="K2201" s="10">
        <f t="shared" si="0"/>
        <v>4025.0000000000005</v>
      </c>
      <c r="L2201" s="10">
        <f t="shared" si="1"/>
        <v>1006.2500000000001</v>
      </c>
      <c r="M2201" s="11">
        <v>0.25</v>
      </c>
      <c r="O2201" s="16"/>
      <c r="P2201" s="14"/>
      <c r="Q2201" s="12"/>
      <c r="R2201" s="13"/>
    </row>
    <row r="2202" spans="1:18" ht="15.75" customHeight="1">
      <c r="A2202" s="1"/>
      <c r="B2202" s="6" t="s">
        <v>27</v>
      </c>
      <c r="C2202" s="6">
        <v>1128299</v>
      </c>
      <c r="D2202" s="7">
        <v>44389</v>
      </c>
      <c r="E2202" s="6" t="s">
        <v>28</v>
      </c>
      <c r="F2202" s="6" t="s">
        <v>84</v>
      </c>
      <c r="G2202" s="6" t="s">
        <v>85</v>
      </c>
      <c r="H2202" s="6" t="s">
        <v>17</v>
      </c>
      <c r="I2202" s="8">
        <v>0.5</v>
      </c>
      <c r="J2202" s="9">
        <v>7250</v>
      </c>
      <c r="K2202" s="10">
        <f t="shared" si="0"/>
        <v>3625</v>
      </c>
      <c r="L2202" s="10">
        <f t="shared" si="1"/>
        <v>1450</v>
      </c>
      <c r="M2202" s="11">
        <v>0.4</v>
      </c>
      <c r="O2202" s="16"/>
      <c r="P2202" s="14"/>
      <c r="Q2202" s="12"/>
      <c r="R2202" s="13"/>
    </row>
    <row r="2203" spans="1:18" ht="15.75" customHeight="1">
      <c r="A2203" s="1"/>
      <c r="B2203" s="6" t="s">
        <v>27</v>
      </c>
      <c r="C2203" s="6">
        <v>1128299</v>
      </c>
      <c r="D2203" s="7">
        <v>44389</v>
      </c>
      <c r="E2203" s="6" t="s">
        <v>28</v>
      </c>
      <c r="F2203" s="6" t="s">
        <v>84</v>
      </c>
      <c r="G2203" s="6" t="s">
        <v>85</v>
      </c>
      <c r="H2203" s="6" t="s">
        <v>18</v>
      </c>
      <c r="I2203" s="8">
        <v>0.55000000000000004</v>
      </c>
      <c r="J2203" s="9">
        <v>5750</v>
      </c>
      <c r="K2203" s="10">
        <f t="shared" si="0"/>
        <v>3162.5000000000005</v>
      </c>
      <c r="L2203" s="10">
        <f t="shared" si="1"/>
        <v>1265.0000000000002</v>
      </c>
      <c r="M2203" s="11">
        <v>0.4</v>
      </c>
      <c r="O2203" s="16"/>
      <c r="P2203" s="14"/>
      <c r="Q2203" s="12"/>
      <c r="R2203" s="13"/>
    </row>
    <row r="2204" spans="1:18" ht="15.75" customHeight="1">
      <c r="A2204" s="1"/>
      <c r="B2204" s="6" t="s">
        <v>27</v>
      </c>
      <c r="C2204" s="6">
        <v>1128299</v>
      </c>
      <c r="D2204" s="7">
        <v>44389</v>
      </c>
      <c r="E2204" s="6" t="s">
        <v>28</v>
      </c>
      <c r="F2204" s="6" t="s">
        <v>84</v>
      </c>
      <c r="G2204" s="6" t="s">
        <v>85</v>
      </c>
      <c r="H2204" s="6" t="s">
        <v>19</v>
      </c>
      <c r="I2204" s="8">
        <v>0.55000000000000004</v>
      </c>
      <c r="J2204" s="9">
        <v>5250</v>
      </c>
      <c r="K2204" s="10">
        <f t="shared" si="0"/>
        <v>2887.5000000000005</v>
      </c>
      <c r="L2204" s="10">
        <f t="shared" si="1"/>
        <v>1010.6250000000001</v>
      </c>
      <c r="M2204" s="11">
        <v>0.35</v>
      </c>
      <c r="O2204" s="16"/>
      <c r="P2204" s="14"/>
      <c r="Q2204" s="12"/>
      <c r="R2204" s="13"/>
    </row>
    <row r="2205" spans="1:18" ht="15.75" customHeight="1">
      <c r="A2205" s="1"/>
      <c r="B2205" s="6" t="s">
        <v>27</v>
      </c>
      <c r="C2205" s="6">
        <v>1128299</v>
      </c>
      <c r="D2205" s="7">
        <v>44389</v>
      </c>
      <c r="E2205" s="6" t="s">
        <v>28</v>
      </c>
      <c r="F2205" s="6" t="s">
        <v>84</v>
      </c>
      <c r="G2205" s="6" t="s">
        <v>85</v>
      </c>
      <c r="H2205" s="6" t="s">
        <v>20</v>
      </c>
      <c r="I2205" s="8">
        <v>0.5</v>
      </c>
      <c r="J2205" s="9">
        <v>4250</v>
      </c>
      <c r="K2205" s="10">
        <f t="shared" si="0"/>
        <v>2125</v>
      </c>
      <c r="L2205" s="10">
        <f t="shared" si="1"/>
        <v>850</v>
      </c>
      <c r="M2205" s="11">
        <v>0.4</v>
      </c>
      <c r="O2205" s="16"/>
      <c r="P2205" s="14"/>
      <c r="Q2205" s="12"/>
      <c r="R2205" s="13"/>
    </row>
    <row r="2206" spans="1:18" ht="15.75" customHeight="1">
      <c r="A2206" s="1"/>
      <c r="B2206" s="6" t="s">
        <v>27</v>
      </c>
      <c r="C2206" s="6">
        <v>1128299</v>
      </c>
      <c r="D2206" s="7">
        <v>44389</v>
      </c>
      <c r="E2206" s="6" t="s">
        <v>28</v>
      </c>
      <c r="F2206" s="6" t="s">
        <v>84</v>
      </c>
      <c r="G2206" s="6" t="s">
        <v>85</v>
      </c>
      <c r="H2206" s="6" t="s">
        <v>21</v>
      </c>
      <c r="I2206" s="8">
        <v>0.55000000000000004</v>
      </c>
      <c r="J2206" s="9">
        <v>4750</v>
      </c>
      <c r="K2206" s="10">
        <f t="shared" si="0"/>
        <v>2612.5</v>
      </c>
      <c r="L2206" s="10">
        <f t="shared" si="1"/>
        <v>914.37499999999989</v>
      </c>
      <c r="M2206" s="11">
        <v>0.35</v>
      </c>
      <c r="O2206" s="16"/>
      <c r="P2206" s="14"/>
      <c r="Q2206" s="12"/>
      <c r="R2206" s="13"/>
    </row>
    <row r="2207" spans="1:18" ht="15.75" customHeight="1">
      <c r="A2207" s="1"/>
      <c r="B2207" s="6" t="s">
        <v>27</v>
      </c>
      <c r="C2207" s="6">
        <v>1128299</v>
      </c>
      <c r="D2207" s="7">
        <v>44389</v>
      </c>
      <c r="E2207" s="6" t="s">
        <v>28</v>
      </c>
      <c r="F2207" s="6" t="s">
        <v>84</v>
      </c>
      <c r="G2207" s="6" t="s">
        <v>85</v>
      </c>
      <c r="H2207" s="6" t="s">
        <v>22</v>
      </c>
      <c r="I2207" s="8">
        <v>0.70000000000000007</v>
      </c>
      <c r="J2207" s="9">
        <v>4750</v>
      </c>
      <c r="K2207" s="10">
        <f t="shared" si="0"/>
        <v>3325.0000000000005</v>
      </c>
      <c r="L2207" s="10">
        <f t="shared" si="1"/>
        <v>831.25000000000011</v>
      </c>
      <c r="M2207" s="11">
        <v>0.25</v>
      </c>
      <c r="O2207" s="16"/>
      <c r="P2207" s="14"/>
      <c r="Q2207" s="12"/>
      <c r="R2207" s="13"/>
    </row>
    <row r="2208" spans="1:18" ht="15.75" customHeight="1">
      <c r="A2208" s="1"/>
      <c r="B2208" s="6" t="s">
        <v>27</v>
      </c>
      <c r="C2208" s="6">
        <v>1128299</v>
      </c>
      <c r="D2208" s="7">
        <v>44421</v>
      </c>
      <c r="E2208" s="6" t="s">
        <v>28</v>
      </c>
      <c r="F2208" s="6" t="s">
        <v>84</v>
      </c>
      <c r="G2208" s="6" t="s">
        <v>85</v>
      </c>
      <c r="H2208" s="6" t="s">
        <v>17</v>
      </c>
      <c r="I2208" s="8">
        <v>0.55000000000000004</v>
      </c>
      <c r="J2208" s="9">
        <v>6750</v>
      </c>
      <c r="K2208" s="10">
        <f t="shared" si="0"/>
        <v>3712.5000000000005</v>
      </c>
      <c r="L2208" s="10">
        <f t="shared" si="1"/>
        <v>1485.0000000000002</v>
      </c>
      <c r="M2208" s="11">
        <v>0.4</v>
      </c>
      <c r="O2208" s="16"/>
      <c r="P2208" s="14"/>
      <c r="Q2208" s="12"/>
      <c r="R2208" s="13"/>
    </row>
    <row r="2209" spans="1:18" ht="15.75" customHeight="1">
      <c r="A2209" s="1"/>
      <c r="B2209" s="6" t="s">
        <v>27</v>
      </c>
      <c r="C2209" s="6">
        <v>1128299</v>
      </c>
      <c r="D2209" s="7">
        <v>44421</v>
      </c>
      <c r="E2209" s="6" t="s">
        <v>28</v>
      </c>
      <c r="F2209" s="6" t="s">
        <v>84</v>
      </c>
      <c r="G2209" s="6" t="s">
        <v>85</v>
      </c>
      <c r="H2209" s="6" t="s">
        <v>18</v>
      </c>
      <c r="I2209" s="8">
        <v>0.60000000000000009</v>
      </c>
      <c r="J2209" s="9">
        <v>6250</v>
      </c>
      <c r="K2209" s="10">
        <f t="shared" si="0"/>
        <v>3750.0000000000005</v>
      </c>
      <c r="L2209" s="10">
        <f t="shared" si="1"/>
        <v>1500.0000000000002</v>
      </c>
      <c r="M2209" s="11">
        <v>0.4</v>
      </c>
      <c r="O2209" s="16"/>
      <c r="P2209" s="14"/>
      <c r="Q2209" s="12"/>
      <c r="R2209" s="13"/>
    </row>
    <row r="2210" spans="1:18" ht="15.75" customHeight="1">
      <c r="A2210" s="1"/>
      <c r="B2210" s="6" t="s">
        <v>27</v>
      </c>
      <c r="C2210" s="6">
        <v>1128299</v>
      </c>
      <c r="D2210" s="7">
        <v>44421</v>
      </c>
      <c r="E2210" s="6" t="s">
        <v>28</v>
      </c>
      <c r="F2210" s="6" t="s">
        <v>84</v>
      </c>
      <c r="G2210" s="6" t="s">
        <v>85</v>
      </c>
      <c r="H2210" s="6" t="s">
        <v>19</v>
      </c>
      <c r="I2210" s="8">
        <v>0.55000000000000004</v>
      </c>
      <c r="J2210" s="9">
        <v>5000</v>
      </c>
      <c r="K2210" s="10">
        <f t="shared" si="0"/>
        <v>2750</v>
      </c>
      <c r="L2210" s="10">
        <f t="shared" si="1"/>
        <v>962.49999999999989</v>
      </c>
      <c r="M2210" s="11">
        <v>0.35</v>
      </c>
      <c r="O2210" s="16"/>
      <c r="P2210" s="14"/>
      <c r="Q2210" s="12"/>
      <c r="R2210" s="13"/>
    </row>
    <row r="2211" spans="1:18" ht="15.75" customHeight="1">
      <c r="A2211" s="1"/>
      <c r="B2211" s="6" t="s">
        <v>27</v>
      </c>
      <c r="C2211" s="6">
        <v>1128299</v>
      </c>
      <c r="D2211" s="7">
        <v>44421</v>
      </c>
      <c r="E2211" s="6" t="s">
        <v>28</v>
      </c>
      <c r="F2211" s="6" t="s">
        <v>84</v>
      </c>
      <c r="G2211" s="6" t="s">
        <v>85</v>
      </c>
      <c r="H2211" s="6" t="s">
        <v>20</v>
      </c>
      <c r="I2211" s="8">
        <v>0.55000000000000004</v>
      </c>
      <c r="J2211" s="9">
        <v>4500</v>
      </c>
      <c r="K2211" s="10">
        <f t="shared" si="0"/>
        <v>2475</v>
      </c>
      <c r="L2211" s="10">
        <f t="shared" si="1"/>
        <v>990</v>
      </c>
      <c r="M2211" s="11">
        <v>0.4</v>
      </c>
      <c r="O2211" s="16"/>
      <c r="P2211" s="14"/>
      <c r="Q2211" s="12"/>
      <c r="R2211" s="13"/>
    </row>
    <row r="2212" spans="1:18" ht="15.75" customHeight="1">
      <c r="A2212" s="1"/>
      <c r="B2212" s="6" t="s">
        <v>27</v>
      </c>
      <c r="C2212" s="6">
        <v>1128299</v>
      </c>
      <c r="D2212" s="7">
        <v>44421</v>
      </c>
      <c r="E2212" s="6" t="s">
        <v>28</v>
      </c>
      <c r="F2212" s="6" t="s">
        <v>84</v>
      </c>
      <c r="G2212" s="6" t="s">
        <v>85</v>
      </c>
      <c r="H2212" s="6" t="s">
        <v>21</v>
      </c>
      <c r="I2212" s="8">
        <v>0.65</v>
      </c>
      <c r="J2212" s="9">
        <v>4500</v>
      </c>
      <c r="K2212" s="10">
        <f t="shared" si="0"/>
        <v>2925</v>
      </c>
      <c r="L2212" s="10">
        <f t="shared" si="1"/>
        <v>1023.7499999999999</v>
      </c>
      <c r="M2212" s="11">
        <v>0.35</v>
      </c>
      <c r="O2212" s="16"/>
      <c r="P2212" s="14"/>
      <c r="Q2212" s="12"/>
      <c r="R2212" s="13"/>
    </row>
    <row r="2213" spans="1:18" ht="15.75" customHeight="1">
      <c r="A2213" s="1"/>
      <c r="B2213" s="6" t="s">
        <v>27</v>
      </c>
      <c r="C2213" s="6">
        <v>1128299</v>
      </c>
      <c r="D2213" s="7">
        <v>44421</v>
      </c>
      <c r="E2213" s="6" t="s">
        <v>28</v>
      </c>
      <c r="F2213" s="6" t="s">
        <v>84</v>
      </c>
      <c r="G2213" s="6" t="s">
        <v>85</v>
      </c>
      <c r="H2213" s="6" t="s">
        <v>22</v>
      </c>
      <c r="I2213" s="8">
        <v>0.70000000000000007</v>
      </c>
      <c r="J2213" s="9">
        <v>4250</v>
      </c>
      <c r="K2213" s="10">
        <f t="shared" si="0"/>
        <v>2975.0000000000005</v>
      </c>
      <c r="L2213" s="10">
        <f t="shared" si="1"/>
        <v>743.75000000000011</v>
      </c>
      <c r="M2213" s="11">
        <v>0.25</v>
      </c>
      <c r="O2213" s="16"/>
      <c r="P2213" s="14"/>
      <c r="Q2213" s="12"/>
      <c r="R2213" s="13"/>
    </row>
    <row r="2214" spans="1:18" ht="15.75" customHeight="1">
      <c r="A2214" s="1"/>
      <c r="B2214" s="6" t="s">
        <v>27</v>
      </c>
      <c r="C2214" s="6">
        <v>1128299</v>
      </c>
      <c r="D2214" s="7">
        <v>44453</v>
      </c>
      <c r="E2214" s="6" t="s">
        <v>28</v>
      </c>
      <c r="F2214" s="6" t="s">
        <v>84</v>
      </c>
      <c r="G2214" s="6" t="s">
        <v>85</v>
      </c>
      <c r="H2214" s="6" t="s">
        <v>17</v>
      </c>
      <c r="I2214" s="8">
        <v>0.45000000000000012</v>
      </c>
      <c r="J2214" s="9">
        <v>6000</v>
      </c>
      <c r="K2214" s="10">
        <f t="shared" si="0"/>
        <v>2700.0000000000009</v>
      </c>
      <c r="L2214" s="10">
        <f t="shared" si="1"/>
        <v>1080.0000000000005</v>
      </c>
      <c r="M2214" s="11">
        <v>0.4</v>
      </c>
      <c r="O2214" s="16"/>
      <c r="P2214" s="14"/>
      <c r="Q2214" s="12"/>
      <c r="R2214" s="13"/>
    </row>
    <row r="2215" spans="1:18" ht="15.75" customHeight="1">
      <c r="A2215" s="1"/>
      <c r="B2215" s="6" t="s">
        <v>27</v>
      </c>
      <c r="C2215" s="6">
        <v>1128299</v>
      </c>
      <c r="D2215" s="7">
        <v>44453</v>
      </c>
      <c r="E2215" s="6" t="s">
        <v>28</v>
      </c>
      <c r="F2215" s="6" t="s">
        <v>84</v>
      </c>
      <c r="G2215" s="6" t="s">
        <v>85</v>
      </c>
      <c r="H2215" s="6" t="s">
        <v>18</v>
      </c>
      <c r="I2215" s="8">
        <v>0.50000000000000011</v>
      </c>
      <c r="J2215" s="9">
        <v>6000</v>
      </c>
      <c r="K2215" s="10">
        <f t="shared" si="0"/>
        <v>3000.0000000000005</v>
      </c>
      <c r="L2215" s="10">
        <f t="shared" si="1"/>
        <v>1200.0000000000002</v>
      </c>
      <c r="M2215" s="11">
        <v>0.4</v>
      </c>
      <c r="O2215" s="16"/>
      <c r="P2215" s="14"/>
      <c r="Q2215" s="12"/>
      <c r="R2215" s="13"/>
    </row>
    <row r="2216" spans="1:18" ht="15.75" customHeight="1">
      <c r="A2216" s="1"/>
      <c r="B2216" s="6" t="s">
        <v>27</v>
      </c>
      <c r="C2216" s="6">
        <v>1128299</v>
      </c>
      <c r="D2216" s="7">
        <v>44453</v>
      </c>
      <c r="E2216" s="6" t="s">
        <v>28</v>
      </c>
      <c r="F2216" s="6" t="s">
        <v>84</v>
      </c>
      <c r="G2216" s="6" t="s">
        <v>85</v>
      </c>
      <c r="H2216" s="6" t="s">
        <v>19</v>
      </c>
      <c r="I2216" s="8">
        <v>0.45000000000000012</v>
      </c>
      <c r="J2216" s="9">
        <v>4500</v>
      </c>
      <c r="K2216" s="10">
        <f t="shared" si="0"/>
        <v>2025.0000000000005</v>
      </c>
      <c r="L2216" s="10">
        <f t="shared" si="1"/>
        <v>708.75000000000011</v>
      </c>
      <c r="M2216" s="11">
        <v>0.35</v>
      </c>
      <c r="O2216" s="16"/>
      <c r="P2216" s="14"/>
      <c r="Q2216" s="12"/>
      <c r="R2216" s="13"/>
    </row>
    <row r="2217" spans="1:18" ht="15.75" customHeight="1">
      <c r="A2217" s="1"/>
      <c r="B2217" s="6" t="s">
        <v>27</v>
      </c>
      <c r="C2217" s="6">
        <v>1128299</v>
      </c>
      <c r="D2217" s="7">
        <v>44453</v>
      </c>
      <c r="E2217" s="6" t="s">
        <v>28</v>
      </c>
      <c r="F2217" s="6" t="s">
        <v>84</v>
      </c>
      <c r="G2217" s="6" t="s">
        <v>85</v>
      </c>
      <c r="H2217" s="6" t="s">
        <v>20</v>
      </c>
      <c r="I2217" s="8">
        <v>0.45000000000000012</v>
      </c>
      <c r="J2217" s="9">
        <v>4000</v>
      </c>
      <c r="K2217" s="10">
        <f t="shared" si="0"/>
        <v>1800.0000000000005</v>
      </c>
      <c r="L2217" s="10">
        <f t="shared" si="1"/>
        <v>720.00000000000023</v>
      </c>
      <c r="M2217" s="11">
        <v>0.4</v>
      </c>
      <c r="O2217" s="16"/>
      <c r="P2217" s="14"/>
      <c r="Q2217" s="12"/>
      <c r="R2217" s="13"/>
    </row>
    <row r="2218" spans="1:18" ht="15.75" customHeight="1">
      <c r="A2218" s="1"/>
      <c r="B2218" s="6" t="s">
        <v>27</v>
      </c>
      <c r="C2218" s="6">
        <v>1128299</v>
      </c>
      <c r="D2218" s="7">
        <v>44453</v>
      </c>
      <c r="E2218" s="6" t="s">
        <v>28</v>
      </c>
      <c r="F2218" s="6" t="s">
        <v>84</v>
      </c>
      <c r="G2218" s="6" t="s">
        <v>85</v>
      </c>
      <c r="H2218" s="6" t="s">
        <v>21</v>
      </c>
      <c r="I2218" s="8">
        <v>0.55000000000000004</v>
      </c>
      <c r="J2218" s="9">
        <v>4000</v>
      </c>
      <c r="K2218" s="10">
        <f t="shared" si="0"/>
        <v>2200</v>
      </c>
      <c r="L2218" s="10">
        <f t="shared" si="1"/>
        <v>770</v>
      </c>
      <c r="M2218" s="11">
        <v>0.35</v>
      </c>
      <c r="O2218" s="16"/>
      <c r="P2218" s="14"/>
      <c r="Q2218" s="12"/>
      <c r="R2218" s="13"/>
    </row>
    <row r="2219" spans="1:18" ht="15.75" customHeight="1">
      <c r="A2219" s="1"/>
      <c r="B2219" s="6" t="s">
        <v>27</v>
      </c>
      <c r="C2219" s="6">
        <v>1128299</v>
      </c>
      <c r="D2219" s="7">
        <v>44453</v>
      </c>
      <c r="E2219" s="6" t="s">
        <v>28</v>
      </c>
      <c r="F2219" s="6" t="s">
        <v>84</v>
      </c>
      <c r="G2219" s="6" t="s">
        <v>85</v>
      </c>
      <c r="H2219" s="6" t="s">
        <v>22</v>
      </c>
      <c r="I2219" s="8">
        <v>0.60000000000000009</v>
      </c>
      <c r="J2219" s="9">
        <v>4500</v>
      </c>
      <c r="K2219" s="10">
        <f t="shared" si="0"/>
        <v>2700.0000000000005</v>
      </c>
      <c r="L2219" s="10">
        <f t="shared" si="1"/>
        <v>675.00000000000011</v>
      </c>
      <c r="M2219" s="11">
        <v>0.25</v>
      </c>
      <c r="O2219" s="16"/>
      <c r="P2219" s="14"/>
      <c r="Q2219" s="12"/>
      <c r="R2219" s="13"/>
    </row>
    <row r="2220" spans="1:18" ht="15.75" customHeight="1">
      <c r="A2220" s="1"/>
      <c r="B2220" s="6" t="s">
        <v>27</v>
      </c>
      <c r="C2220" s="6">
        <v>1128299</v>
      </c>
      <c r="D2220" s="7">
        <v>44482</v>
      </c>
      <c r="E2220" s="6" t="s">
        <v>28</v>
      </c>
      <c r="F2220" s="6" t="s">
        <v>84</v>
      </c>
      <c r="G2220" s="6" t="s">
        <v>85</v>
      </c>
      <c r="H2220" s="6" t="s">
        <v>17</v>
      </c>
      <c r="I2220" s="8">
        <v>0.45000000000000012</v>
      </c>
      <c r="J2220" s="9">
        <v>5250</v>
      </c>
      <c r="K2220" s="10">
        <f t="shared" si="0"/>
        <v>2362.5000000000005</v>
      </c>
      <c r="L2220" s="10">
        <f t="shared" si="1"/>
        <v>945.00000000000023</v>
      </c>
      <c r="M2220" s="11">
        <v>0.4</v>
      </c>
      <c r="O2220" s="16"/>
      <c r="P2220" s="14"/>
      <c r="Q2220" s="12"/>
      <c r="R2220" s="13"/>
    </row>
    <row r="2221" spans="1:18" ht="15.75" customHeight="1">
      <c r="A2221" s="1"/>
      <c r="B2221" s="6" t="s">
        <v>27</v>
      </c>
      <c r="C2221" s="6">
        <v>1128299</v>
      </c>
      <c r="D2221" s="7">
        <v>44482</v>
      </c>
      <c r="E2221" s="6" t="s">
        <v>28</v>
      </c>
      <c r="F2221" s="6" t="s">
        <v>84</v>
      </c>
      <c r="G2221" s="6" t="s">
        <v>85</v>
      </c>
      <c r="H2221" s="6" t="s">
        <v>18</v>
      </c>
      <c r="I2221" s="8">
        <v>0.50000000000000011</v>
      </c>
      <c r="J2221" s="9">
        <v>5250</v>
      </c>
      <c r="K2221" s="10">
        <f t="shared" si="0"/>
        <v>2625.0000000000005</v>
      </c>
      <c r="L2221" s="10">
        <f t="shared" si="1"/>
        <v>1050.0000000000002</v>
      </c>
      <c r="M2221" s="11">
        <v>0.4</v>
      </c>
      <c r="O2221" s="16"/>
      <c r="P2221" s="14"/>
      <c r="Q2221" s="12"/>
      <c r="R2221" s="13"/>
    </row>
    <row r="2222" spans="1:18" ht="15.75" customHeight="1">
      <c r="A2222" s="1"/>
      <c r="B2222" s="6" t="s">
        <v>27</v>
      </c>
      <c r="C2222" s="6">
        <v>1128299</v>
      </c>
      <c r="D2222" s="7">
        <v>44482</v>
      </c>
      <c r="E2222" s="6" t="s">
        <v>28</v>
      </c>
      <c r="F2222" s="6" t="s">
        <v>84</v>
      </c>
      <c r="G2222" s="6" t="s">
        <v>85</v>
      </c>
      <c r="H2222" s="6" t="s">
        <v>19</v>
      </c>
      <c r="I2222" s="8">
        <v>0.45000000000000012</v>
      </c>
      <c r="J2222" s="9">
        <v>3500</v>
      </c>
      <c r="K2222" s="10">
        <f t="shared" si="0"/>
        <v>1575.0000000000005</v>
      </c>
      <c r="L2222" s="10">
        <f t="shared" si="1"/>
        <v>551.25000000000011</v>
      </c>
      <c r="M2222" s="11">
        <v>0.35</v>
      </c>
      <c r="O2222" s="16"/>
      <c r="P2222" s="14"/>
      <c r="Q2222" s="12"/>
      <c r="R2222" s="13"/>
    </row>
    <row r="2223" spans="1:18" ht="15.75" customHeight="1">
      <c r="A2223" s="1"/>
      <c r="B2223" s="6" t="s">
        <v>27</v>
      </c>
      <c r="C2223" s="6">
        <v>1128299</v>
      </c>
      <c r="D2223" s="7">
        <v>44482</v>
      </c>
      <c r="E2223" s="6" t="s">
        <v>28</v>
      </c>
      <c r="F2223" s="6" t="s">
        <v>84</v>
      </c>
      <c r="G2223" s="6" t="s">
        <v>85</v>
      </c>
      <c r="H2223" s="6" t="s">
        <v>20</v>
      </c>
      <c r="I2223" s="8">
        <v>0.45000000000000012</v>
      </c>
      <c r="J2223" s="9">
        <v>3250</v>
      </c>
      <c r="K2223" s="10">
        <f t="shared" si="0"/>
        <v>1462.5000000000005</v>
      </c>
      <c r="L2223" s="10">
        <f t="shared" si="1"/>
        <v>585.00000000000023</v>
      </c>
      <c r="M2223" s="11">
        <v>0.4</v>
      </c>
      <c r="O2223" s="16"/>
      <c r="P2223" s="14"/>
      <c r="Q2223" s="12"/>
      <c r="R2223" s="13"/>
    </row>
    <row r="2224" spans="1:18" ht="15.75" customHeight="1">
      <c r="A2224" s="1"/>
      <c r="B2224" s="6" t="s">
        <v>27</v>
      </c>
      <c r="C2224" s="6">
        <v>1128299</v>
      </c>
      <c r="D2224" s="7">
        <v>44482</v>
      </c>
      <c r="E2224" s="6" t="s">
        <v>28</v>
      </c>
      <c r="F2224" s="6" t="s">
        <v>84</v>
      </c>
      <c r="G2224" s="6" t="s">
        <v>85</v>
      </c>
      <c r="H2224" s="6" t="s">
        <v>21</v>
      </c>
      <c r="I2224" s="8">
        <v>0.55000000000000004</v>
      </c>
      <c r="J2224" s="9">
        <v>3000</v>
      </c>
      <c r="K2224" s="10">
        <f t="shared" si="0"/>
        <v>1650.0000000000002</v>
      </c>
      <c r="L2224" s="10">
        <f t="shared" si="1"/>
        <v>577.5</v>
      </c>
      <c r="M2224" s="11">
        <v>0.35</v>
      </c>
      <c r="O2224" s="16"/>
      <c r="P2224" s="14"/>
      <c r="Q2224" s="12"/>
      <c r="R2224" s="13"/>
    </row>
    <row r="2225" spans="1:18" ht="15.75" customHeight="1">
      <c r="A2225" s="1"/>
      <c r="B2225" s="6" t="s">
        <v>27</v>
      </c>
      <c r="C2225" s="6">
        <v>1128299</v>
      </c>
      <c r="D2225" s="7">
        <v>44482</v>
      </c>
      <c r="E2225" s="6" t="s">
        <v>28</v>
      </c>
      <c r="F2225" s="6" t="s">
        <v>84</v>
      </c>
      <c r="G2225" s="6" t="s">
        <v>85</v>
      </c>
      <c r="H2225" s="6" t="s">
        <v>22</v>
      </c>
      <c r="I2225" s="8">
        <v>0.70000000000000007</v>
      </c>
      <c r="J2225" s="9">
        <v>3500</v>
      </c>
      <c r="K2225" s="10">
        <f t="shared" si="0"/>
        <v>2450.0000000000005</v>
      </c>
      <c r="L2225" s="10">
        <f t="shared" si="1"/>
        <v>612.50000000000011</v>
      </c>
      <c r="M2225" s="11">
        <v>0.25</v>
      </c>
      <c r="O2225" s="16"/>
      <c r="P2225" s="14"/>
      <c r="Q2225" s="12"/>
      <c r="R2225" s="13"/>
    </row>
    <row r="2226" spans="1:18" ht="15.75" customHeight="1">
      <c r="A2226" s="1"/>
      <c r="B2226" s="6" t="s">
        <v>27</v>
      </c>
      <c r="C2226" s="6">
        <v>1128299</v>
      </c>
      <c r="D2226" s="7">
        <v>44513</v>
      </c>
      <c r="E2226" s="6" t="s">
        <v>28</v>
      </c>
      <c r="F2226" s="6" t="s">
        <v>84</v>
      </c>
      <c r="G2226" s="6" t="s">
        <v>85</v>
      </c>
      <c r="H2226" s="6" t="s">
        <v>17</v>
      </c>
      <c r="I2226" s="8">
        <v>0.55000000000000004</v>
      </c>
      <c r="J2226" s="9">
        <v>5250</v>
      </c>
      <c r="K2226" s="10">
        <f t="shared" si="0"/>
        <v>2887.5000000000005</v>
      </c>
      <c r="L2226" s="10">
        <f t="shared" si="1"/>
        <v>1155.0000000000002</v>
      </c>
      <c r="M2226" s="11">
        <v>0.4</v>
      </c>
      <c r="O2226" s="16"/>
      <c r="P2226" s="14"/>
      <c r="Q2226" s="12"/>
      <c r="R2226" s="13"/>
    </row>
    <row r="2227" spans="1:18" ht="15.75" customHeight="1">
      <c r="A2227" s="1"/>
      <c r="B2227" s="6" t="s">
        <v>27</v>
      </c>
      <c r="C2227" s="6">
        <v>1128299</v>
      </c>
      <c r="D2227" s="7">
        <v>44513</v>
      </c>
      <c r="E2227" s="6" t="s">
        <v>28</v>
      </c>
      <c r="F2227" s="6" t="s">
        <v>84</v>
      </c>
      <c r="G2227" s="6" t="s">
        <v>85</v>
      </c>
      <c r="H2227" s="6" t="s">
        <v>18</v>
      </c>
      <c r="I2227" s="8">
        <v>0.60000000000000009</v>
      </c>
      <c r="J2227" s="9">
        <v>5750</v>
      </c>
      <c r="K2227" s="10">
        <f t="shared" si="0"/>
        <v>3450.0000000000005</v>
      </c>
      <c r="L2227" s="10">
        <f t="shared" si="1"/>
        <v>1380.0000000000002</v>
      </c>
      <c r="M2227" s="11">
        <v>0.4</v>
      </c>
      <c r="O2227" s="16"/>
      <c r="P2227" s="14"/>
      <c r="Q2227" s="12"/>
      <c r="R2227" s="13"/>
    </row>
    <row r="2228" spans="1:18" ht="15.75" customHeight="1">
      <c r="A2228" s="1"/>
      <c r="B2228" s="6" t="s">
        <v>27</v>
      </c>
      <c r="C2228" s="6">
        <v>1128299</v>
      </c>
      <c r="D2228" s="7">
        <v>44513</v>
      </c>
      <c r="E2228" s="6" t="s">
        <v>28</v>
      </c>
      <c r="F2228" s="6" t="s">
        <v>84</v>
      </c>
      <c r="G2228" s="6" t="s">
        <v>85</v>
      </c>
      <c r="H2228" s="6" t="s">
        <v>19</v>
      </c>
      <c r="I2228" s="8">
        <v>0.55000000000000004</v>
      </c>
      <c r="J2228" s="9">
        <v>4250</v>
      </c>
      <c r="K2228" s="10">
        <f t="shared" si="0"/>
        <v>2337.5</v>
      </c>
      <c r="L2228" s="10">
        <f t="shared" si="1"/>
        <v>818.125</v>
      </c>
      <c r="M2228" s="11">
        <v>0.35</v>
      </c>
      <c r="O2228" s="16"/>
      <c r="P2228" s="14"/>
      <c r="Q2228" s="12"/>
      <c r="R2228" s="13"/>
    </row>
    <row r="2229" spans="1:18" ht="15.75" customHeight="1">
      <c r="A2229" s="1"/>
      <c r="B2229" s="6" t="s">
        <v>27</v>
      </c>
      <c r="C2229" s="6">
        <v>1128299</v>
      </c>
      <c r="D2229" s="7">
        <v>44513</v>
      </c>
      <c r="E2229" s="6" t="s">
        <v>28</v>
      </c>
      <c r="F2229" s="6" t="s">
        <v>84</v>
      </c>
      <c r="G2229" s="6" t="s">
        <v>85</v>
      </c>
      <c r="H2229" s="6" t="s">
        <v>20</v>
      </c>
      <c r="I2229" s="8">
        <v>0.55000000000000004</v>
      </c>
      <c r="J2229" s="9">
        <v>4000</v>
      </c>
      <c r="K2229" s="10">
        <f t="shared" si="0"/>
        <v>2200</v>
      </c>
      <c r="L2229" s="10">
        <f t="shared" si="1"/>
        <v>880</v>
      </c>
      <c r="M2229" s="11">
        <v>0.4</v>
      </c>
      <c r="O2229" s="16"/>
      <c r="P2229" s="14"/>
      <c r="Q2229" s="12"/>
      <c r="R2229" s="13"/>
    </row>
    <row r="2230" spans="1:18" ht="15.75" customHeight="1">
      <c r="A2230" s="1"/>
      <c r="B2230" s="6" t="s">
        <v>27</v>
      </c>
      <c r="C2230" s="6">
        <v>1128299</v>
      </c>
      <c r="D2230" s="7">
        <v>44513</v>
      </c>
      <c r="E2230" s="6" t="s">
        <v>28</v>
      </c>
      <c r="F2230" s="6" t="s">
        <v>84</v>
      </c>
      <c r="G2230" s="6" t="s">
        <v>85</v>
      </c>
      <c r="H2230" s="6" t="s">
        <v>21</v>
      </c>
      <c r="I2230" s="8">
        <v>0.65</v>
      </c>
      <c r="J2230" s="9">
        <v>3500</v>
      </c>
      <c r="K2230" s="10">
        <f t="shared" si="0"/>
        <v>2275</v>
      </c>
      <c r="L2230" s="10">
        <f t="shared" si="1"/>
        <v>796.25</v>
      </c>
      <c r="M2230" s="11">
        <v>0.35</v>
      </c>
      <c r="O2230" s="16"/>
      <c r="P2230" s="14"/>
      <c r="Q2230" s="12"/>
      <c r="R2230" s="13"/>
    </row>
    <row r="2231" spans="1:18" ht="15.75" customHeight="1">
      <c r="A2231" s="1"/>
      <c r="B2231" s="6" t="s">
        <v>27</v>
      </c>
      <c r="C2231" s="6">
        <v>1128299</v>
      </c>
      <c r="D2231" s="7">
        <v>44513</v>
      </c>
      <c r="E2231" s="6" t="s">
        <v>28</v>
      </c>
      <c r="F2231" s="6" t="s">
        <v>84</v>
      </c>
      <c r="G2231" s="6" t="s">
        <v>85</v>
      </c>
      <c r="H2231" s="6" t="s">
        <v>22</v>
      </c>
      <c r="I2231" s="8">
        <v>0.70000000000000007</v>
      </c>
      <c r="J2231" s="9">
        <v>4750</v>
      </c>
      <c r="K2231" s="10">
        <f t="shared" si="0"/>
        <v>3325.0000000000005</v>
      </c>
      <c r="L2231" s="10">
        <f t="shared" si="1"/>
        <v>831.25000000000011</v>
      </c>
      <c r="M2231" s="11">
        <v>0.25</v>
      </c>
      <c r="O2231" s="16"/>
      <c r="P2231" s="14"/>
      <c r="Q2231" s="12"/>
      <c r="R2231" s="13"/>
    </row>
    <row r="2232" spans="1:18" ht="15.75" customHeight="1">
      <c r="A2232" s="1"/>
      <c r="B2232" s="6" t="s">
        <v>27</v>
      </c>
      <c r="C2232" s="6">
        <v>1128299</v>
      </c>
      <c r="D2232" s="7">
        <v>44542</v>
      </c>
      <c r="E2232" s="6" t="s">
        <v>28</v>
      </c>
      <c r="F2232" s="6" t="s">
        <v>84</v>
      </c>
      <c r="G2232" s="6" t="s">
        <v>85</v>
      </c>
      <c r="H2232" s="6" t="s">
        <v>17</v>
      </c>
      <c r="I2232" s="8">
        <v>0.55000000000000004</v>
      </c>
      <c r="J2232" s="9">
        <v>6750</v>
      </c>
      <c r="K2232" s="10">
        <f t="shared" si="0"/>
        <v>3712.5000000000005</v>
      </c>
      <c r="L2232" s="10">
        <f t="shared" si="1"/>
        <v>1485.0000000000002</v>
      </c>
      <c r="M2232" s="11">
        <v>0.4</v>
      </c>
      <c r="O2232" s="16"/>
      <c r="P2232" s="14"/>
      <c r="Q2232" s="12"/>
      <c r="R2232" s="13"/>
    </row>
    <row r="2233" spans="1:18" ht="15.75" customHeight="1">
      <c r="A2233" s="1"/>
      <c r="B2233" s="6" t="s">
        <v>27</v>
      </c>
      <c r="C2233" s="6">
        <v>1128299</v>
      </c>
      <c r="D2233" s="7">
        <v>44542</v>
      </c>
      <c r="E2233" s="6" t="s">
        <v>28</v>
      </c>
      <c r="F2233" s="6" t="s">
        <v>84</v>
      </c>
      <c r="G2233" s="6" t="s">
        <v>85</v>
      </c>
      <c r="H2233" s="6" t="s">
        <v>18</v>
      </c>
      <c r="I2233" s="8">
        <v>0.60000000000000009</v>
      </c>
      <c r="J2233" s="9">
        <v>6750</v>
      </c>
      <c r="K2233" s="10">
        <f t="shared" si="0"/>
        <v>4050.0000000000005</v>
      </c>
      <c r="L2233" s="10">
        <f t="shared" si="1"/>
        <v>1620.0000000000002</v>
      </c>
      <c r="M2233" s="11">
        <v>0.4</v>
      </c>
      <c r="O2233" s="16"/>
      <c r="P2233" s="14"/>
      <c r="Q2233" s="12"/>
      <c r="R2233" s="13"/>
    </row>
    <row r="2234" spans="1:18" ht="15.75" customHeight="1">
      <c r="A2234" s="1"/>
      <c r="B2234" s="6" t="s">
        <v>27</v>
      </c>
      <c r="C2234" s="6">
        <v>1128299</v>
      </c>
      <c r="D2234" s="7">
        <v>44542</v>
      </c>
      <c r="E2234" s="6" t="s">
        <v>28</v>
      </c>
      <c r="F2234" s="6" t="s">
        <v>84</v>
      </c>
      <c r="G2234" s="6" t="s">
        <v>85</v>
      </c>
      <c r="H2234" s="6" t="s">
        <v>19</v>
      </c>
      <c r="I2234" s="8">
        <v>0.55000000000000004</v>
      </c>
      <c r="J2234" s="9">
        <v>4750</v>
      </c>
      <c r="K2234" s="10">
        <f t="shared" si="0"/>
        <v>2612.5</v>
      </c>
      <c r="L2234" s="10">
        <f t="shared" si="1"/>
        <v>914.37499999999989</v>
      </c>
      <c r="M2234" s="11">
        <v>0.35</v>
      </c>
      <c r="O2234" s="16"/>
      <c r="P2234" s="14"/>
      <c r="Q2234" s="12"/>
      <c r="R2234" s="13"/>
    </row>
    <row r="2235" spans="1:18" ht="15.75" customHeight="1">
      <c r="A2235" s="1"/>
      <c r="B2235" s="6" t="s">
        <v>27</v>
      </c>
      <c r="C2235" s="6">
        <v>1128299</v>
      </c>
      <c r="D2235" s="7">
        <v>44542</v>
      </c>
      <c r="E2235" s="6" t="s">
        <v>28</v>
      </c>
      <c r="F2235" s="6" t="s">
        <v>84</v>
      </c>
      <c r="G2235" s="6" t="s">
        <v>85</v>
      </c>
      <c r="H2235" s="6" t="s">
        <v>20</v>
      </c>
      <c r="I2235" s="8">
        <v>0.55000000000000004</v>
      </c>
      <c r="J2235" s="9">
        <v>4750</v>
      </c>
      <c r="K2235" s="10">
        <f t="shared" si="0"/>
        <v>2612.5</v>
      </c>
      <c r="L2235" s="10">
        <f t="shared" si="1"/>
        <v>1045</v>
      </c>
      <c r="M2235" s="11">
        <v>0.4</v>
      </c>
      <c r="O2235" s="16"/>
      <c r="P2235" s="14"/>
      <c r="Q2235" s="12"/>
      <c r="R2235" s="13"/>
    </row>
    <row r="2236" spans="1:18" ht="15.75" customHeight="1">
      <c r="A2236" s="1"/>
      <c r="B2236" s="6" t="s">
        <v>27</v>
      </c>
      <c r="C2236" s="6">
        <v>1128299</v>
      </c>
      <c r="D2236" s="7">
        <v>44542</v>
      </c>
      <c r="E2236" s="6" t="s">
        <v>28</v>
      </c>
      <c r="F2236" s="6" t="s">
        <v>84</v>
      </c>
      <c r="G2236" s="6" t="s">
        <v>85</v>
      </c>
      <c r="H2236" s="6" t="s">
        <v>21</v>
      </c>
      <c r="I2236" s="8">
        <v>0.65</v>
      </c>
      <c r="J2236" s="9">
        <v>4000</v>
      </c>
      <c r="K2236" s="10">
        <f t="shared" si="0"/>
        <v>2600</v>
      </c>
      <c r="L2236" s="10">
        <f t="shared" si="1"/>
        <v>909.99999999999989</v>
      </c>
      <c r="M2236" s="11">
        <v>0.35</v>
      </c>
      <c r="O2236" s="16"/>
      <c r="P2236" s="14"/>
      <c r="Q2236" s="12"/>
      <c r="R2236" s="13"/>
    </row>
    <row r="2237" spans="1:18" ht="15.75" customHeight="1">
      <c r="A2237" s="1"/>
      <c r="B2237" s="6" t="s">
        <v>27</v>
      </c>
      <c r="C2237" s="6">
        <v>1128299</v>
      </c>
      <c r="D2237" s="7">
        <v>44542</v>
      </c>
      <c r="E2237" s="6" t="s">
        <v>28</v>
      </c>
      <c r="F2237" s="6" t="s">
        <v>84</v>
      </c>
      <c r="G2237" s="6" t="s">
        <v>85</v>
      </c>
      <c r="H2237" s="6" t="s">
        <v>22</v>
      </c>
      <c r="I2237" s="8">
        <v>0.70000000000000007</v>
      </c>
      <c r="J2237" s="9">
        <v>5000</v>
      </c>
      <c r="K2237" s="10">
        <f t="shared" si="0"/>
        <v>3500.0000000000005</v>
      </c>
      <c r="L2237" s="10">
        <f t="shared" si="1"/>
        <v>875.00000000000011</v>
      </c>
      <c r="M2237" s="11">
        <v>0.25</v>
      </c>
      <c r="O2237" s="16"/>
      <c r="P2237" s="14"/>
      <c r="Q2237" s="12"/>
      <c r="R2237" s="13"/>
    </row>
    <row r="2238" spans="1:18" ht="15.75" customHeight="1">
      <c r="A2238" s="1" t="s">
        <v>39</v>
      </c>
      <c r="B2238" s="6" t="s">
        <v>14</v>
      </c>
      <c r="C2238" s="6">
        <v>1185732</v>
      </c>
      <c r="D2238" s="7">
        <v>44205</v>
      </c>
      <c r="E2238" s="6" t="s">
        <v>46</v>
      </c>
      <c r="F2238" s="6" t="s">
        <v>86</v>
      </c>
      <c r="G2238" s="6" t="s">
        <v>87</v>
      </c>
      <c r="H2238" s="6" t="s">
        <v>17</v>
      </c>
      <c r="I2238" s="8">
        <v>0.4</v>
      </c>
      <c r="J2238" s="9">
        <v>10250</v>
      </c>
      <c r="K2238" s="10">
        <f t="shared" si="0"/>
        <v>4100</v>
      </c>
      <c r="L2238" s="10">
        <f t="shared" si="1"/>
        <v>1845</v>
      </c>
      <c r="M2238" s="11">
        <v>0.45</v>
      </c>
      <c r="O2238" s="16"/>
      <c r="P2238" s="14"/>
      <c r="Q2238" s="12"/>
      <c r="R2238" s="13"/>
    </row>
    <row r="2239" spans="1:18" ht="15.75" customHeight="1">
      <c r="A2239" s="1"/>
      <c r="B2239" s="6" t="s">
        <v>14</v>
      </c>
      <c r="C2239" s="6">
        <v>1185732</v>
      </c>
      <c r="D2239" s="7">
        <v>44205</v>
      </c>
      <c r="E2239" s="6" t="s">
        <v>46</v>
      </c>
      <c r="F2239" s="6" t="s">
        <v>86</v>
      </c>
      <c r="G2239" s="6" t="s">
        <v>87</v>
      </c>
      <c r="H2239" s="6" t="s">
        <v>18</v>
      </c>
      <c r="I2239" s="8">
        <v>0.4</v>
      </c>
      <c r="J2239" s="9">
        <v>8250</v>
      </c>
      <c r="K2239" s="10">
        <f t="shared" si="0"/>
        <v>3300</v>
      </c>
      <c r="L2239" s="10">
        <f t="shared" si="1"/>
        <v>1155</v>
      </c>
      <c r="M2239" s="11">
        <v>0.35</v>
      </c>
      <c r="O2239" s="16"/>
      <c r="P2239" s="14"/>
      <c r="Q2239" s="12"/>
      <c r="R2239" s="13"/>
    </row>
    <row r="2240" spans="1:18" ht="15.75" customHeight="1">
      <c r="A2240" s="1"/>
      <c r="B2240" s="6" t="s">
        <v>14</v>
      </c>
      <c r="C2240" s="6">
        <v>1185732</v>
      </c>
      <c r="D2240" s="7">
        <v>44205</v>
      </c>
      <c r="E2240" s="6" t="s">
        <v>46</v>
      </c>
      <c r="F2240" s="6" t="s">
        <v>86</v>
      </c>
      <c r="G2240" s="6" t="s">
        <v>87</v>
      </c>
      <c r="H2240" s="6" t="s">
        <v>19</v>
      </c>
      <c r="I2240" s="8">
        <v>0.30000000000000004</v>
      </c>
      <c r="J2240" s="9">
        <v>8250</v>
      </c>
      <c r="K2240" s="10">
        <f t="shared" si="0"/>
        <v>2475.0000000000005</v>
      </c>
      <c r="L2240" s="10">
        <f t="shared" si="1"/>
        <v>618.75000000000011</v>
      </c>
      <c r="M2240" s="11">
        <v>0.25</v>
      </c>
      <c r="O2240" s="16"/>
      <c r="P2240" s="14"/>
      <c r="Q2240" s="12"/>
      <c r="R2240" s="13"/>
    </row>
    <row r="2241" spans="1:18" ht="15.75" customHeight="1">
      <c r="A2241" s="1"/>
      <c r="B2241" s="6" t="s">
        <v>14</v>
      </c>
      <c r="C2241" s="6">
        <v>1185732</v>
      </c>
      <c r="D2241" s="7">
        <v>44205</v>
      </c>
      <c r="E2241" s="6" t="s">
        <v>46</v>
      </c>
      <c r="F2241" s="6" t="s">
        <v>86</v>
      </c>
      <c r="G2241" s="6" t="s">
        <v>87</v>
      </c>
      <c r="H2241" s="6" t="s">
        <v>20</v>
      </c>
      <c r="I2241" s="8">
        <v>0.35</v>
      </c>
      <c r="J2241" s="9">
        <v>6750</v>
      </c>
      <c r="K2241" s="10">
        <f t="shared" si="0"/>
        <v>2362.5</v>
      </c>
      <c r="L2241" s="10">
        <f t="shared" si="1"/>
        <v>708.75</v>
      </c>
      <c r="M2241" s="11">
        <v>0.3</v>
      </c>
      <c r="O2241" s="16"/>
      <c r="P2241" s="14"/>
      <c r="Q2241" s="12"/>
      <c r="R2241" s="13"/>
    </row>
    <row r="2242" spans="1:18" ht="15.75" customHeight="1">
      <c r="A2242" s="1"/>
      <c r="B2242" s="6" t="s">
        <v>14</v>
      </c>
      <c r="C2242" s="6">
        <v>1185732</v>
      </c>
      <c r="D2242" s="7">
        <v>44205</v>
      </c>
      <c r="E2242" s="6" t="s">
        <v>46</v>
      </c>
      <c r="F2242" s="6" t="s">
        <v>86</v>
      </c>
      <c r="G2242" s="6" t="s">
        <v>87</v>
      </c>
      <c r="H2242" s="6" t="s">
        <v>21</v>
      </c>
      <c r="I2242" s="8">
        <v>0.5</v>
      </c>
      <c r="J2242" s="9">
        <v>7250</v>
      </c>
      <c r="K2242" s="10">
        <f t="shared" si="0"/>
        <v>3625</v>
      </c>
      <c r="L2242" s="10">
        <f t="shared" si="1"/>
        <v>1268.75</v>
      </c>
      <c r="M2242" s="11">
        <v>0.35</v>
      </c>
      <c r="O2242" s="16"/>
      <c r="P2242" s="14"/>
      <c r="Q2242" s="12"/>
      <c r="R2242" s="13"/>
    </row>
    <row r="2243" spans="1:18" ht="15.75" customHeight="1">
      <c r="A2243" s="1"/>
      <c r="B2243" s="6" t="s">
        <v>14</v>
      </c>
      <c r="C2243" s="6">
        <v>1185732</v>
      </c>
      <c r="D2243" s="7">
        <v>44205</v>
      </c>
      <c r="E2243" s="6" t="s">
        <v>46</v>
      </c>
      <c r="F2243" s="6" t="s">
        <v>86</v>
      </c>
      <c r="G2243" s="6" t="s">
        <v>87</v>
      </c>
      <c r="H2243" s="6" t="s">
        <v>22</v>
      </c>
      <c r="I2243" s="8">
        <v>0.4</v>
      </c>
      <c r="J2243" s="9">
        <v>8250</v>
      </c>
      <c r="K2243" s="10">
        <f t="shared" si="0"/>
        <v>3300</v>
      </c>
      <c r="L2243" s="10">
        <f t="shared" si="1"/>
        <v>1650</v>
      </c>
      <c r="M2243" s="11">
        <v>0.5</v>
      </c>
      <c r="O2243" s="16"/>
      <c r="P2243" s="14"/>
      <c r="Q2243" s="12"/>
      <c r="R2243" s="13"/>
    </row>
    <row r="2244" spans="1:18" ht="15.75" customHeight="1">
      <c r="A2244" s="1"/>
      <c r="B2244" s="6" t="s">
        <v>14</v>
      </c>
      <c r="C2244" s="6">
        <v>1185732</v>
      </c>
      <c r="D2244" s="7">
        <v>44234</v>
      </c>
      <c r="E2244" s="6" t="s">
        <v>46</v>
      </c>
      <c r="F2244" s="6" t="s">
        <v>86</v>
      </c>
      <c r="G2244" s="6" t="s">
        <v>87</v>
      </c>
      <c r="H2244" s="6" t="s">
        <v>17</v>
      </c>
      <c r="I2244" s="8">
        <v>0.4</v>
      </c>
      <c r="J2244" s="9">
        <v>10750</v>
      </c>
      <c r="K2244" s="10">
        <f t="shared" si="0"/>
        <v>4300</v>
      </c>
      <c r="L2244" s="10">
        <f t="shared" si="1"/>
        <v>1935</v>
      </c>
      <c r="M2244" s="11">
        <v>0.45</v>
      </c>
      <c r="O2244" s="16"/>
      <c r="P2244" s="14"/>
      <c r="Q2244" s="12"/>
      <c r="R2244" s="13"/>
    </row>
    <row r="2245" spans="1:18" ht="15.75" customHeight="1">
      <c r="A2245" s="1"/>
      <c r="B2245" s="6" t="s">
        <v>14</v>
      </c>
      <c r="C2245" s="6">
        <v>1185732</v>
      </c>
      <c r="D2245" s="7">
        <v>44234</v>
      </c>
      <c r="E2245" s="6" t="s">
        <v>46</v>
      </c>
      <c r="F2245" s="6" t="s">
        <v>86</v>
      </c>
      <c r="G2245" s="6" t="s">
        <v>87</v>
      </c>
      <c r="H2245" s="6" t="s">
        <v>18</v>
      </c>
      <c r="I2245" s="8">
        <v>0.4</v>
      </c>
      <c r="J2245" s="9">
        <v>7250</v>
      </c>
      <c r="K2245" s="10">
        <f t="shared" si="0"/>
        <v>2900</v>
      </c>
      <c r="L2245" s="10">
        <f t="shared" si="1"/>
        <v>1014.9999999999999</v>
      </c>
      <c r="M2245" s="11">
        <v>0.35</v>
      </c>
      <c r="O2245" s="16"/>
      <c r="P2245" s="14"/>
      <c r="Q2245" s="12"/>
      <c r="R2245" s="13"/>
    </row>
    <row r="2246" spans="1:18" ht="15.75" customHeight="1">
      <c r="A2246" s="1"/>
      <c r="B2246" s="6" t="s">
        <v>14</v>
      </c>
      <c r="C2246" s="6">
        <v>1185732</v>
      </c>
      <c r="D2246" s="7">
        <v>44234</v>
      </c>
      <c r="E2246" s="6" t="s">
        <v>46</v>
      </c>
      <c r="F2246" s="6" t="s">
        <v>86</v>
      </c>
      <c r="G2246" s="6" t="s">
        <v>87</v>
      </c>
      <c r="H2246" s="6" t="s">
        <v>19</v>
      </c>
      <c r="I2246" s="8">
        <v>0.30000000000000004</v>
      </c>
      <c r="J2246" s="9">
        <v>7750</v>
      </c>
      <c r="K2246" s="10">
        <f t="shared" si="0"/>
        <v>2325.0000000000005</v>
      </c>
      <c r="L2246" s="10">
        <f t="shared" si="1"/>
        <v>581.25000000000011</v>
      </c>
      <c r="M2246" s="11">
        <v>0.25</v>
      </c>
      <c r="O2246" s="16"/>
      <c r="P2246" s="14"/>
      <c r="Q2246" s="12"/>
      <c r="R2246" s="13"/>
    </row>
    <row r="2247" spans="1:18" ht="15.75" customHeight="1">
      <c r="A2247" s="1"/>
      <c r="B2247" s="6" t="s">
        <v>14</v>
      </c>
      <c r="C2247" s="6">
        <v>1185732</v>
      </c>
      <c r="D2247" s="7">
        <v>44234</v>
      </c>
      <c r="E2247" s="6" t="s">
        <v>46</v>
      </c>
      <c r="F2247" s="6" t="s">
        <v>86</v>
      </c>
      <c r="G2247" s="6" t="s">
        <v>87</v>
      </c>
      <c r="H2247" s="6" t="s">
        <v>20</v>
      </c>
      <c r="I2247" s="8">
        <v>0.35</v>
      </c>
      <c r="J2247" s="9">
        <v>6250</v>
      </c>
      <c r="K2247" s="10">
        <f t="shared" si="0"/>
        <v>2187.5</v>
      </c>
      <c r="L2247" s="10">
        <f t="shared" si="1"/>
        <v>656.25</v>
      </c>
      <c r="M2247" s="11">
        <v>0.3</v>
      </c>
      <c r="O2247" s="16"/>
      <c r="P2247" s="14"/>
      <c r="Q2247" s="12"/>
      <c r="R2247" s="13"/>
    </row>
    <row r="2248" spans="1:18" ht="15.75" customHeight="1">
      <c r="A2248" s="1"/>
      <c r="B2248" s="6" t="s">
        <v>14</v>
      </c>
      <c r="C2248" s="6">
        <v>1185732</v>
      </c>
      <c r="D2248" s="7">
        <v>44234</v>
      </c>
      <c r="E2248" s="6" t="s">
        <v>46</v>
      </c>
      <c r="F2248" s="6" t="s">
        <v>86</v>
      </c>
      <c r="G2248" s="6" t="s">
        <v>87</v>
      </c>
      <c r="H2248" s="6" t="s">
        <v>21</v>
      </c>
      <c r="I2248" s="8">
        <v>0.5</v>
      </c>
      <c r="J2248" s="9">
        <v>7000</v>
      </c>
      <c r="K2248" s="10">
        <f t="shared" si="0"/>
        <v>3500</v>
      </c>
      <c r="L2248" s="10">
        <f t="shared" si="1"/>
        <v>1225</v>
      </c>
      <c r="M2248" s="11">
        <v>0.35</v>
      </c>
      <c r="O2248" s="16"/>
      <c r="P2248" s="14"/>
      <c r="Q2248" s="12"/>
      <c r="R2248" s="13"/>
    </row>
    <row r="2249" spans="1:18" ht="15.75" customHeight="1">
      <c r="A2249" s="1"/>
      <c r="B2249" s="6" t="s">
        <v>14</v>
      </c>
      <c r="C2249" s="6">
        <v>1185732</v>
      </c>
      <c r="D2249" s="7">
        <v>44234</v>
      </c>
      <c r="E2249" s="6" t="s">
        <v>46</v>
      </c>
      <c r="F2249" s="6" t="s">
        <v>86</v>
      </c>
      <c r="G2249" s="6" t="s">
        <v>87</v>
      </c>
      <c r="H2249" s="6" t="s">
        <v>22</v>
      </c>
      <c r="I2249" s="8">
        <v>0.35</v>
      </c>
      <c r="J2249" s="9">
        <v>8000</v>
      </c>
      <c r="K2249" s="10">
        <f t="shared" si="0"/>
        <v>2800</v>
      </c>
      <c r="L2249" s="10">
        <f t="shared" si="1"/>
        <v>1400</v>
      </c>
      <c r="M2249" s="11">
        <v>0.5</v>
      </c>
      <c r="O2249" s="16"/>
      <c r="P2249" s="14"/>
      <c r="Q2249" s="12"/>
      <c r="R2249" s="13"/>
    </row>
    <row r="2250" spans="1:18" ht="15.75" customHeight="1">
      <c r="A2250" s="1"/>
      <c r="B2250" s="6" t="s">
        <v>14</v>
      </c>
      <c r="C2250" s="6">
        <v>1185732</v>
      </c>
      <c r="D2250" s="7">
        <v>44260</v>
      </c>
      <c r="E2250" s="6" t="s">
        <v>46</v>
      </c>
      <c r="F2250" s="6" t="s">
        <v>86</v>
      </c>
      <c r="G2250" s="6" t="s">
        <v>87</v>
      </c>
      <c r="H2250" s="6" t="s">
        <v>17</v>
      </c>
      <c r="I2250" s="8">
        <v>0.35</v>
      </c>
      <c r="J2250" s="9">
        <v>10200</v>
      </c>
      <c r="K2250" s="10">
        <f t="shared" si="0"/>
        <v>3570</v>
      </c>
      <c r="L2250" s="10">
        <f t="shared" si="1"/>
        <v>1606.5</v>
      </c>
      <c r="M2250" s="11">
        <v>0.45</v>
      </c>
      <c r="O2250" s="16"/>
      <c r="P2250" s="14"/>
      <c r="Q2250" s="12"/>
      <c r="R2250" s="13"/>
    </row>
    <row r="2251" spans="1:18" ht="15.75" customHeight="1">
      <c r="A2251" s="1"/>
      <c r="B2251" s="6" t="s">
        <v>14</v>
      </c>
      <c r="C2251" s="6">
        <v>1185732</v>
      </c>
      <c r="D2251" s="7">
        <v>44260</v>
      </c>
      <c r="E2251" s="6" t="s">
        <v>46</v>
      </c>
      <c r="F2251" s="6" t="s">
        <v>86</v>
      </c>
      <c r="G2251" s="6" t="s">
        <v>87</v>
      </c>
      <c r="H2251" s="6" t="s">
        <v>18</v>
      </c>
      <c r="I2251" s="8">
        <v>0.35</v>
      </c>
      <c r="J2251" s="9">
        <v>7000</v>
      </c>
      <c r="K2251" s="10">
        <f t="shared" si="0"/>
        <v>2450</v>
      </c>
      <c r="L2251" s="10">
        <f t="shared" si="1"/>
        <v>857.5</v>
      </c>
      <c r="M2251" s="11">
        <v>0.35</v>
      </c>
      <c r="O2251" s="16"/>
      <c r="P2251" s="14"/>
      <c r="Q2251" s="12"/>
      <c r="R2251" s="13"/>
    </row>
    <row r="2252" spans="1:18" ht="15.75" customHeight="1">
      <c r="A2252" s="1"/>
      <c r="B2252" s="6" t="s">
        <v>14</v>
      </c>
      <c r="C2252" s="6">
        <v>1185732</v>
      </c>
      <c r="D2252" s="7">
        <v>44260</v>
      </c>
      <c r="E2252" s="6" t="s">
        <v>46</v>
      </c>
      <c r="F2252" s="6" t="s">
        <v>86</v>
      </c>
      <c r="G2252" s="6" t="s">
        <v>87</v>
      </c>
      <c r="H2252" s="6" t="s">
        <v>19</v>
      </c>
      <c r="I2252" s="8">
        <v>0.25</v>
      </c>
      <c r="J2252" s="9">
        <v>7250</v>
      </c>
      <c r="K2252" s="10">
        <f t="shared" si="0"/>
        <v>1812.5</v>
      </c>
      <c r="L2252" s="10">
        <f t="shared" si="1"/>
        <v>453.125</v>
      </c>
      <c r="M2252" s="11">
        <v>0.25</v>
      </c>
      <c r="O2252" s="16"/>
      <c r="P2252" s="14"/>
      <c r="Q2252" s="12"/>
      <c r="R2252" s="13"/>
    </row>
    <row r="2253" spans="1:18" ht="15.75" customHeight="1">
      <c r="A2253" s="1"/>
      <c r="B2253" s="6" t="s">
        <v>14</v>
      </c>
      <c r="C2253" s="6">
        <v>1185732</v>
      </c>
      <c r="D2253" s="7">
        <v>44260</v>
      </c>
      <c r="E2253" s="6" t="s">
        <v>46</v>
      </c>
      <c r="F2253" s="6" t="s">
        <v>86</v>
      </c>
      <c r="G2253" s="6" t="s">
        <v>87</v>
      </c>
      <c r="H2253" s="6" t="s">
        <v>20</v>
      </c>
      <c r="I2253" s="8">
        <v>0.29999999999999993</v>
      </c>
      <c r="J2253" s="9">
        <v>5750</v>
      </c>
      <c r="K2253" s="10">
        <f t="shared" si="0"/>
        <v>1724.9999999999995</v>
      </c>
      <c r="L2253" s="10">
        <f t="shared" si="1"/>
        <v>517.49999999999989</v>
      </c>
      <c r="M2253" s="11">
        <v>0.3</v>
      </c>
      <c r="O2253" s="16"/>
      <c r="P2253" s="14"/>
      <c r="Q2253" s="12"/>
      <c r="R2253" s="13"/>
    </row>
    <row r="2254" spans="1:18" ht="15.75" customHeight="1">
      <c r="A2254" s="1"/>
      <c r="B2254" s="6" t="s">
        <v>14</v>
      </c>
      <c r="C2254" s="6">
        <v>1185732</v>
      </c>
      <c r="D2254" s="7">
        <v>44260</v>
      </c>
      <c r="E2254" s="6" t="s">
        <v>46</v>
      </c>
      <c r="F2254" s="6" t="s">
        <v>86</v>
      </c>
      <c r="G2254" s="6" t="s">
        <v>87</v>
      </c>
      <c r="H2254" s="6" t="s">
        <v>21</v>
      </c>
      <c r="I2254" s="8">
        <v>0.45000000000000007</v>
      </c>
      <c r="J2254" s="9">
        <v>6250</v>
      </c>
      <c r="K2254" s="10">
        <f t="shared" si="0"/>
        <v>2812.5000000000005</v>
      </c>
      <c r="L2254" s="10">
        <f t="shared" si="1"/>
        <v>984.37500000000011</v>
      </c>
      <c r="M2254" s="11">
        <v>0.35</v>
      </c>
      <c r="O2254" s="16"/>
      <c r="P2254" s="14"/>
      <c r="Q2254" s="12"/>
      <c r="R2254" s="13"/>
    </row>
    <row r="2255" spans="1:18" ht="15.75" customHeight="1">
      <c r="A2255" s="1"/>
      <c r="B2255" s="6" t="s">
        <v>14</v>
      </c>
      <c r="C2255" s="6">
        <v>1185732</v>
      </c>
      <c r="D2255" s="7">
        <v>44260</v>
      </c>
      <c r="E2255" s="6" t="s">
        <v>46</v>
      </c>
      <c r="F2255" s="6" t="s">
        <v>86</v>
      </c>
      <c r="G2255" s="6" t="s">
        <v>87</v>
      </c>
      <c r="H2255" s="6" t="s">
        <v>22</v>
      </c>
      <c r="I2255" s="8">
        <v>0.35</v>
      </c>
      <c r="J2255" s="9">
        <v>7250</v>
      </c>
      <c r="K2255" s="10">
        <f t="shared" si="0"/>
        <v>2537.5</v>
      </c>
      <c r="L2255" s="10">
        <f t="shared" si="1"/>
        <v>1268.75</v>
      </c>
      <c r="M2255" s="11">
        <v>0.5</v>
      </c>
      <c r="O2255" s="16"/>
      <c r="P2255" s="14"/>
      <c r="Q2255" s="12"/>
      <c r="R2255" s="13"/>
    </row>
    <row r="2256" spans="1:18" ht="15.75" customHeight="1">
      <c r="A2256" s="1"/>
      <c r="B2256" s="6" t="s">
        <v>14</v>
      </c>
      <c r="C2256" s="6">
        <v>1185732</v>
      </c>
      <c r="D2256" s="7">
        <v>44292</v>
      </c>
      <c r="E2256" s="6" t="s">
        <v>46</v>
      </c>
      <c r="F2256" s="6" t="s">
        <v>86</v>
      </c>
      <c r="G2256" s="6" t="s">
        <v>87</v>
      </c>
      <c r="H2256" s="6" t="s">
        <v>17</v>
      </c>
      <c r="I2256" s="8">
        <v>0.35</v>
      </c>
      <c r="J2256" s="9">
        <v>9750</v>
      </c>
      <c r="K2256" s="10">
        <f t="shared" si="0"/>
        <v>3412.5</v>
      </c>
      <c r="L2256" s="10">
        <f t="shared" si="1"/>
        <v>1535.625</v>
      </c>
      <c r="M2256" s="11">
        <v>0.45</v>
      </c>
      <c r="O2256" s="16"/>
      <c r="P2256" s="14"/>
      <c r="Q2256" s="12"/>
      <c r="R2256" s="13"/>
    </row>
    <row r="2257" spans="1:18" ht="15.75" customHeight="1">
      <c r="A2257" s="1"/>
      <c r="B2257" s="6" t="s">
        <v>14</v>
      </c>
      <c r="C2257" s="6">
        <v>1185732</v>
      </c>
      <c r="D2257" s="7">
        <v>44292</v>
      </c>
      <c r="E2257" s="6" t="s">
        <v>46</v>
      </c>
      <c r="F2257" s="6" t="s">
        <v>86</v>
      </c>
      <c r="G2257" s="6" t="s">
        <v>87</v>
      </c>
      <c r="H2257" s="6" t="s">
        <v>18</v>
      </c>
      <c r="I2257" s="8">
        <v>0.35</v>
      </c>
      <c r="J2257" s="9">
        <v>6750</v>
      </c>
      <c r="K2257" s="10">
        <f t="shared" si="0"/>
        <v>2362.5</v>
      </c>
      <c r="L2257" s="10">
        <f t="shared" si="1"/>
        <v>826.875</v>
      </c>
      <c r="M2257" s="11">
        <v>0.35</v>
      </c>
      <c r="O2257" s="16"/>
      <c r="P2257" s="14"/>
      <c r="Q2257" s="12"/>
      <c r="R2257" s="13"/>
    </row>
    <row r="2258" spans="1:18" ht="15.75" customHeight="1">
      <c r="A2258" s="1"/>
      <c r="B2258" s="6" t="s">
        <v>14</v>
      </c>
      <c r="C2258" s="6">
        <v>1185732</v>
      </c>
      <c r="D2258" s="7">
        <v>44292</v>
      </c>
      <c r="E2258" s="6" t="s">
        <v>46</v>
      </c>
      <c r="F2258" s="6" t="s">
        <v>86</v>
      </c>
      <c r="G2258" s="6" t="s">
        <v>87</v>
      </c>
      <c r="H2258" s="6" t="s">
        <v>19</v>
      </c>
      <c r="I2258" s="8">
        <v>0.25</v>
      </c>
      <c r="J2258" s="9">
        <v>6750</v>
      </c>
      <c r="K2258" s="10">
        <f t="shared" si="0"/>
        <v>1687.5</v>
      </c>
      <c r="L2258" s="10">
        <f t="shared" si="1"/>
        <v>421.875</v>
      </c>
      <c r="M2258" s="11">
        <v>0.25</v>
      </c>
      <c r="O2258" s="16"/>
      <c r="P2258" s="14"/>
      <c r="Q2258" s="12"/>
      <c r="R2258" s="13"/>
    </row>
    <row r="2259" spans="1:18" ht="15.75" customHeight="1">
      <c r="A2259" s="1"/>
      <c r="B2259" s="6" t="s">
        <v>14</v>
      </c>
      <c r="C2259" s="6">
        <v>1185732</v>
      </c>
      <c r="D2259" s="7">
        <v>44292</v>
      </c>
      <c r="E2259" s="6" t="s">
        <v>46</v>
      </c>
      <c r="F2259" s="6" t="s">
        <v>86</v>
      </c>
      <c r="G2259" s="6" t="s">
        <v>87</v>
      </c>
      <c r="H2259" s="6" t="s">
        <v>20</v>
      </c>
      <c r="I2259" s="8">
        <v>0.29999999999999993</v>
      </c>
      <c r="J2259" s="9">
        <v>6000</v>
      </c>
      <c r="K2259" s="10">
        <f t="shared" si="0"/>
        <v>1799.9999999999995</v>
      </c>
      <c r="L2259" s="10">
        <f t="shared" si="1"/>
        <v>539.99999999999989</v>
      </c>
      <c r="M2259" s="11">
        <v>0.3</v>
      </c>
      <c r="O2259" s="16"/>
      <c r="P2259" s="14"/>
      <c r="Q2259" s="12"/>
      <c r="R2259" s="13"/>
    </row>
    <row r="2260" spans="1:18" ht="15.75" customHeight="1">
      <c r="A2260" s="1"/>
      <c r="B2260" s="6" t="s">
        <v>14</v>
      </c>
      <c r="C2260" s="6">
        <v>1185732</v>
      </c>
      <c r="D2260" s="7">
        <v>44292</v>
      </c>
      <c r="E2260" s="6" t="s">
        <v>46</v>
      </c>
      <c r="F2260" s="6" t="s">
        <v>86</v>
      </c>
      <c r="G2260" s="6" t="s">
        <v>87</v>
      </c>
      <c r="H2260" s="6" t="s">
        <v>21</v>
      </c>
      <c r="I2260" s="8">
        <v>0.5</v>
      </c>
      <c r="J2260" s="9">
        <v>6250</v>
      </c>
      <c r="K2260" s="10">
        <f t="shared" si="0"/>
        <v>3125</v>
      </c>
      <c r="L2260" s="10">
        <f t="shared" si="1"/>
        <v>1093.75</v>
      </c>
      <c r="M2260" s="11">
        <v>0.35</v>
      </c>
      <c r="O2260" s="16"/>
      <c r="P2260" s="14"/>
      <c r="Q2260" s="12"/>
      <c r="R2260" s="13"/>
    </row>
    <row r="2261" spans="1:18" ht="15.75" customHeight="1">
      <c r="A2261" s="1"/>
      <c r="B2261" s="6" t="s">
        <v>14</v>
      </c>
      <c r="C2261" s="6">
        <v>1185732</v>
      </c>
      <c r="D2261" s="7">
        <v>44292</v>
      </c>
      <c r="E2261" s="6" t="s">
        <v>46</v>
      </c>
      <c r="F2261" s="6" t="s">
        <v>86</v>
      </c>
      <c r="G2261" s="6" t="s">
        <v>87</v>
      </c>
      <c r="H2261" s="6" t="s">
        <v>22</v>
      </c>
      <c r="I2261" s="8">
        <v>0.4</v>
      </c>
      <c r="J2261" s="9">
        <v>7750</v>
      </c>
      <c r="K2261" s="10">
        <f t="shared" si="0"/>
        <v>3100</v>
      </c>
      <c r="L2261" s="10">
        <f t="shared" si="1"/>
        <v>1550</v>
      </c>
      <c r="M2261" s="11">
        <v>0.5</v>
      </c>
      <c r="O2261" s="16"/>
      <c r="P2261" s="14"/>
      <c r="Q2261" s="12"/>
      <c r="R2261" s="13"/>
    </row>
    <row r="2262" spans="1:18" ht="15.75" customHeight="1">
      <c r="A2262" s="1"/>
      <c r="B2262" s="6" t="s">
        <v>14</v>
      </c>
      <c r="C2262" s="6">
        <v>1185732</v>
      </c>
      <c r="D2262" s="7">
        <v>44321</v>
      </c>
      <c r="E2262" s="6" t="s">
        <v>46</v>
      </c>
      <c r="F2262" s="6" t="s">
        <v>86</v>
      </c>
      <c r="G2262" s="6" t="s">
        <v>87</v>
      </c>
      <c r="H2262" s="6" t="s">
        <v>17</v>
      </c>
      <c r="I2262" s="8">
        <v>0.5</v>
      </c>
      <c r="J2262" s="9">
        <v>10450</v>
      </c>
      <c r="K2262" s="10">
        <f t="shared" si="0"/>
        <v>5225</v>
      </c>
      <c r="L2262" s="10">
        <f t="shared" si="1"/>
        <v>2351.25</v>
      </c>
      <c r="M2262" s="11">
        <v>0.45</v>
      </c>
      <c r="O2262" s="16"/>
      <c r="P2262" s="14"/>
      <c r="Q2262" s="12"/>
      <c r="R2262" s="13"/>
    </row>
    <row r="2263" spans="1:18" ht="15.75" customHeight="1">
      <c r="A2263" s="1"/>
      <c r="B2263" s="6" t="s">
        <v>14</v>
      </c>
      <c r="C2263" s="6">
        <v>1185732</v>
      </c>
      <c r="D2263" s="7">
        <v>44321</v>
      </c>
      <c r="E2263" s="6" t="s">
        <v>46</v>
      </c>
      <c r="F2263" s="6" t="s">
        <v>86</v>
      </c>
      <c r="G2263" s="6" t="s">
        <v>87</v>
      </c>
      <c r="H2263" s="6" t="s">
        <v>18</v>
      </c>
      <c r="I2263" s="8">
        <v>0.5</v>
      </c>
      <c r="J2263" s="9">
        <v>7500</v>
      </c>
      <c r="K2263" s="10">
        <f t="shared" si="0"/>
        <v>3750</v>
      </c>
      <c r="L2263" s="10">
        <f t="shared" si="1"/>
        <v>1312.5</v>
      </c>
      <c r="M2263" s="11">
        <v>0.35</v>
      </c>
      <c r="O2263" s="16"/>
      <c r="P2263" s="14"/>
      <c r="Q2263" s="12"/>
      <c r="R2263" s="13"/>
    </row>
    <row r="2264" spans="1:18" ht="15.75" customHeight="1">
      <c r="A2264" s="1"/>
      <c r="B2264" s="6" t="s">
        <v>14</v>
      </c>
      <c r="C2264" s="6">
        <v>1185732</v>
      </c>
      <c r="D2264" s="7">
        <v>44321</v>
      </c>
      <c r="E2264" s="6" t="s">
        <v>46</v>
      </c>
      <c r="F2264" s="6" t="s">
        <v>86</v>
      </c>
      <c r="G2264" s="6" t="s">
        <v>87</v>
      </c>
      <c r="H2264" s="6" t="s">
        <v>19</v>
      </c>
      <c r="I2264" s="8">
        <v>0.45</v>
      </c>
      <c r="J2264" s="9">
        <v>7250</v>
      </c>
      <c r="K2264" s="10">
        <f t="shared" si="0"/>
        <v>3262.5</v>
      </c>
      <c r="L2264" s="10">
        <f t="shared" si="1"/>
        <v>815.625</v>
      </c>
      <c r="M2264" s="11">
        <v>0.25</v>
      </c>
      <c r="O2264" s="16"/>
      <c r="P2264" s="14"/>
      <c r="Q2264" s="12"/>
      <c r="R2264" s="13"/>
    </row>
    <row r="2265" spans="1:18" ht="15.75" customHeight="1">
      <c r="A2265" s="1"/>
      <c r="B2265" s="6" t="s">
        <v>14</v>
      </c>
      <c r="C2265" s="6">
        <v>1185732</v>
      </c>
      <c r="D2265" s="7">
        <v>44321</v>
      </c>
      <c r="E2265" s="6" t="s">
        <v>46</v>
      </c>
      <c r="F2265" s="6" t="s">
        <v>86</v>
      </c>
      <c r="G2265" s="6" t="s">
        <v>87</v>
      </c>
      <c r="H2265" s="6" t="s">
        <v>20</v>
      </c>
      <c r="I2265" s="8">
        <v>0.45</v>
      </c>
      <c r="J2265" s="9">
        <v>6750</v>
      </c>
      <c r="K2265" s="10">
        <f t="shared" si="0"/>
        <v>3037.5</v>
      </c>
      <c r="L2265" s="10">
        <f t="shared" si="1"/>
        <v>911.25</v>
      </c>
      <c r="M2265" s="11">
        <v>0.3</v>
      </c>
      <c r="O2265" s="16"/>
      <c r="P2265" s="14"/>
      <c r="Q2265" s="12"/>
      <c r="R2265" s="13"/>
    </row>
    <row r="2266" spans="1:18" ht="15.75" customHeight="1">
      <c r="A2266" s="1"/>
      <c r="B2266" s="6" t="s">
        <v>14</v>
      </c>
      <c r="C2266" s="6">
        <v>1185732</v>
      </c>
      <c r="D2266" s="7">
        <v>44321</v>
      </c>
      <c r="E2266" s="6" t="s">
        <v>46</v>
      </c>
      <c r="F2266" s="6" t="s">
        <v>86</v>
      </c>
      <c r="G2266" s="6" t="s">
        <v>87</v>
      </c>
      <c r="H2266" s="6" t="s">
        <v>21</v>
      </c>
      <c r="I2266" s="8">
        <v>0.54999999999999993</v>
      </c>
      <c r="J2266" s="9">
        <v>7000</v>
      </c>
      <c r="K2266" s="10">
        <f t="shared" si="0"/>
        <v>3849.9999999999995</v>
      </c>
      <c r="L2266" s="10">
        <f t="shared" si="1"/>
        <v>1347.4999999999998</v>
      </c>
      <c r="M2266" s="11">
        <v>0.35</v>
      </c>
      <c r="O2266" s="16"/>
      <c r="P2266" s="14"/>
      <c r="Q2266" s="12"/>
      <c r="R2266" s="13"/>
    </row>
    <row r="2267" spans="1:18" ht="15.75" customHeight="1">
      <c r="A2267" s="1"/>
      <c r="B2267" s="6" t="s">
        <v>14</v>
      </c>
      <c r="C2267" s="6">
        <v>1185732</v>
      </c>
      <c r="D2267" s="7">
        <v>44321</v>
      </c>
      <c r="E2267" s="6" t="s">
        <v>46</v>
      </c>
      <c r="F2267" s="6" t="s">
        <v>86</v>
      </c>
      <c r="G2267" s="6" t="s">
        <v>87</v>
      </c>
      <c r="H2267" s="6" t="s">
        <v>22</v>
      </c>
      <c r="I2267" s="8">
        <v>0.6</v>
      </c>
      <c r="J2267" s="9">
        <v>8000</v>
      </c>
      <c r="K2267" s="10">
        <f t="shared" si="0"/>
        <v>4800</v>
      </c>
      <c r="L2267" s="10">
        <f t="shared" si="1"/>
        <v>2400</v>
      </c>
      <c r="M2267" s="11">
        <v>0.5</v>
      </c>
      <c r="O2267" s="16"/>
      <c r="P2267" s="14"/>
      <c r="Q2267" s="12"/>
      <c r="R2267" s="13"/>
    </row>
    <row r="2268" spans="1:18" ht="15.75" customHeight="1">
      <c r="A2268" s="1"/>
      <c r="B2268" s="6" t="s">
        <v>14</v>
      </c>
      <c r="C2268" s="6">
        <v>1185732</v>
      </c>
      <c r="D2268" s="7">
        <v>44354</v>
      </c>
      <c r="E2268" s="6" t="s">
        <v>46</v>
      </c>
      <c r="F2268" s="6" t="s">
        <v>86</v>
      </c>
      <c r="G2268" s="6" t="s">
        <v>87</v>
      </c>
      <c r="H2268" s="6" t="s">
        <v>17</v>
      </c>
      <c r="I2268" s="8">
        <v>0.54999999999999993</v>
      </c>
      <c r="J2268" s="9">
        <v>10500</v>
      </c>
      <c r="K2268" s="10">
        <f t="shared" si="0"/>
        <v>5774.9999999999991</v>
      </c>
      <c r="L2268" s="10">
        <f t="shared" si="1"/>
        <v>2598.7499999999995</v>
      </c>
      <c r="M2268" s="11">
        <v>0.45</v>
      </c>
      <c r="O2268" s="16"/>
      <c r="P2268" s="14"/>
      <c r="Q2268" s="12"/>
      <c r="R2268" s="13"/>
    </row>
    <row r="2269" spans="1:18" ht="15.75" customHeight="1">
      <c r="A2269" s="1"/>
      <c r="B2269" s="6" t="s">
        <v>14</v>
      </c>
      <c r="C2269" s="6">
        <v>1185732</v>
      </c>
      <c r="D2269" s="7">
        <v>44354</v>
      </c>
      <c r="E2269" s="6" t="s">
        <v>46</v>
      </c>
      <c r="F2269" s="6" t="s">
        <v>86</v>
      </c>
      <c r="G2269" s="6" t="s">
        <v>87</v>
      </c>
      <c r="H2269" s="6" t="s">
        <v>18</v>
      </c>
      <c r="I2269" s="8">
        <v>0.5</v>
      </c>
      <c r="J2269" s="9">
        <v>8000</v>
      </c>
      <c r="K2269" s="10">
        <f t="shared" si="0"/>
        <v>4000</v>
      </c>
      <c r="L2269" s="10">
        <f t="shared" si="1"/>
        <v>1400</v>
      </c>
      <c r="M2269" s="11">
        <v>0.35</v>
      </c>
      <c r="O2269" s="16"/>
      <c r="P2269" s="14"/>
      <c r="Q2269" s="12"/>
      <c r="R2269" s="13"/>
    </row>
    <row r="2270" spans="1:18" ht="15.75" customHeight="1">
      <c r="A2270" s="1"/>
      <c r="B2270" s="6" t="s">
        <v>14</v>
      </c>
      <c r="C2270" s="6">
        <v>1185732</v>
      </c>
      <c r="D2270" s="7">
        <v>44354</v>
      </c>
      <c r="E2270" s="6" t="s">
        <v>46</v>
      </c>
      <c r="F2270" s="6" t="s">
        <v>86</v>
      </c>
      <c r="G2270" s="6" t="s">
        <v>87</v>
      </c>
      <c r="H2270" s="6" t="s">
        <v>19</v>
      </c>
      <c r="I2270" s="8">
        <v>0.5</v>
      </c>
      <c r="J2270" s="9">
        <v>7750</v>
      </c>
      <c r="K2270" s="10">
        <f t="shared" si="0"/>
        <v>3875</v>
      </c>
      <c r="L2270" s="10">
        <f t="shared" si="1"/>
        <v>968.75</v>
      </c>
      <c r="M2270" s="11">
        <v>0.25</v>
      </c>
      <c r="O2270" s="16"/>
      <c r="P2270" s="14"/>
      <c r="Q2270" s="12"/>
      <c r="R2270" s="13"/>
    </row>
    <row r="2271" spans="1:18" ht="15.75" customHeight="1">
      <c r="A2271" s="1"/>
      <c r="B2271" s="6" t="s">
        <v>14</v>
      </c>
      <c r="C2271" s="6">
        <v>1185732</v>
      </c>
      <c r="D2271" s="7">
        <v>44354</v>
      </c>
      <c r="E2271" s="6" t="s">
        <v>46</v>
      </c>
      <c r="F2271" s="6" t="s">
        <v>86</v>
      </c>
      <c r="G2271" s="6" t="s">
        <v>87</v>
      </c>
      <c r="H2271" s="6" t="s">
        <v>20</v>
      </c>
      <c r="I2271" s="8">
        <v>0.5</v>
      </c>
      <c r="J2271" s="9">
        <v>7500</v>
      </c>
      <c r="K2271" s="10">
        <f t="shared" si="0"/>
        <v>3750</v>
      </c>
      <c r="L2271" s="10">
        <f t="shared" si="1"/>
        <v>1125</v>
      </c>
      <c r="M2271" s="11">
        <v>0.3</v>
      </c>
      <c r="O2271" s="16"/>
      <c r="P2271" s="14"/>
      <c r="Q2271" s="12"/>
      <c r="R2271" s="13"/>
    </row>
    <row r="2272" spans="1:18" ht="15.75" customHeight="1">
      <c r="A2272" s="1"/>
      <c r="B2272" s="6" t="s">
        <v>14</v>
      </c>
      <c r="C2272" s="6">
        <v>1185732</v>
      </c>
      <c r="D2272" s="7">
        <v>44354</v>
      </c>
      <c r="E2272" s="6" t="s">
        <v>46</v>
      </c>
      <c r="F2272" s="6" t="s">
        <v>86</v>
      </c>
      <c r="G2272" s="6" t="s">
        <v>87</v>
      </c>
      <c r="H2272" s="6" t="s">
        <v>21</v>
      </c>
      <c r="I2272" s="8">
        <v>0.65</v>
      </c>
      <c r="J2272" s="9">
        <v>7500</v>
      </c>
      <c r="K2272" s="10">
        <f t="shared" si="0"/>
        <v>4875</v>
      </c>
      <c r="L2272" s="10">
        <f t="shared" si="1"/>
        <v>1706.25</v>
      </c>
      <c r="M2272" s="11">
        <v>0.35</v>
      </c>
      <c r="O2272" s="16"/>
      <c r="P2272" s="14"/>
      <c r="Q2272" s="12"/>
      <c r="R2272" s="13"/>
    </row>
    <row r="2273" spans="1:18" ht="15.75" customHeight="1">
      <c r="A2273" s="1"/>
      <c r="B2273" s="6" t="s">
        <v>14</v>
      </c>
      <c r="C2273" s="6">
        <v>1185732</v>
      </c>
      <c r="D2273" s="7">
        <v>44354</v>
      </c>
      <c r="E2273" s="6" t="s">
        <v>46</v>
      </c>
      <c r="F2273" s="6" t="s">
        <v>86</v>
      </c>
      <c r="G2273" s="6" t="s">
        <v>87</v>
      </c>
      <c r="H2273" s="6" t="s">
        <v>22</v>
      </c>
      <c r="I2273" s="8">
        <v>0.70000000000000007</v>
      </c>
      <c r="J2273" s="9">
        <v>9250</v>
      </c>
      <c r="K2273" s="10">
        <f t="shared" si="0"/>
        <v>6475.0000000000009</v>
      </c>
      <c r="L2273" s="10">
        <f t="shared" si="1"/>
        <v>3237.5000000000005</v>
      </c>
      <c r="M2273" s="11">
        <v>0.5</v>
      </c>
      <c r="O2273" s="16"/>
      <c r="P2273" s="14"/>
      <c r="Q2273" s="12"/>
      <c r="R2273" s="13"/>
    </row>
    <row r="2274" spans="1:18" ht="15.75" customHeight="1">
      <c r="A2274" s="1"/>
      <c r="B2274" s="6" t="s">
        <v>14</v>
      </c>
      <c r="C2274" s="6">
        <v>1185732</v>
      </c>
      <c r="D2274" s="7">
        <v>44382</v>
      </c>
      <c r="E2274" s="6" t="s">
        <v>46</v>
      </c>
      <c r="F2274" s="6" t="s">
        <v>86</v>
      </c>
      <c r="G2274" s="6" t="s">
        <v>87</v>
      </c>
      <c r="H2274" s="6" t="s">
        <v>17</v>
      </c>
      <c r="I2274" s="8">
        <v>0.65</v>
      </c>
      <c r="J2274" s="9">
        <v>11500</v>
      </c>
      <c r="K2274" s="10">
        <f t="shared" si="0"/>
        <v>7475</v>
      </c>
      <c r="L2274" s="10">
        <f t="shared" si="1"/>
        <v>3363.75</v>
      </c>
      <c r="M2274" s="11">
        <v>0.45</v>
      </c>
      <c r="O2274" s="16"/>
      <c r="P2274" s="14"/>
      <c r="Q2274" s="12"/>
      <c r="R2274" s="13"/>
    </row>
    <row r="2275" spans="1:18" ht="15.75" customHeight="1">
      <c r="A2275" s="1"/>
      <c r="B2275" s="6" t="s">
        <v>14</v>
      </c>
      <c r="C2275" s="6">
        <v>1185732</v>
      </c>
      <c r="D2275" s="7">
        <v>44382</v>
      </c>
      <c r="E2275" s="6" t="s">
        <v>46</v>
      </c>
      <c r="F2275" s="6" t="s">
        <v>86</v>
      </c>
      <c r="G2275" s="6" t="s">
        <v>87</v>
      </c>
      <c r="H2275" s="6" t="s">
        <v>18</v>
      </c>
      <c r="I2275" s="8">
        <v>0.60000000000000009</v>
      </c>
      <c r="J2275" s="9">
        <v>9000</v>
      </c>
      <c r="K2275" s="10">
        <f t="shared" si="0"/>
        <v>5400.0000000000009</v>
      </c>
      <c r="L2275" s="10">
        <f t="shared" si="1"/>
        <v>1890.0000000000002</v>
      </c>
      <c r="M2275" s="11">
        <v>0.35</v>
      </c>
      <c r="O2275" s="16"/>
      <c r="P2275" s="14"/>
      <c r="Q2275" s="12"/>
      <c r="R2275" s="13"/>
    </row>
    <row r="2276" spans="1:18" ht="15.75" customHeight="1">
      <c r="A2276" s="1"/>
      <c r="B2276" s="6" t="s">
        <v>14</v>
      </c>
      <c r="C2276" s="6">
        <v>1185732</v>
      </c>
      <c r="D2276" s="7">
        <v>44382</v>
      </c>
      <c r="E2276" s="6" t="s">
        <v>46</v>
      </c>
      <c r="F2276" s="6" t="s">
        <v>86</v>
      </c>
      <c r="G2276" s="6" t="s">
        <v>87</v>
      </c>
      <c r="H2276" s="6" t="s">
        <v>19</v>
      </c>
      <c r="I2276" s="8">
        <v>0.55000000000000004</v>
      </c>
      <c r="J2276" s="9">
        <v>8250</v>
      </c>
      <c r="K2276" s="10">
        <f t="shared" si="0"/>
        <v>4537.5</v>
      </c>
      <c r="L2276" s="10">
        <f t="shared" si="1"/>
        <v>1134.375</v>
      </c>
      <c r="M2276" s="11">
        <v>0.25</v>
      </c>
      <c r="O2276" s="16"/>
      <c r="P2276" s="14"/>
      <c r="Q2276" s="12"/>
      <c r="R2276" s="13"/>
    </row>
    <row r="2277" spans="1:18" ht="15.75" customHeight="1">
      <c r="A2277" s="1"/>
      <c r="B2277" s="6" t="s">
        <v>14</v>
      </c>
      <c r="C2277" s="6">
        <v>1185732</v>
      </c>
      <c r="D2277" s="7">
        <v>44382</v>
      </c>
      <c r="E2277" s="6" t="s">
        <v>46</v>
      </c>
      <c r="F2277" s="6" t="s">
        <v>86</v>
      </c>
      <c r="G2277" s="6" t="s">
        <v>87</v>
      </c>
      <c r="H2277" s="6" t="s">
        <v>20</v>
      </c>
      <c r="I2277" s="8">
        <v>0.55000000000000004</v>
      </c>
      <c r="J2277" s="9">
        <v>7750</v>
      </c>
      <c r="K2277" s="10">
        <f t="shared" si="0"/>
        <v>4262.5</v>
      </c>
      <c r="L2277" s="10">
        <f t="shared" si="1"/>
        <v>1278.75</v>
      </c>
      <c r="M2277" s="11">
        <v>0.3</v>
      </c>
      <c r="O2277" s="16"/>
      <c r="P2277" s="14"/>
      <c r="Q2277" s="12"/>
      <c r="R2277" s="13"/>
    </row>
    <row r="2278" spans="1:18" ht="15.75" customHeight="1">
      <c r="A2278" s="1"/>
      <c r="B2278" s="6" t="s">
        <v>14</v>
      </c>
      <c r="C2278" s="6">
        <v>1185732</v>
      </c>
      <c r="D2278" s="7">
        <v>44382</v>
      </c>
      <c r="E2278" s="6" t="s">
        <v>46</v>
      </c>
      <c r="F2278" s="6" t="s">
        <v>86</v>
      </c>
      <c r="G2278" s="6" t="s">
        <v>87</v>
      </c>
      <c r="H2278" s="6" t="s">
        <v>21</v>
      </c>
      <c r="I2278" s="8">
        <v>0.65</v>
      </c>
      <c r="J2278" s="9">
        <v>8000</v>
      </c>
      <c r="K2278" s="10">
        <f t="shared" si="0"/>
        <v>5200</v>
      </c>
      <c r="L2278" s="10">
        <f t="shared" si="1"/>
        <v>1819.9999999999998</v>
      </c>
      <c r="M2278" s="11">
        <v>0.35</v>
      </c>
      <c r="O2278" s="16"/>
      <c r="P2278" s="14"/>
      <c r="Q2278" s="12"/>
      <c r="R2278" s="13"/>
    </row>
    <row r="2279" spans="1:18" ht="15.75" customHeight="1">
      <c r="A2279" s="1"/>
      <c r="B2279" s="6" t="s">
        <v>14</v>
      </c>
      <c r="C2279" s="6">
        <v>1185732</v>
      </c>
      <c r="D2279" s="7">
        <v>44382</v>
      </c>
      <c r="E2279" s="6" t="s">
        <v>46</v>
      </c>
      <c r="F2279" s="6" t="s">
        <v>86</v>
      </c>
      <c r="G2279" s="6" t="s">
        <v>87</v>
      </c>
      <c r="H2279" s="6" t="s">
        <v>22</v>
      </c>
      <c r="I2279" s="8">
        <v>0.70000000000000007</v>
      </c>
      <c r="J2279" s="9">
        <v>9750</v>
      </c>
      <c r="K2279" s="10">
        <f t="shared" si="0"/>
        <v>6825.0000000000009</v>
      </c>
      <c r="L2279" s="10">
        <f t="shared" si="1"/>
        <v>3412.5000000000005</v>
      </c>
      <c r="M2279" s="11">
        <v>0.5</v>
      </c>
      <c r="O2279" s="16"/>
      <c r="P2279" s="14"/>
      <c r="Q2279" s="12"/>
      <c r="R2279" s="13"/>
    </row>
    <row r="2280" spans="1:18" ht="15.75" customHeight="1">
      <c r="A2280" s="1"/>
      <c r="B2280" s="6" t="s">
        <v>14</v>
      </c>
      <c r="C2280" s="6">
        <v>1185732</v>
      </c>
      <c r="D2280" s="7">
        <v>44414</v>
      </c>
      <c r="E2280" s="6" t="s">
        <v>46</v>
      </c>
      <c r="F2280" s="6" t="s">
        <v>86</v>
      </c>
      <c r="G2280" s="6" t="s">
        <v>87</v>
      </c>
      <c r="H2280" s="6" t="s">
        <v>17</v>
      </c>
      <c r="I2280" s="8">
        <v>0.65</v>
      </c>
      <c r="J2280" s="9">
        <v>11250</v>
      </c>
      <c r="K2280" s="10">
        <f t="shared" si="0"/>
        <v>7312.5</v>
      </c>
      <c r="L2280" s="10">
        <f t="shared" si="1"/>
        <v>3290.625</v>
      </c>
      <c r="M2280" s="11">
        <v>0.45</v>
      </c>
      <c r="O2280" s="16"/>
      <c r="P2280" s="14"/>
      <c r="Q2280" s="12"/>
      <c r="R2280" s="13"/>
    </row>
    <row r="2281" spans="1:18" ht="15.75" customHeight="1">
      <c r="A2281" s="1"/>
      <c r="B2281" s="6" t="s">
        <v>14</v>
      </c>
      <c r="C2281" s="6">
        <v>1185732</v>
      </c>
      <c r="D2281" s="7">
        <v>44414</v>
      </c>
      <c r="E2281" s="6" t="s">
        <v>46</v>
      </c>
      <c r="F2281" s="6" t="s">
        <v>86</v>
      </c>
      <c r="G2281" s="6" t="s">
        <v>87</v>
      </c>
      <c r="H2281" s="6" t="s">
        <v>18</v>
      </c>
      <c r="I2281" s="8">
        <v>0.60000000000000009</v>
      </c>
      <c r="J2281" s="9">
        <v>9000</v>
      </c>
      <c r="K2281" s="10">
        <f t="shared" si="0"/>
        <v>5400.0000000000009</v>
      </c>
      <c r="L2281" s="10">
        <f t="shared" si="1"/>
        <v>1890.0000000000002</v>
      </c>
      <c r="M2281" s="11">
        <v>0.35</v>
      </c>
      <c r="O2281" s="16"/>
      <c r="P2281" s="14"/>
      <c r="Q2281" s="12"/>
      <c r="R2281" s="13"/>
    </row>
    <row r="2282" spans="1:18" ht="15.75" customHeight="1">
      <c r="A2282" s="1"/>
      <c r="B2282" s="6" t="s">
        <v>14</v>
      </c>
      <c r="C2282" s="6">
        <v>1185732</v>
      </c>
      <c r="D2282" s="7">
        <v>44414</v>
      </c>
      <c r="E2282" s="6" t="s">
        <v>46</v>
      </c>
      <c r="F2282" s="6" t="s">
        <v>86</v>
      </c>
      <c r="G2282" s="6" t="s">
        <v>87</v>
      </c>
      <c r="H2282" s="6" t="s">
        <v>19</v>
      </c>
      <c r="I2282" s="8">
        <v>0.55000000000000004</v>
      </c>
      <c r="J2282" s="9">
        <v>8250</v>
      </c>
      <c r="K2282" s="10">
        <f t="shared" si="0"/>
        <v>4537.5</v>
      </c>
      <c r="L2282" s="10">
        <f t="shared" si="1"/>
        <v>1134.375</v>
      </c>
      <c r="M2282" s="11">
        <v>0.25</v>
      </c>
      <c r="O2282" s="16"/>
      <c r="P2282" s="14"/>
      <c r="Q2282" s="12"/>
      <c r="R2282" s="13"/>
    </row>
    <row r="2283" spans="1:18" ht="15.75" customHeight="1">
      <c r="A2283" s="1"/>
      <c r="B2283" s="6" t="s">
        <v>14</v>
      </c>
      <c r="C2283" s="6">
        <v>1185732</v>
      </c>
      <c r="D2283" s="7">
        <v>44414</v>
      </c>
      <c r="E2283" s="6" t="s">
        <v>46</v>
      </c>
      <c r="F2283" s="6" t="s">
        <v>86</v>
      </c>
      <c r="G2283" s="6" t="s">
        <v>87</v>
      </c>
      <c r="H2283" s="6" t="s">
        <v>20</v>
      </c>
      <c r="I2283" s="8">
        <v>0.45</v>
      </c>
      <c r="J2283" s="9">
        <v>7750</v>
      </c>
      <c r="K2283" s="10">
        <f t="shared" si="0"/>
        <v>3487.5</v>
      </c>
      <c r="L2283" s="10">
        <f t="shared" si="1"/>
        <v>1046.25</v>
      </c>
      <c r="M2283" s="11">
        <v>0.3</v>
      </c>
      <c r="O2283" s="16"/>
      <c r="P2283" s="14"/>
      <c r="Q2283" s="12"/>
      <c r="R2283" s="13"/>
    </row>
    <row r="2284" spans="1:18" ht="15.75" customHeight="1">
      <c r="A2284" s="1"/>
      <c r="B2284" s="6" t="s">
        <v>14</v>
      </c>
      <c r="C2284" s="6">
        <v>1185732</v>
      </c>
      <c r="D2284" s="7">
        <v>44414</v>
      </c>
      <c r="E2284" s="6" t="s">
        <v>46</v>
      </c>
      <c r="F2284" s="6" t="s">
        <v>86</v>
      </c>
      <c r="G2284" s="6" t="s">
        <v>87</v>
      </c>
      <c r="H2284" s="6" t="s">
        <v>21</v>
      </c>
      <c r="I2284" s="8">
        <v>0.55000000000000004</v>
      </c>
      <c r="J2284" s="9">
        <v>7500</v>
      </c>
      <c r="K2284" s="10">
        <f t="shared" si="0"/>
        <v>4125</v>
      </c>
      <c r="L2284" s="10">
        <f t="shared" si="1"/>
        <v>1443.75</v>
      </c>
      <c r="M2284" s="11">
        <v>0.35</v>
      </c>
      <c r="O2284" s="16"/>
      <c r="P2284" s="14"/>
      <c r="Q2284" s="12"/>
      <c r="R2284" s="13"/>
    </row>
    <row r="2285" spans="1:18" ht="15.75" customHeight="1">
      <c r="A2285" s="1"/>
      <c r="B2285" s="6" t="s">
        <v>14</v>
      </c>
      <c r="C2285" s="6">
        <v>1185732</v>
      </c>
      <c r="D2285" s="7">
        <v>44414</v>
      </c>
      <c r="E2285" s="6" t="s">
        <v>46</v>
      </c>
      <c r="F2285" s="6" t="s">
        <v>86</v>
      </c>
      <c r="G2285" s="6" t="s">
        <v>87</v>
      </c>
      <c r="H2285" s="6" t="s">
        <v>22</v>
      </c>
      <c r="I2285" s="8">
        <v>0.60000000000000009</v>
      </c>
      <c r="J2285" s="9">
        <v>9250</v>
      </c>
      <c r="K2285" s="10">
        <f t="shared" si="0"/>
        <v>5550.0000000000009</v>
      </c>
      <c r="L2285" s="10">
        <f t="shared" si="1"/>
        <v>2775.0000000000005</v>
      </c>
      <c r="M2285" s="11">
        <v>0.5</v>
      </c>
      <c r="O2285" s="16"/>
      <c r="P2285" s="14"/>
      <c r="Q2285" s="12"/>
      <c r="R2285" s="13"/>
    </row>
    <row r="2286" spans="1:18" ht="15.75" customHeight="1">
      <c r="A2286" s="1"/>
      <c r="B2286" s="6" t="s">
        <v>14</v>
      </c>
      <c r="C2286" s="6">
        <v>1185732</v>
      </c>
      <c r="D2286" s="7">
        <v>44444</v>
      </c>
      <c r="E2286" s="6" t="s">
        <v>46</v>
      </c>
      <c r="F2286" s="6" t="s">
        <v>86</v>
      </c>
      <c r="G2286" s="6" t="s">
        <v>87</v>
      </c>
      <c r="H2286" s="6" t="s">
        <v>17</v>
      </c>
      <c r="I2286" s="8">
        <v>0.55000000000000004</v>
      </c>
      <c r="J2286" s="9">
        <v>10250</v>
      </c>
      <c r="K2286" s="10">
        <f t="shared" si="0"/>
        <v>5637.5000000000009</v>
      </c>
      <c r="L2286" s="10">
        <f t="shared" si="1"/>
        <v>2536.8750000000005</v>
      </c>
      <c r="M2286" s="11">
        <v>0.45</v>
      </c>
      <c r="O2286" s="16"/>
      <c r="P2286" s="14"/>
      <c r="Q2286" s="12"/>
      <c r="R2286" s="13"/>
    </row>
    <row r="2287" spans="1:18" ht="15.75" customHeight="1">
      <c r="A2287" s="1"/>
      <c r="B2287" s="6" t="s">
        <v>14</v>
      </c>
      <c r="C2287" s="6">
        <v>1185732</v>
      </c>
      <c r="D2287" s="7">
        <v>44444</v>
      </c>
      <c r="E2287" s="6" t="s">
        <v>46</v>
      </c>
      <c r="F2287" s="6" t="s">
        <v>86</v>
      </c>
      <c r="G2287" s="6" t="s">
        <v>87</v>
      </c>
      <c r="H2287" s="6" t="s">
        <v>18</v>
      </c>
      <c r="I2287" s="8">
        <v>0.50000000000000011</v>
      </c>
      <c r="J2287" s="9">
        <v>8250</v>
      </c>
      <c r="K2287" s="10">
        <f t="shared" si="0"/>
        <v>4125.0000000000009</v>
      </c>
      <c r="L2287" s="10">
        <f t="shared" si="1"/>
        <v>1443.7500000000002</v>
      </c>
      <c r="M2287" s="11">
        <v>0.35</v>
      </c>
      <c r="O2287" s="16"/>
      <c r="P2287" s="14"/>
      <c r="Q2287" s="12"/>
      <c r="R2287" s="13"/>
    </row>
    <row r="2288" spans="1:18" ht="15.75" customHeight="1">
      <c r="A2288" s="1"/>
      <c r="B2288" s="6" t="s">
        <v>14</v>
      </c>
      <c r="C2288" s="6">
        <v>1185732</v>
      </c>
      <c r="D2288" s="7">
        <v>44444</v>
      </c>
      <c r="E2288" s="6" t="s">
        <v>46</v>
      </c>
      <c r="F2288" s="6" t="s">
        <v>86</v>
      </c>
      <c r="G2288" s="6" t="s">
        <v>87</v>
      </c>
      <c r="H2288" s="6" t="s">
        <v>19</v>
      </c>
      <c r="I2288" s="8">
        <v>0.4</v>
      </c>
      <c r="J2288" s="9">
        <v>7250</v>
      </c>
      <c r="K2288" s="10">
        <f t="shared" si="0"/>
        <v>2900</v>
      </c>
      <c r="L2288" s="10">
        <f t="shared" si="1"/>
        <v>725</v>
      </c>
      <c r="M2288" s="11">
        <v>0.25</v>
      </c>
      <c r="O2288" s="16"/>
      <c r="P2288" s="14"/>
      <c r="Q2288" s="12"/>
      <c r="R2288" s="13"/>
    </row>
    <row r="2289" spans="1:18" ht="15.75" customHeight="1">
      <c r="A2289" s="1"/>
      <c r="B2289" s="6" t="s">
        <v>14</v>
      </c>
      <c r="C2289" s="6">
        <v>1185732</v>
      </c>
      <c r="D2289" s="7">
        <v>44444</v>
      </c>
      <c r="E2289" s="6" t="s">
        <v>46</v>
      </c>
      <c r="F2289" s="6" t="s">
        <v>86</v>
      </c>
      <c r="G2289" s="6" t="s">
        <v>87</v>
      </c>
      <c r="H2289" s="6" t="s">
        <v>20</v>
      </c>
      <c r="I2289" s="8">
        <v>0.4</v>
      </c>
      <c r="J2289" s="9">
        <v>7000</v>
      </c>
      <c r="K2289" s="10">
        <f t="shared" si="0"/>
        <v>2800</v>
      </c>
      <c r="L2289" s="10">
        <f t="shared" si="1"/>
        <v>840</v>
      </c>
      <c r="M2289" s="11">
        <v>0.3</v>
      </c>
      <c r="O2289" s="16"/>
      <c r="P2289" s="14"/>
      <c r="Q2289" s="12"/>
      <c r="R2289" s="13"/>
    </row>
    <row r="2290" spans="1:18" ht="15.75" customHeight="1">
      <c r="A2290" s="1"/>
      <c r="B2290" s="6" t="s">
        <v>14</v>
      </c>
      <c r="C2290" s="6">
        <v>1185732</v>
      </c>
      <c r="D2290" s="7">
        <v>44444</v>
      </c>
      <c r="E2290" s="6" t="s">
        <v>46</v>
      </c>
      <c r="F2290" s="6" t="s">
        <v>86</v>
      </c>
      <c r="G2290" s="6" t="s">
        <v>87</v>
      </c>
      <c r="H2290" s="6" t="s">
        <v>21</v>
      </c>
      <c r="I2290" s="8">
        <v>0.5</v>
      </c>
      <c r="J2290" s="9">
        <v>7000</v>
      </c>
      <c r="K2290" s="10">
        <f t="shared" si="0"/>
        <v>3500</v>
      </c>
      <c r="L2290" s="10">
        <f t="shared" si="1"/>
        <v>1225</v>
      </c>
      <c r="M2290" s="11">
        <v>0.35</v>
      </c>
      <c r="O2290" s="16"/>
      <c r="P2290" s="14"/>
      <c r="Q2290" s="12"/>
      <c r="R2290" s="13"/>
    </row>
    <row r="2291" spans="1:18" ht="15.75" customHeight="1">
      <c r="A2291" s="1"/>
      <c r="B2291" s="6" t="s">
        <v>14</v>
      </c>
      <c r="C2291" s="6">
        <v>1185732</v>
      </c>
      <c r="D2291" s="7">
        <v>44444</v>
      </c>
      <c r="E2291" s="6" t="s">
        <v>46</v>
      </c>
      <c r="F2291" s="6" t="s">
        <v>86</v>
      </c>
      <c r="G2291" s="6" t="s">
        <v>87</v>
      </c>
      <c r="H2291" s="6" t="s">
        <v>22</v>
      </c>
      <c r="I2291" s="8">
        <v>0.55000000000000004</v>
      </c>
      <c r="J2291" s="9">
        <v>8000</v>
      </c>
      <c r="K2291" s="10">
        <f t="shared" si="0"/>
        <v>4400</v>
      </c>
      <c r="L2291" s="10">
        <f t="shared" si="1"/>
        <v>2200</v>
      </c>
      <c r="M2291" s="11">
        <v>0.5</v>
      </c>
      <c r="O2291" s="16"/>
      <c r="P2291" s="14"/>
      <c r="Q2291" s="12"/>
      <c r="R2291" s="13"/>
    </row>
    <row r="2292" spans="1:18" ht="15.75" customHeight="1">
      <c r="A2292" s="1"/>
      <c r="B2292" s="6" t="s">
        <v>14</v>
      </c>
      <c r="C2292" s="6">
        <v>1185732</v>
      </c>
      <c r="D2292" s="7">
        <v>44476</v>
      </c>
      <c r="E2292" s="6" t="s">
        <v>46</v>
      </c>
      <c r="F2292" s="6" t="s">
        <v>86</v>
      </c>
      <c r="G2292" s="6" t="s">
        <v>87</v>
      </c>
      <c r="H2292" s="6" t="s">
        <v>17</v>
      </c>
      <c r="I2292" s="8">
        <v>0.55000000000000004</v>
      </c>
      <c r="J2292" s="9">
        <v>9750</v>
      </c>
      <c r="K2292" s="10">
        <f t="shared" si="0"/>
        <v>5362.5</v>
      </c>
      <c r="L2292" s="10">
        <f t="shared" si="1"/>
        <v>2413.125</v>
      </c>
      <c r="M2292" s="11">
        <v>0.45</v>
      </c>
      <c r="O2292" s="16"/>
      <c r="P2292" s="14"/>
      <c r="Q2292" s="12"/>
      <c r="R2292" s="13"/>
    </row>
    <row r="2293" spans="1:18" ht="15.75" customHeight="1">
      <c r="A2293" s="1"/>
      <c r="B2293" s="6" t="s">
        <v>14</v>
      </c>
      <c r="C2293" s="6">
        <v>1185732</v>
      </c>
      <c r="D2293" s="7">
        <v>44476</v>
      </c>
      <c r="E2293" s="6" t="s">
        <v>46</v>
      </c>
      <c r="F2293" s="6" t="s">
        <v>86</v>
      </c>
      <c r="G2293" s="6" t="s">
        <v>87</v>
      </c>
      <c r="H2293" s="6" t="s">
        <v>18</v>
      </c>
      <c r="I2293" s="8">
        <v>0.45000000000000012</v>
      </c>
      <c r="J2293" s="9">
        <v>8000</v>
      </c>
      <c r="K2293" s="10">
        <f t="shared" si="0"/>
        <v>3600.0000000000009</v>
      </c>
      <c r="L2293" s="10">
        <f t="shared" si="1"/>
        <v>1260.0000000000002</v>
      </c>
      <c r="M2293" s="11">
        <v>0.35</v>
      </c>
      <c r="O2293" s="16"/>
      <c r="P2293" s="14"/>
      <c r="Q2293" s="12"/>
      <c r="R2293" s="13"/>
    </row>
    <row r="2294" spans="1:18" ht="15.75" customHeight="1">
      <c r="A2294" s="1"/>
      <c r="B2294" s="6" t="s">
        <v>14</v>
      </c>
      <c r="C2294" s="6">
        <v>1185732</v>
      </c>
      <c r="D2294" s="7">
        <v>44476</v>
      </c>
      <c r="E2294" s="6" t="s">
        <v>46</v>
      </c>
      <c r="F2294" s="6" t="s">
        <v>86</v>
      </c>
      <c r="G2294" s="6" t="s">
        <v>87</v>
      </c>
      <c r="H2294" s="6" t="s">
        <v>19</v>
      </c>
      <c r="I2294" s="8">
        <v>0.45000000000000012</v>
      </c>
      <c r="J2294" s="9">
        <v>6750</v>
      </c>
      <c r="K2294" s="10">
        <f t="shared" si="0"/>
        <v>3037.5000000000009</v>
      </c>
      <c r="L2294" s="10">
        <f t="shared" si="1"/>
        <v>759.37500000000023</v>
      </c>
      <c r="M2294" s="11">
        <v>0.25</v>
      </c>
      <c r="O2294" s="16"/>
      <c r="P2294" s="14"/>
      <c r="Q2294" s="12"/>
      <c r="R2294" s="13"/>
    </row>
    <row r="2295" spans="1:18" ht="15.75" customHeight="1">
      <c r="A2295" s="1"/>
      <c r="B2295" s="6" t="s">
        <v>14</v>
      </c>
      <c r="C2295" s="6">
        <v>1185732</v>
      </c>
      <c r="D2295" s="7">
        <v>44476</v>
      </c>
      <c r="E2295" s="6" t="s">
        <v>46</v>
      </c>
      <c r="F2295" s="6" t="s">
        <v>86</v>
      </c>
      <c r="G2295" s="6" t="s">
        <v>87</v>
      </c>
      <c r="H2295" s="6" t="s">
        <v>20</v>
      </c>
      <c r="I2295" s="8">
        <v>0.45000000000000012</v>
      </c>
      <c r="J2295" s="9">
        <v>6500</v>
      </c>
      <c r="K2295" s="10">
        <f t="shared" si="0"/>
        <v>2925.0000000000009</v>
      </c>
      <c r="L2295" s="10">
        <f t="shared" si="1"/>
        <v>877.50000000000023</v>
      </c>
      <c r="M2295" s="11">
        <v>0.3</v>
      </c>
      <c r="O2295" s="16"/>
      <c r="P2295" s="14"/>
      <c r="Q2295" s="12"/>
      <c r="R2295" s="13"/>
    </row>
    <row r="2296" spans="1:18" ht="15.75" customHeight="1">
      <c r="A2296" s="1"/>
      <c r="B2296" s="6" t="s">
        <v>14</v>
      </c>
      <c r="C2296" s="6">
        <v>1185732</v>
      </c>
      <c r="D2296" s="7">
        <v>44476</v>
      </c>
      <c r="E2296" s="6" t="s">
        <v>46</v>
      </c>
      <c r="F2296" s="6" t="s">
        <v>86</v>
      </c>
      <c r="G2296" s="6" t="s">
        <v>87</v>
      </c>
      <c r="H2296" s="6" t="s">
        <v>21</v>
      </c>
      <c r="I2296" s="8">
        <v>0.55000000000000004</v>
      </c>
      <c r="J2296" s="9">
        <v>6500</v>
      </c>
      <c r="K2296" s="10">
        <f t="shared" si="0"/>
        <v>3575.0000000000005</v>
      </c>
      <c r="L2296" s="10">
        <f t="shared" si="1"/>
        <v>1251.25</v>
      </c>
      <c r="M2296" s="11">
        <v>0.35</v>
      </c>
      <c r="O2296" s="16"/>
      <c r="P2296" s="14"/>
      <c r="Q2296" s="12"/>
      <c r="R2296" s="13"/>
    </row>
    <row r="2297" spans="1:18" ht="15.75" customHeight="1">
      <c r="A2297" s="1"/>
      <c r="B2297" s="6" t="s">
        <v>14</v>
      </c>
      <c r="C2297" s="6">
        <v>1185732</v>
      </c>
      <c r="D2297" s="7">
        <v>44476</v>
      </c>
      <c r="E2297" s="6" t="s">
        <v>46</v>
      </c>
      <c r="F2297" s="6" t="s">
        <v>86</v>
      </c>
      <c r="G2297" s="6" t="s">
        <v>87</v>
      </c>
      <c r="H2297" s="6" t="s">
        <v>22</v>
      </c>
      <c r="I2297" s="8">
        <v>0.6</v>
      </c>
      <c r="J2297" s="9">
        <v>7750</v>
      </c>
      <c r="K2297" s="10">
        <f t="shared" si="0"/>
        <v>4650</v>
      </c>
      <c r="L2297" s="10">
        <f t="shared" si="1"/>
        <v>2325</v>
      </c>
      <c r="M2297" s="11">
        <v>0.5</v>
      </c>
      <c r="O2297" s="16"/>
      <c r="P2297" s="14"/>
      <c r="Q2297" s="12"/>
      <c r="R2297" s="13"/>
    </row>
    <row r="2298" spans="1:18" ht="15.75" customHeight="1">
      <c r="A2298" s="1"/>
      <c r="B2298" s="6" t="s">
        <v>14</v>
      </c>
      <c r="C2298" s="6">
        <v>1185732</v>
      </c>
      <c r="D2298" s="7">
        <v>44506</v>
      </c>
      <c r="E2298" s="6" t="s">
        <v>46</v>
      </c>
      <c r="F2298" s="6" t="s">
        <v>86</v>
      </c>
      <c r="G2298" s="6" t="s">
        <v>87</v>
      </c>
      <c r="H2298" s="6" t="s">
        <v>17</v>
      </c>
      <c r="I2298" s="8">
        <v>0.55000000000000004</v>
      </c>
      <c r="J2298" s="9">
        <v>9250</v>
      </c>
      <c r="K2298" s="10">
        <f t="shared" si="0"/>
        <v>5087.5</v>
      </c>
      <c r="L2298" s="10">
        <f t="shared" si="1"/>
        <v>2289.375</v>
      </c>
      <c r="M2298" s="11">
        <v>0.45</v>
      </c>
      <c r="O2298" s="16"/>
      <c r="P2298" s="14"/>
      <c r="Q2298" s="12"/>
      <c r="R2298" s="13"/>
    </row>
    <row r="2299" spans="1:18" ht="15.75" customHeight="1">
      <c r="A2299" s="1"/>
      <c r="B2299" s="6" t="s">
        <v>14</v>
      </c>
      <c r="C2299" s="6">
        <v>1185732</v>
      </c>
      <c r="D2299" s="7">
        <v>44506</v>
      </c>
      <c r="E2299" s="6" t="s">
        <v>46</v>
      </c>
      <c r="F2299" s="6" t="s">
        <v>86</v>
      </c>
      <c r="G2299" s="6" t="s">
        <v>87</v>
      </c>
      <c r="H2299" s="6" t="s">
        <v>18</v>
      </c>
      <c r="I2299" s="8">
        <v>0.45000000000000012</v>
      </c>
      <c r="J2299" s="9">
        <v>7500</v>
      </c>
      <c r="K2299" s="10">
        <f t="shared" si="0"/>
        <v>3375.0000000000009</v>
      </c>
      <c r="L2299" s="10">
        <f t="shared" si="1"/>
        <v>1181.2500000000002</v>
      </c>
      <c r="M2299" s="11">
        <v>0.35</v>
      </c>
      <c r="O2299" s="16"/>
      <c r="P2299" s="14"/>
      <c r="Q2299" s="12"/>
      <c r="R2299" s="13"/>
    </row>
    <row r="2300" spans="1:18" ht="15.75" customHeight="1">
      <c r="A2300" s="1"/>
      <c r="B2300" s="6" t="s">
        <v>14</v>
      </c>
      <c r="C2300" s="6">
        <v>1185732</v>
      </c>
      <c r="D2300" s="7">
        <v>44506</v>
      </c>
      <c r="E2300" s="6" t="s">
        <v>46</v>
      </c>
      <c r="F2300" s="6" t="s">
        <v>86</v>
      </c>
      <c r="G2300" s="6" t="s">
        <v>87</v>
      </c>
      <c r="H2300" s="6" t="s">
        <v>19</v>
      </c>
      <c r="I2300" s="8">
        <v>0.45000000000000012</v>
      </c>
      <c r="J2300" s="9">
        <v>6950</v>
      </c>
      <c r="K2300" s="10">
        <f t="shared" si="0"/>
        <v>3127.5000000000009</v>
      </c>
      <c r="L2300" s="10">
        <f t="shared" si="1"/>
        <v>781.87500000000023</v>
      </c>
      <c r="M2300" s="11">
        <v>0.25</v>
      </c>
      <c r="O2300" s="16"/>
      <c r="P2300" s="14"/>
      <c r="Q2300" s="12"/>
      <c r="R2300" s="13"/>
    </row>
    <row r="2301" spans="1:18" ht="15.75" customHeight="1">
      <c r="A2301" s="1"/>
      <c r="B2301" s="6" t="s">
        <v>14</v>
      </c>
      <c r="C2301" s="6">
        <v>1185732</v>
      </c>
      <c r="D2301" s="7">
        <v>44506</v>
      </c>
      <c r="E2301" s="6" t="s">
        <v>46</v>
      </c>
      <c r="F2301" s="6" t="s">
        <v>86</v>
      </c>
      <c r="G2301" s="6" t="s">
        <v>87</v>
      </c>
      <c r="H2301" s="6" t="s">
        <v>20</v>
      </c>
      <c r="I2301" s="8">
        <v>0.55000000000000016</v>
      </c>
      <c r="J2301" s="9">
        <v>7500</v>
      </c>
      <c r="K2301" s="10">
        <f t="shared" si="0"/>
        <v>4125.0000000000009</v>
      </c>
      <c r="L2301" s="10">
        <f t="shared" si="1"/>
        <v>1237.5000000000002</v>
      </c>
      <c r="M2301" s="11">
        <v>0.3</v>
      </c>
      <c r="O2301" s="16"/>
      <c r="P2301" s="14"/>
      <c r="Q2301" s="12"/>
      <c r="R2301" s="13"/>
    </row>
    <row r="2302" spans="1:18" ht="15.75" customHeight="1">
      <c r="A2302" s="1"/>
      <c r="B2302" s="6" t="s">
        <v>14</v>
      </c>
      <c r="C2302" s="6">
        <v>1185732</v>
      </c>
      <c r="D2302" s="7">
        <v>44506</v>
      </c>
      <c r="E2302" s="6" t="s">
        <v>46</v>
      </c>
      <c r="F2302" s="6" t="s">
        <v>86</v>
      </c>
      <c r="G2302" s="6" t="s">
        <v>87</v>
      </c>
      <c r="H2302" s="6" t="s">
        <v>21</v>
      </c>
      <c r="I2302" s="8">
        <v>0.70000000000000007</v>
      </c>
      <c r="J2302" s="9">
        <v>7250</v>
      </c>
      <c r="K2302" s="10">
        <f t="shared" si="0"/>
        <v>5075.0000000000009</v>
      </c>
      <c r="L2302" s="10">
        <f t="shared" si="1"/>
        <v>1776.2500000000002</v>
      </c>
      <c r="M2302" s="11">
        <v>0.35</v>
      </c>
      <c r="O2302" s="16"/>
      <c r="P2302" s="14"/>
      <c r="Q2302" s="12"/>
      <c r="R2302" s="13"/>
    </row>
    <row r="2303" spans="1:18" ht="15.75" customHeight="1">
      <c r="A2303" s="1"/>
      <c r="B2303" s="6" t="s">
        <v>14</v>
      </c>
      <c r="C2303" s="6">
        <v>1185732</v>
      </c>
      <c r="D2303" s="7">
        <v>44506</v>
      </c>
      <c r="E2303" s="6" t="s">
        <v>46</v>
      </c>
      <c r="F2303" s="6" t="s">
        <v>86</v>
      </c>
      <c r="G2303" s="6" t="s">
        <v>87</v>
      </c>
      <c r="H2303" s="6" t="s">
        <v>22</v>
      </c>
      <c r="I2303" s="8">
        <v>0.75</v>
      </c>
      <c r="J2303" s="9">
        <v>8250</v>
      </c>
      <c r="K2303" s="10">
        <f t="shared" si="0"/>
        <v>6187.5</v>
      </c>
      <c r="L2303" s="10">
        <f t="shared" si="1"/>
        <v>3093.75</v>
      </c>
      <c r="M2303" s="11">
        <v>0.5</v>
      </c>
      <c r="O2303" s="16"/>
      <c r="P2303" s="14"/>
      <c r="Q2303" s="12"/>
      <c r="R2303" s="13"/>
    </row>
    <row r="2304" spans="1:18" ht="15.75" customHeight="1">
      <c r="A2304" s="1"/>
      <c r="B2304" s="6" t="s">
        <v>14</v>
      </c>
      <c r="C2304" s="6">
        <v>1185732</v>
      </c>
      <c r="D2304" s="7">
        <v>44535</v>
      </c>
      <c r="E2304" s="6" t="s">
        <v>46</v>
      </c>
      <c r="F2304" s="6" t="s">
        <v>86</v>
      </c>
      <c r="G2304" s="6" t="s">
        <v>87</v>
      </c>
      <c r="H2304" s="6" t="s">
        <v>17</v>
      </c>
      <c r="I2304" s="8">
        <v>0.70000000000000007</v>
      </c>
      <c r="J2304" s="9">
        <v>10750</v>
      </c>
      <c r="K2304" s="10">
        <f t="shared" si="0"/>
        <v>7525.0000000000009</v>
      </c>
      <c r="L2304" s="10">
        <f t="shared" si="1"/>
        <v>3386.2500000000005</v>
      </c>
      <c r="M2304" s="11">
        <v>0.45</v>
      </c>
      <c r="O2304" s="16"/>
      <c r="P2304" s="14"/>
      <c r="Q2304" s="12"/>
      <c r="R2304" s="13"/>
    </row>
    <row r="2305" spans="1:18" ht="15.75" customHeight="1">
      <c r="A2305" s="1"/>
      <c r="B2305" s="6" t="s">
        <v>14</v>
      </c>
      <c r="C2305" s="6">
        <v>1185732</v>
      </c>
      <c r="D2305" s="7">
        <v>44535</v>
      </c>
      <c r="E2305" s="6" t="s">
        <v>46</v>
      </c>
      <c r="F2305" s="6" t="s">
        <v>86</v>
      </c>
      <c r="G2305" s="6" t="s">
        <v>87</v>
      </c>
      <c r="H2305" s="6" t="s">
        <v>18</v>
      </c>
      <c r="I2305" s="8">
        <v>0.60000000000000009</v>
      </c>
      <c r="J2305" s="9">
        <v>8750</v>
      </c>
      <c r="K2305" s="10">
        <f t="shared" si="0"/>
        <v>5250.0000000000009</v>
      </c>
      <c r="L2305" s="10">
        <f t="shared" si="1"/>
        <v>1837.5000000000002</v>
      </c>
      <c r="M2305" s="11">
        <v>0.35</v>
      </c>
      <c r="O2305" s="16"/>
      <c r="P2305" s="14"/>
      <c r="Q2305" s="12"/>
      <c r="R2305" s="13"/>
    </row>
    <row r="2306" spans="1:18" ht="15.75" customHeight="1">
      <c r="A2306" s="1"/>
      <c r="B2306" s="6" t="s">
        <v>14</v>
      </c>
      <c r="C2306" s="6">
        <v>1185732</v>
      </c>
      <c r="D2306" s="7">
        <v>44535</v>
      </c>
      <c r="E2306" s="6" t="s">
        <v>46</v>
      </c>
      <c r="F2306" s="6" t="s">
        <v>86</v>
      </c>
      <c r="G2306" s="6" t="s">
        <v>87</v>
      </c>
      <c r="H2306" s="6" t="s">
        <v>19</v>
      </c>
      <c r="I2306" s="8">
        <v>0.60000000000000009</v>
      </c>
      <c r="J2306" s="9">
        <v>8250</v>
      </c>
      <c r="K2306" s="10">
        <f t="shared" si="0"/>
        <v>4950.0000000000009</v>
      </c>
      <c r="L2306" s="10">
        <f t="shared" si="1"/>
        <v>1237.5000000000002</v>
      </c>
      <c r="M2306" s="11">
        <v>0.25</v>
      </c>
      <c r="O2306" s="16"/>
      <c r="P2306" s="14"/>
      <c r="Q2306" s="12"/>
      <c r="R2306" s="13"/>
    </row>
    <row r="2307" spans="1:18" ht="15.75" customHeight="1">
      <c r="A2307" s="1"/>
      <c r="B2307" s="6" t="s">
        <v>14</v>
      </c>
      <c r="C2307" s="6">
        <v>1185732</v>
      </c>
      <c r="D2307" s="7">
        <v>44535</v>
      </c>
      <c r="E2307" s="6" t="s">
        <v>46</v>
      </c>
      <c r="F2307" s="6" t="s">
        <v>86</v>
      </c>
      <c r="G2307" s="6" t="s">
        <v>87</v>
      </c>
      <c r="H2307" s="6" t="s">
        <v>20</v>
      </c>
      <c r="I2307" s="8">
        <v>0.60000000000000009</v>
      </c>
      <c r="J2307" s="9">
        <v>7750</v>
      </c>
      <c r="K2307" s="10">
        <f t="shared" si="0"/>
        <v>4650.0000000000009</v>
      </c>
      <c r="L2307" s="10">
        <f t="shared" si="1"/>
        <v>1395.0000000000002</v>
      </c>
      <c r="M2307" s="11">
        <v>0.3</v>
      </c>
      <c r="O2307" s="16"/>
      <c r="P2307" s="14"/>
      <c r="Q2307" s="12"/>
      <c r="R2307" s="13"/>
    </row>
    <row r="2308" spans="1:18" ht="15.75" customHeight="1">
      <c r="A2308" s="1"/>
      <c r="B2308" s="6" t="s">
        <v>14</v>
      </c>
      <c r="C2308" s="6">
        <v>1185732</v>
      </c>
      <c r="D2308" s="7">
        <v>44535</v>
      </c>
      <c r="E2308" s="6" t="s">
        <v>46</v>
      </c>
      <c r="F2308" s="6" t="s">
        <v>86</v>
      </c>
      <c r="G2308" s="6" t="s">
        <v>87</v>
      </c>
      <c r="H2308" s="6" t="s">
        <v>21</v>
      </c>
      <c r="I2308" s="8">
        <v>0.70000000000000007</v>
      </c>
      <c r="J2308" s="9">
        <v>7750</v>
      </c>
      <c r="K2308" s="10">
        <f t="shared" si="0"/>
        <v>5425.0000000000009</v>
      </c>
      <c r="L2308" s="10">
        <f t="shared" si="1"/>
        <v>1898.7500000000002</v>
      </c>
      <c r="M2308" s="11">
        <v>0.35</v>
      </c>
      <c r="O2308" s="16"/>
      <c r="P2308" s="14"/>
      <c r="Q2308" s="12"/>
      <c r="R2308" s="13"/>
    </row>
    <row r="2309" spans="1:18" ht="15.75" customHeight="1">
      <c r="A2309" s="1"/>
      <c r="B2309" s="6" t="s">
        <v>14</v>
      </c>
      <c r="C2309" s="6">
        <v>1185732</v>
      </c>
      <c r="D2309" s="7">
        <v>44535</v>
      </c>
      <c r="E2309" s="6" t="s">
        <v>46</v>
      </c>
      <c r="F2309" s="6" t="s">
        <v>86</v>
      </c>
      <c r="G2309" s="6" t="s">
        <v>87</v>
      </c>
      <c r="H2309" s="6" t="s">
        <v>22</v>
      </c>
      <c r="I2309" s="8">
        <v>0.75</v>
      </c>
      <c r="J2309" s="9">
        <v>8750</v>
      </c>
      <c r="K2309" s="10">
        <f t="shared" si="0"/>
        <v>6562.5</v>
      </c>
      <c r="L2309" s="10">
        <f t="shared" si="1"/>
        <v>3281.25</v>
      </c>
      <c r="M2309" s="11">
        <v>0.5</v>
      </c>
      <c r="O2309" s="16"/>
      <c r="P2309" s="14"/>
      <c r="Q2309" s="12"/>
      <c r="R2309" s="13"/>
    </row>
    <row r="2310" spans="1:18" ht="15.75" customHeight="1">
      <c r="A2310" s="1" t="s">
        <v>39</v>
      </c>
      <c r="B2310" s="6" t="s">
        <v>14</v>
      </c>
      <c r="C2310" s="6">
        <v>1185732</v>
      </c>
      <c r="D2310" s="7">
        <v>44202</v>
      </c>
      <c r="E2310" s="6" t="s">
        <v>46</v>
      </c>
      <c r="F2310" s="6" t="s">
        <v>88</v>
      </c>
      <c r="G2310" s="6" t="s">
        <v>89</v>
      </c>
      <c r="H2310" s="6" t="s">
        <v>17</v>
      </c>
      <c r="I2310" s="8">
        <v>0.35000000000000003</v>
      </c>
      <c r="J2310" s="9">
        <v>9250</v>
      </c>
      <c r="K2310" s="10">
        <f t="shared" si="0"/>
        <v>3237.5000000000005</v>
      </c>
      <c r="L2310" s="10">
        <f t="shared" si="1"/>
        <v>1295.0000000000002</v>
      </c>
      <c r="M2310" s="11">
        <v>0.4</v>
      </c>
      <c r="O2310" s="16"/>
      <c r="P2310" s="14"/>
      <c r="Q2310" s="12"/>
      <c r="R2310" s="13"/>
    </row>
    <row r="2311" spans="1:18" ht="15.75" customHeight="1">
      <c r="A2311" s="1"/>
      <c r="B2311" s="6" t="s">
        <v>14</v>
      </c>
      <c r="C2311" s="6">
        <v>1185732</v>
      </c>
      <c r="D2311" s="7">
        <v>44202</v>
      </c>
      <c r="E2311" s="6" t="s">
        <v>46</v>
      </c>
      <c r="F2311" s="6" t="s">
        <v>88</v>
      </c>
      <c r="G2311" s="6" t="s">
        <v>89</v>
      </c>
      <c r="H2311" s="6" t="s">
        <v>18</v>
      </c>
      <c r="I2311" s="8">
        <v>0.35000000000000003</v>
      </c>
      <c r="J2311" s="9">
        <v>7250</v>
      </c>
      <c r="K2311" s="10">
        <f t="shared" si="0"/>
        <v>2537.5000000000005</v>
      </c>
      <c r="L2311" s="10">
        <f t="shared" si="1"/>
        <v>888.12500000000011</v>
      </c>
      <c r="M2311" s="11">
        <v>0.35</v>
      </c>
      <c r="O2311" s="16"/>
      <c r="P2311" s="14"/>
      <c r="Q2311" s="12"/>
      <c r="R2311" s="13"/>
    </row>
    <row r="2312" spans="1:18" ht="15.75" customHeight="1">
      <c r="A2312" s="1"/>
      <c r="B2312" s="6" t="s">
        <v>14</v>
      </c>
      <c r="C2312" s="6">
        <v>1185732</v>
      </c>
      <c r="D2312" s="7">
        <v>44202</v>
      </c>
      <c r="E2312" s="6" t="s">
        <v>46</v>
      </c>
      <c r="F2312" s="6" t="s">
        <v>88</v>
      </c>
      <c r="G2312" s="6" t="s">
        <v>89</v>
      </c>
      <c r="H2312" s="6" t="s">
        <v>19</v>
      </c>
      <c r="I2312" s="8">
        <v>0.25000000000000006</v>
      </c>
      <c r="J2312" s="9">
        <v>7250</v>
      </c>
      <c r="K2312" s="10">
        <f t="shared" si="0"/>
        <v>1812.5000000000005</v>
      </c>
      <c r="L2312" s="10">
        <f t="shared" si="1"/>
        <v>725.00000000000023</v>
      </c>
      <c r="M2312" s="11">
        <v>0.4</v>
      </c>
      <c r="O2312" s="16"/>
      <c r="P2312" s="14"/>
      <c r="Q2312" s="12"/>
      <c r="R2312" s="13"/>
    </row>
    <row r="2313" spans="1:18" ht="15.75" customHeight="1">
      <c r="A2313" s="1"/>
      <c r="B2313" s="6" t="s">
        <v>14</v>
      </c>
      <c r="C2313" s="6">
        <v>1185732</v>
      </c>
      <c r="D2313" s="7">
        <v>44202</v>
      </c>
      <c r="E2313" s="6" t="s">
        <v>46</v>
      </c>
      <c r="F2313" s="6" t="s">
        <v>88</v>
      </c>
      <c r="G2313" s="6" t="s">
        <v>89</v>
      </c>
      <c r="H2313" s="6" t="s">
        <v>20</v>
      </c>
      <c r="I2313" s="8">
        <v>0.3</v>
      </c>
      <c r="J2313" s="9">
        <v>5750</v>
      </c>
      <c r="K2313" s="10">
        <f t="shared" si="0"/>
        <v>1725</v>
      </c>
      <c r="L2313" s="10">
        <f t="shared" si="1"/>
        <v>690</v>
      </c>
      <c r="M2313" s="11">
        <v>0.4</v>
      </c>
      <c r="O2313" s="16"/>
      <c r="P2313" s="14"/>
      <c r="Q2313" s="12"/>
      <c r="R2313" s="13"/>
    </row>
    <row r="2314" spans="1:18" ht="15.75" customHeight="1">
      <c r="A2314" s="1"/>
      <c r="B2314" s="6" t="s">
        <v>14</v>
      </c>
      <c r="C2314" s="6">
        <v>1185732</v>
      </c>
      <c r="D2314" s="7">
        <v>44202</v>
      </c>
      <c r="E2314" s="6" t="s">
        <v>46</v>
      </c>
      <c r="F2314" s="6" t="s">
        <v>88</v>
      </c>
      <c r="G2314" s="6" t="s">
        <v>89</v>
      </c>
      <c r="H2314" s="6" t="s">
        <v>21</v>
      </c>
      <c r="I2314" s="8">
        <v>0.45</v>
      </c>
      <c r="J2314" s="9">
        <v>6250</v>
      </c>
      <c r="K2314" s="10">
        <f t="shared" si="0"/>
        <v>2812.5</v>
      </c>
      <c r="L2314" s="10">
        <f t="shared" si="1"/>
        <v>984.37499999999989</v>
      </c>
      <c r="M2314" s="11">
        <v>0.35</v>
      </c>
      <c r="O2314" s="16"/>
      <c r="P2314" s="14"/>
      <c r="Q2314" s="12"/>
      <c r="R2314" s="13"/>
    </row>
    <row r="2315" spans="1:18" ht="15.75" customHeight="1">
      <c r="A2315" s="1"/>
      <c r="B2315" s="6" t="s">
        <v>14</v>
      </c>
      <c r="C2315" s="6">
        <v>1185732</v>
      </c>
      <c r="D2315" s="7">
        <v>44202</v>
      </c>
      <c r="E2315" s="6" t="s">
        <v>46</v>
      </c>
      <c r="F2315" s="6" t="s">
        <v>88</v>
      </c>
      <c r="G2315" s="6" t="s">
        <v>89</v>
      </c>
      <c r="H2315" s="6" t="s">
        <v>22</v>
      </c>
      <c r="I2315" s="8">
        <v>0.35000000000000003</v>
      </c>
      <c r="J2315" s="9">
        <v>7250</v>
      </c>
      <c r="K2315" s="10">
        <f t="shared" si="0"/>
        <v>2537.5000000000005</v>
      </c>
      <c r="L2315" s="10">
        <f t="shared" si="1"/>
        <v>1268.7500000000002</v>
      </c>
      <c r="M2315" s="11">
        <v>0.5</v>
      </c>
      <c r="O2315" s="16"/>
      <c r="P2315" s="14"/>
      <c r="Q2315" s="12"/>
      <c r="R2315" s="13"/>
    </row>
    <row r="2316" spans="1:18" ht="15.75" customHeight="1">
      <c r="A2316" s="1"/>
      <c r="B2316" s="6" t="s">
        <v>14</v>
      </c>
      <c r="C2316" s="6">
        <v>1185732</v>
      </c>
      <c r="D2316" s="7">
        <v>44231</v>
      </c>
      <c r="E2316" s="6" t="s">
        <v>46</v>
      </c>
      <c r="F2316" s="6" t="s">
        <v>88</v>
      </c>
      <c r="G2316" s="6" t="s">
        <v>89</v>
      </c>
      <c r="H2316" s="6" t="s">
        <v>17</v>
      </c>
      <c r="I2316" s="8">
        <v>0.35000000000000003</v>
      </c>
      <c r="J2316" s="9">
        <v>9750</v>
      </c>
      <c r="K2316" s="10">
        <f t="shared" si="0"/>
        <v>3412.5000000000005</v>
      </c>
      <c r="L2316" s="10">
        <f t="shared" si="1"/>
        <v>1365.0000000000002</v>
      </c>
      <c r="M2316" s="11">
        <v>0.4</v>
      </c>
      <c r="O2316" s="16"/>
      <c r="P2316" s="14"/>
      <c r="Q2316" s="12"/>
      <c r="R2316" s="13"/>
    </row>
    <row r="2317" spans="1:18" ht="15.75" customHeight="1">
      <c r="A2317" s="1"/>
      <c r="B2317" s="6" t="s">
        <v>14</v>
      </c>
      <c r="C2317" s="6">
        <v>1185732</v>
      </c>
      <c r="D2317" s="7">
        <v>44231</v>
      </c>
      <c r="E2317" s="6" t="s">
        <v>46</v>
      </c>
      <c r="F2317" s="6" t="s">
        <v>88</v>
      </c>
      <c r="G2317" s="6" t="s">
        <v>89</v>
      </c>
      <c r="H2317" s="6" t="s">
        <v>18</v>
      </c>
      <c r="I2317" s="8">
        <v>0.35000000000000003</v>
      </c>
      <c r="J2317" s="9">
        <v>6250</v>
      </c>
      <c r="K2317" s="10">
        <f t="shared" si="0"/>
        <v>2187.5</v>
      </c>
      <c r="L2317" s="10">
        <f t="shared" si="1"/>
        <v>765.625</v>
      </c>
      <c r="M2317" s="11">
        <v>0.35</v>
      </c>
      <c r="O2317" s="16"/>
      <c r="P2317" s="14"/>
      <c r="Q2317" s="12"/>
      <c r="R2317" s="13"/>
    </row>
    <row r="2318" spans="1:18" ht="15.75" customHeight="1">
      <c r="A2318" s="1"/>
      <c r="B2318" s="6" t="s">
        <v>14</v>
      </c>
      <c r="C2318" s="6">
        <v>1185732</v>
      </c>
      <c r="D2318" s="7">
        <v>44231</v>
      </c>
      <c r="E2318" s="6" t="s">
        <v>46</v>
      </c>
      <c r="F2318" s="6" t="s">
        <v>88</v>
      </c>
      <c r="G2318" s="6" t="s">
        <v>89</v>
      </c>
      <c r="H2318" s="6" t="s">
        <v>19</v>
      </c>
      <c r="I2318" s="8">
        <v>0.25000000000000006</v>
      </c>
      <c r="J2318" s="9">
        <v>6750</v>
      </c>
      <c r="K2318" s="10">
        <f t="shared" si="0"/>
        <v>1687.5000000000005</v>
      </c>
      <c r="L2318" s="10">
        <f t="shared" si="1"/>
        <v>675.00000000000023</v>
      </c>
      <c r="M2318" s="11">
        <v>0.4</v>
      </c>
      <c r="O2318" s="16"/>
      <c r="P2318" s="14"/>
      <c r="Q2318" s="12"/>
      <c r="R2318" s="13"/>
    </row>
    <row r="2319" spans="1:18" ht="15.75" customHeight="1">
      <c r="A2319" s="1"/>
      <c r="B2319" s="6" t="s">
        <v>14</v>
      </c>
      <c r="C2319" s="6">
        <v>1185732</v>
      </c>
      <c r="D2319" s="7">
        <v>44231</v>
      </c>
      <c r="E2319" s="6" t="s">
        <v>46</v>
      </c>
      <c r="F2319" s="6" t="s">
        <v>88</v>
      </c>
      <c r="G2319" s="6" t="s">
        <v>89</v>
      </c>
      <c r="H2319" s="6" t="s">
        <v>20</v>
      </c>
      <c r="I2319" s="8">
        <v>0.3</v>
      </c>
      <c r="J2319" s="9">
        <v>5250</v>
      </c>
      <c r="K2319" s="10">
        <f t="shared" si="0"/>
        <v>1575</v>
      </c>
      <c r="L2319" s="10">
        <f t="shared" si="1"/>
        <v>630</v>
      </c>
      <c r="M2319" s="11">
        <v>0.4</v>
      </c>
      <c r="O2319" s="16"/>
      <c r="P2319" s="14"/>
      <c r="Q2319" s="12"/>
      <c r="R2319" s="13"/>
    </row>
    <row r="2320" spans="1:18" ht="15.75" customHeight="1">
      <c r="A2320" s="1"/>
      <c r="B2320" s="6" t="s">
        <v>14</v>
      </c>
      <c r="C2320" s="6">
        <v>1185732</v>
      </c>
      <c r="D2320" s="7">
        <v>44231</v>
      </c>
      <c r="E2320" s="6" t="s">
        <v>46</v>
      </c>
      <c r="F2320" s="6" t="s">
        <v>88</v>
      </c>
      <c r="G2320" s="6" t="s">
        <v>89</v>
      </c>
      <c r="H2320" s="6" t="s">
        <v>21</v>
      </c>
      <c r="I2320" s="8">
        <v>0.45</v>
      </c>
      <c r="J2320" s="9">
        <v>6000</v>
      </c>
      <c r="K2320" s="10">
        <f t="shared" si="0"/>
        <v>2700</v>
      </c>
      <c r="L2320" s="10">
        <f t="shared" si="1"/>
        <v>944.99999999999989</v>
      </c>
      <c r="M2320" s="11">
        <v>0.35</v>
      </c>
      <c r="O2320" s="16"/>
      <c r="P2320" s="14"/>
      <c r="Q2320" s="12"/>
      <c r="R2320" s="13"/>
    </row>
    <row r="2321" spans="1:18" ht="15.75" customHeight="1">
      <c r="A2321" s="1"/>
      <c r="B2321" s="6" t="s">
        <v>14</v>
      </c>
      <c r="C2321" s="6">
        <v>1185732</v>
      </c>
      <c r="D2321" s="7">
        <v>44231</v>
      </c>
      <c r="E2321" s="6" t="s">
        <v>46</v>
      </c>
      <c r="F2321" s="6" t="s">
        <v>88</v>
      </c>
      <c r="G2321" s="6" t="s">
        <v>89</v>
      </c>
      <c r="H2321" s="6" t="s">
        <v>22</v>
      </c>
      <c r="I2321" s="8">
        <v>0.3</v>
      </c>
      <c r="J2321" s="9">
        <v>7000</v>
      </c>
      <c r="K2321" s="10">
        <f t="shared" si="0"/>
        <v>2100</v>
      </c>
      <c r="L2321" s="10">
        <f t="shared" si="1"/>
        <v>1050</v>
      </c>
      <c r="M2321" s="11">
        <v>0.5</v>
      </c>
      <c r="O2321" s="16"/>
      <c r="P2321" s="14"/>
      <c r="Q2321" s="12"/>
      <c r="R2321" s="13"/>
    </row>
    <row r="2322" spans="1:18" ht="15.75" customHeight="1">
      <c r="A2322" s="1"/>
      <c r="B2322" s="6" t="s">
        <v>14</v>
      </c>
      <c r="C2322" s="6">
        <v>1185732</v>
      </c>
      <c r="D2322" s="7">
        <v>44257</v>
      </c>
      <c r="E2322" s="6" t="s">
        <v>46</v>
      </c>
      <c r="F2322" s="6" t="s">
        <v>88</v>
      </c>
      <c r="G2322" s="6" t="s">
        <v>89</v>
      </c>
      <c r="H2322" s="6" t="s">
        <v>17</v>
      </c>
      <c r="I2322" s="8">
        <v>0.3</v>
      </c>
      <c r="J2322" s="9">
        <v>9200</v>
      </c>
      <c r="K2322" s="10">
        <f t="shared" si="0"/>
        <v>2760</v>
      </c>
      <c r="L2322" s="10">
        <f t="shared" si="1"/>
        <v>1104</v>
      </c>
      <c r="M2322" s="11">
        <v>0.4</v>
      </c>
      <c r="O2322" s="16"/>
      <c r="P2322" s="14"/>
      <c r="Q2322" s="12"/>
      <c r="R2322" s="13"/>
    </row>
    <row r="2323" spans="1:18" ht="15.75" customHeight="1">
      <c r="A2323" s="1"/>
      <c r="B2323" s="6" t="s">
        <v>14</v>
      </c>
      <c r="C2323" s="6">
        <v>1185732</v>
      </c>
      <c r="D2323" s="7">
        <v>44257</v>
      </c>
      <c r="E2323" s="6" t="s">
        <v>46</v>
      </c>
      <c r="F2323" s="6" t="s">
        <v>88</v>
      </c>
      <c r="G2323" s="6" t="s">
        <v>89</v>
      </c>
      <c r="H2323" s="6" t="s">
        <v>18</v>
      </c>
      <c r="I2323" s="8">
        <v>0.3</v>
      </c>
      <c r="J2323" s="9">
        <v>6000</v>
      </c>
      <c r="K2323" s="10">
        <f t="shared" si="0"/>
        <v>1800</v>
      </c>
      <c r="L2323" s="10">
        <f t="shared" si="1"/>
        <v>630</v>
      </c>
      <c r="M2323" s="11">
        <v>0.35</v>
      </c>
      <c r="O2323" s="16"/>
      <c r="P2323" s="14"/>
      <c r="Q2323" s="12"/>
      <c r="R2323" s="13"/>
    </row>
    <row r="2324" spans="1:18" ht="15.75" customHeight="1">
      <c r="A2324" s="1"/>
      <c r="B2324" s="6" t="s">
        <v>14</v>
      </c>
      <c r="C2324" s="6">
        <v>1185732</v>
      </c>
      <c r="D2324" s="7">
        <v>44257</v>
      </c>
      <c r="E2324" s="6" t="s">
        <v>46</v>
      </c>
      <c r="F2324" s="6" t="s">
        <v>88</v>
      </c>
      <c r="G2324" s="6" t="s">
        <v>89</v>
      </c>
      <c r="H2324" s="6" t="s">
        <v>19</v>
      </c>
      <c r="I2324" s="8">
        <v>0.2</v>
      </c>
      <c r="J2324" s="9">
        <v>6250</v>
      </c>
      <c r="K2324" s="10">
        <f t="shared" si="0"/>
        <v>1250</v>
      </c>
      <c r="L2324" s="10">
        <f t="shared" si="1"/>
        <v>500</v>
      </c>
      <c r="M2324" s="11">
        <v>0.4</v>
      </c>
      <c r="O2324" s="16"/>
      <c r="P2324" s="14"/>
      <c r="Q2324" s="12"/>
      <c r="R2324" s="13"/>
    </row>
    <row r="2325" spans="1:18" ht="15.75" customHeight="1">
      <c r="A2325" s="1"/>
      <c r="B2325" s="6" t="s">
        <v>14</v>
      </c>
      <c r="C2325" s="6">
        <v>1185732</v>
      </c>
      <c r="D2325" s="7">
        <v>44257</v>
      </c>
      <c r="E2325" s="6" t="s">
        <v>46</v>
      </c>
      <c r="F2325" s="6" t="s">
        <v>88</v>
      </c>
      <c r="G2325" s="6" t="s">
        <v>89</v>
      </c>
      <c r="H2325" s="6" t="s">
        <v>20</v>
      </c>
      <c r="I2325" s="8">
        <v>0.24999999999999994</v>
      </c>
      <c r="J2325" s="9">
        <v>4750</v>
      </c>
      <c r="K2325" s="10">
        <f t="shared" si="0"/>
        <v>1187.4999999999998</v>
      </c>
      <c r="L2325" s="10">
        <f t="shared" si="1"/>
        <v>474.99999999999994</v>
      </c>
      <c r="M2325" s="11">
        <v>0.4</v>
      </c>
      <c r="O2325" s="16"/>
      <c r="P2325" s="14"/>
      <c r="Q2325" s="12"/>
      <c r="R2325" s="13"/>
    </row>
    <row r="2326" spans="1:18" ht="15.75" customHeight="1">
      <c r="A2326" s="1"/>
      <c r="B2326" s="6" t="s">
        <v>14</v>
      </c>
      <c r="C2326" s="6">
        <v>1185732</v>
      </c>
      <c r="D2326" s="7">
        <v>44257</v>
      </c>
      <c r="E2326" s="6" t="s">
        <v>46</v>
      </c>
      <c r="F2326" s="6" t="s">
        <v>88</v>
      </c>
      <c r="G2326" s="6" t="s">
        <v>89</v>
      </c>
      <c r="H2326" s="6" t="s">
        <v>21</v>
      </c>
      <c r="I2326" s="8">
        <v>0.40000000000000008</v>
      </c>
      <c r="J2326" s="9">
        <v>5250</v>
      </c>
      <c r="K2326" s="10">
        <f t="shared" si="0"/>
        <v>2100.0000000000005</v>
      </c>
      <c r="L2326" s="10">
        <f t="shared" si="1"/>
        <v>735.00000000000011</v>
      </c>
      <c r="M2326" s="11">
        <v>0.35</v>
      </c>
      <c r="O2326" s="16"/>
      <c r="P2326" s="14"/>
      <c r="Q2326" s="12"/>
      <c r="R2326" s="13"/>
    </row>
    <row r="2327" spans="1:18" ht="15.75" customHeight="1">
      <c r="A2327" s="1"/>
      <c r="B2327" s="6" t="s">
        <v>14</v>
      </c>
      <c r="C2327" s="6">
        <v>1185732</v>
      </c>
      <c r="D2327" s="7">
        <v>44257</v>
      </c>
      <c r="E2327" s="6" t="s">
        <v>46</v>
      </c>
      <c r="F2327" s="6" t="s">
        <v>88</v>
      </c>
      <c r="G2327" s="6" t="s">
        <v>89</v>
      </c>
      <c r="H2327" s="6" t="s">
        <v>22</v>
      </c>
      <c r="I2327" s="8">
        <v>0.3</v>
      </c>
      <c r="J2327" s="9">
        <v>6250</v>
      </c>
      <c r="K2327" s="10">
        <f t="shared" si="0"/>
        <v>1875</v>
      </c>
      <c r="L2327" s="10">
        <f t="shared" si="1"/>
        <v>937.5</v>
      </c>
      <c r="M2327" s="11">
        <v>0.5</v>
      </c>
      <c r="O2327" s="16"/>
      <c r="P2327" s="14"/>
      <c r="Q2327" s="12"/>
      <c r="R2327" s="13"/>
    </row>
    <row r="2328" spans="1:18" ht="15.75" customHeight="1">
      <c r="A2328" s="1"/>
      <c r="B2328" s="6" t="s">
        <v>14</v>
      </c>
      <c r="C2328" s="6">
        <v>1185732</v>
      </c>
      <c r="D2328" s="7">
        <v>44289</v>
      </c>
      <c r="E2328" s="6" t="s">
        <v>46</v>
      </c>
      <c r="F2328" s="6" t="s">
        <v>88</v>
      </c>
      <c r="G2328" s="6" t="s">
        <v>89</v>
      </c>
      <c r="H2328" s="6" t="s">
        <v>17</v>
      </c>
      <c r="I2328" s="8">
        <v>0.3</v>
      </c>
      <c r="J2328" s="9">
        <v>8750</v>
      </c>
      <c r="K2328" s="10">
        <f t="shared" si="0"/>
        <v>2625</v>
      </c>
      <c r="L2328" s="10">
        <f t="shared" si="1"/>
        <v>1050</v>
      </c>
      <c r="M2328" s="11">
        <v>0.4</v>
      </c>
      <c r="O2328" s="16"/>
      <c r="P2328" s="14"/>
      <c r="Q2328" s="12"/>
      <c r="R2328" s="13"/>
    </row>
    <row r="2329" spans="1:18" ht="15.75" customHeight="1">
      <c r="A2329" s="1"/>
      <c r="B2329" s="6" t="s">
        <v>14</v>
      </c>
      <c r="C2329" s="6">
        <v>1185732</v>
      </c>
      <c r="D2329" s="7">
        <v>44289</v>
      </c>
      <c r="E2329" s="6" t="s">
        <v>46</v>
      </c>
      <c r="F2329" s="6" t="s">
        <v>88</v>
      </c>
      <c r="G2329" s="6" t="s">
        <v>89</v>
      </c>
      <c r="H2329" s="6" t="s">
        <v>18</v>
      </c>
      <c r="I2329" s="8">
        <v>0.3</v>
      </c>
      <c r="J2329" s="9">
        <v>5750</v>
      </c>
      <c r="K2329" s="10">
        <f t="shared" si="0"/>
        <v>1725</v>
      </c>
      <c r="L2329" s="10">
        <f t="shared" si="1"/>
        <v>603.75</v>
      </c>
      <c r="M2329" s="11">
        <v>0.35</v>
      </c>
      <c r="O2329" s="16"/>
      <c r="P2329" s="14"/>
      <c r="Q2329" s="12"/>
      <c r="R2329" s="13"/>
    </row>
    <row r="2330" spans="1:18" ht="15.75" customHeight="1">
      <c r="A2330" s="1"/>
      <c r="B2330" s="6" t="s">
        <v>14</v>
      </c>
      <c r="C2330" s="6">
        <v>1185732</v>
      </c>
      <c r="D2330" s="7">
        <v>44289</v>
      </c>
      <c r="E2330" s="6" t="s">
        <v>46</v>
      </c>
      <c r="F2330" s="6" t="s">
        <v>88</v>
      </c>
      <c r="G2330" s="6" t="s">
        <v>89</v>
      </c>
      <c r="H2330" s="6" t="s">
        <v>19</v>
      </c>
      <c r="I2330" s="8">
        <v>0.2</v>
      </c>
      <c r="J2330" s="9">
        <v>5750</v>
      </c>
      <c r="K2330" s="10">
        <f t="shared" si="0"/>
        <v>1150</v>
      </c>
      <c r="L2330" s="10">
        <f t="shared" si="1"/>
        <v>460</v>
      </c>
      <c r="M2330" s="11">
        <v>0.4</v>
      </c>
      <c r="O2330" s="16"/>
      <c r="P2330" s="14"/>
      <c r="Q2330" s="12"/>
      <c r="R2330" s="13"/>
    </row>
    <row r="2331" spans="1:18" ht="15.75" customHeight="1">
      <c r="A2331" s="1"/>
      <c r="B2331" s="6" t="s">
        <v>14</v>
      </c>
      <c r="C2331" s="6">
        <v>1185732</v>
      </c>
      <c r="D2331" s="7">
        <v>44289</v>
      </c>
      <c r="E2331" s="6" t="s">
        <v>46</v>
      </c>
      <c r="F2331" s="6" t="s">
        <v>88</v>
      </c>
      <c r="G2331" s="6" t="s">
        <v>89</v>
      </c>
      <c r="H2331" s="6" t="s">
        <v>20</v>
      </c>
      <c r="I2331" s="8">
        <v>0.24999999999999994</v>
      </c>
      <c r="J2331" s="9">
        <v>5000</v>
      </c>
      <c r="K2331" s="10">
        <f t="shared" si="0"/>
        <v>1249.9999999999998</v>
      </c>
      <c r="L2331" s="10">
        <f t="shared" si="1"/>
        <v>499.99999999999994</v>
      </c>
      <c r="M2331" s="11">
        <v>0.4</v>
      </c>
      <c r="O2331" s="16"/>
      <c r="P2331" s="14"/>
      <c r="Q2331" s="12"/>
      <c r="R2331" s="13"/>
    </row>
    <row r="2332" spans="1:18" ht="15.75" customHeight="1">
      <c r="A2332" s="1"/>
      <c r="B2332" s="6" t="s">
        <v>14</v>
      </c>
      <c r="C2332" s="6">
        <v>1185732</v>
      </c>
      <c r="D2332" s="7">
        <v>44289</v>
      </c>
      <c r="E2332" s="6" t="s">
        <v>46</v>
      </c>
      <c r="F2332" s="6" t="s">
        <v>88</v>
      </c>
      <c r="G2332" s="6" t="s">
        <v>89</v>
      </c>
      <c r="H2332" s="6" t="s">
        <v>21</v>
      </c>
      <c r="I2332" s="8">
        <v>0.45</v>
      </c>
      <c r="J2332" s="9">
        <v>5250</v>
      </c>
      <c r="K2332" s="10">
        <f t="shared" si="0"/>
        <v>2362.5</v>
      </c>
      <c r="L2332" s="10">
        <f t="shared" si="1"/>
        <v>826.875</v>
      </c>
      <c r="M2332" s="11">
        <v>0.35</v>
      </c>
      <c r="O2332" s="16"/>
      <c r="P2332" s="14"/>
      <c r="Q2332" s="12"/>
      <c r="R2332" s="13"/>
    </row>
    <row r="2333" spans="1:18" ht="15.75" customHeight="1">
      <c r="A2333" s="1"/>
      <c r="B2333" s="6" t="s">
        <v>14</v>
      </c>
      <c r="C2333" s="6">
        <v>1185732</v>
      </c>
      <c r="D2333" s="7">
        <v>44289</v>
      </c>
      <c r="E2333" s="6" t="s">
        <v>46</v>
      </c>
      <c r="F2333" s="6" t="s">
        <v>88</v>
      </c>
      <c r="G2333" s="6" t="s">
        <v>89</v>
      </c>
      <c r="H2333" s="6" t="s">
        <v>22</v>
      </c>
      <c r="I2333" s="8">
        <v>0.35000000000000003</v>
      </c>
      <c r="J2333" s="9">
        <v>6750</v>
      </c>
      <c r="K2333" s="10">
        <f t="shared" si="0"/>
        <v>2362.5</v>
      </c>
      <c r="L2333" s="10">
        <f t="shared" si="1"/>
        <v>1181.25</v>
      </c>
      <c r="M2333" s="11">
        <v>0.5</v>
      </c>
      <c r="O2333" s="16"/>
      <c r="P2333" s="14"/>
      <c r="Q2333" s="12"/>
      <c r="R2333" s="13"/>
    </row>
    <row r="2334" spans="1:18" ht="15.75" customHeight="1">
      <c r="A2334" s="1"/>
      <c r="B2334" s="6" t="s">
        <v>14</v>
      </c>
      <c r="C2334" s="6">
        <v>1185732</v>
      </c>
      <c r="D2334" s="7">
        <v>44318</v>
      </c>
      <c r="E2334" s="6" t="s">
        <v>46</v>
      </c>
      <c r="F2334" s="6" t="s">
        <v>88</v>
      </c>
      <c r="G2334" s="6" t="s">
        <v>89</v>
      </c>
      <c r="H2334" s="6" t="s">
        <v>17</v>
      </c>
      <c r="I2334" s="8">
        <v>0.45</v>
      </c>
      <c r="J2334" s="9">
        <v>9450</v>
      </c>
      <c r="K2334" s="10">
        <f t="shared" si="0"/>
        <v>4252.5</v>
      </c>
      <c r="L2334" s="10">
        <f t="shared" si="1"/>
        <v>1701</v>
      </c>
      <c r="M2334" s="11">
        <v>0.4</v>
      </c>
      <c r="O2334" s="16"/>
      <c r="P2334" s="14"/>
      <c r="Q2334" s="12"/>
      <c r="R2334" s="13"/>
    </row>
    <row r="2335" spans="1:18" ht="15.75" customHeight="1">
      <c r="A2335" s="1"/>
      <c r="B2335" s="6" t="s">
        <v>14</v>
      </c>
      <c r="C2335" s="6">
        <v>1185732</v>
      </c>
      <c r="D2335" s="7">
        <v>44318</v>
      </c>
      <c r="E2335" s="6" t="s">
        <v>46</v>
      </c>
      <c r="F2335" s="6" t="s">
        <v>88</v>
      </c>
      <c r="G2335" s="6" t="s">
        <v>89</v>
      </c>
      <c r="H2335" s="6" t="s">
        <v>18</v>
      </c>
      <c r="I2335" s="8">
        <v>0.45</v>
      </c>
      <c r="J2335" s="9">
        <v>6500</v>
      </c>
      <c r="K2335" s="10">
        <f t="shared" si="0"/>
        <v>2925</v>
      </c>
      <c r="L2335" s="10">
        <f t="shared" si="1"/>
        <v>1023.7499999999999</v>
      </c>
      <c r="M2335" s="11">
        <v>0.35</v>
      </c>
      <c r="O2335" s="16"/>
      <c r="P2335" s="14"/>
      <c r="Q2335" s="12"/>
      <c r="R2335" s="13"/>
    </row>
    <row r="2336" spans="1:18" ht="15.75" customHeight="1">
      <c r="A2336" s="1"/>
      <c r="B2336" s="6" t="s">
        <v>14</v>
      </c>
      <c r="C2336" s="6">
        <v>1185732</v>
      </c>
      <c r="D2336" s="7">
        <v>44318</v>
      </c>
      <c r="E2336" s="6" t="s">
        <v>46</v>
      </c>
      <c r="F2336" s="6" t="s">
        <v>88</v>
      </c>
      <c r="G2336" s="6" t="s">
        <v>89</v>
      </c>
      <c r="H2336" s="6" t="s">
        <v>19</v>
      </c>
      <c r="I2336" s="8">
        <v>0.4</v>
      </c>
      <c r="J2336" s="9">
        <v>6250</v>
      </c>
      <c r="K2336" s="10">
        <f t="shared" si="0"/>
        <v>2500</v>
      </c>
      <c r="L2336" s="10">
        <f t="shared" si="1"/>
        <v>1000</v>
      </c>
      <c r="M2336" s="11">
        <v>0.4</v>
      </c>
      <c r="O2336" s="16"/>
      <c r="P2336" s="14"/>
      <c r="Q2336" s="12"/>
      <c r="R2336" s="13"/>
    </row>
    <row r="2337" spans="1:18" ht="15.75" customHeight="1">
      <c r="A2337" s="1"/>
      <c r="B2337" s="6" t="s">
        <v>14</v>
      </c>
      <c r="C2337" s="6">
        <v>1185732</v>
      </c>
      <c r="D2337" s="7">
        <v>44318</v>
      </c>
      <c r="E2337" s="6" t="s">
        <v>46</v>
      </c>
      <c r="F2337" s="6" t="s">
        <v>88</v>
      </c>
      <c r="G2337" s="6" t="s">
        <v>89</v>
      </c>
      <c r="H2337" s="6" t="s">
        <v>20</v>
      </c>
      <c r="I2337" s="8">
        <v>0.4</v>
      </c>
      <c r="J2337" s="9">
        <v>5750</v>
      </c>
      <c r="K2337" s="10">
        <f t="shared" si="0"/>
        <v>2300</v>
      </c>
      <c r="L2337" s="10">
        <f t="shared" si="1"/>
        <v>920</v>
      </c>
      <c r="M2337" s="11">
        <v>0.4</v>
      </c>
      <c r="O2337" s="16"/>
      <c r="P2337" s="14"/>
      <c r="Q2337" s="12"/>
      <c r="R2337" s="13"/>
    </row>
    <row r="2338" spans="1:18" ht="15.75" customHeight="1">
      <c r="A2338" s="1"/>
      <c r="B2338" s="6" t="s">
        <v>14</v>
      </c>
      <c r="C2338" s="6">
        <v>1185732</v>
      </c>
      <c r="D2338" s="7">
        <v>44318</v>
      </c>
      <c r="E2338" s="6" t="s">
        <v>46</v>
      </c>
      <c r="F2338" s="6" t="s">
        <v>88</v>
      </c>
      <c r="G2338" s="6" t="s">
        <v>89</v>
      </c>
      <c r="H2338" s="6" t="s">
        <v>21</v>
      </c>
      <c r="I2338" s="8">
        <v>0.49999999999999994</v>
      </c>
      <c r="J2338" s="9">
        <v>6000</v>
      </c>
      <c r="K2338" s="10">
        <f t="shared" si="0"/>
        <v>2999.9999999999995</v>
      </c>
      <c r="L2338" s="10">
        <f t="shared" si="1"/>
        <v>1049.9999999999998</v>
      </c>
      <c r="M2338" s="11">
        <v>0.35</v>
      </c>
      <c r="O2338" s="16"/>
      <c r="P2338" s="14"/>
      <c r="Q2338" s="12"/>
      <c r="R2338" s="13"/>
    </row>
    <row r="2339" spans="1:18" ht="15.75" customHeight="1">
      <c r="A2339" s="1"/>
      <c r="B2339" s="6" t="s">
        <v>14</v>
      </c>
      <c r="C2339" s="6">
        <v>1185732</v>
      </c>
      <c r="D2339" s="7">
        <v>44318</v>
      </c>
      <c r="E2339" s="6" t="s">
        <v>46</v>
      </c>
      <c r="F2339" s="6" t="s">
        <v>88</v>
      </c>
      <c r="G2339" s="6" t="s">
        <v>89</v>
      </c>
      <c r="H2339" s="6" t="s">
        <v>22</v>
      </c>
      <c r="I2339" s="8">
        <v>0.54999999999999993</v>
      </c>
      <c r="J2339" s="9">
        <v>7000</v>
      </c>
      <c r="K2339" s="10">
        <f t="shared" si="0"/>
        <v>3849.9999999999995</v>
      </c>
      <c r="L2339" s="10">
        <f t="shared" si="1"/>
        <v>1924.9999999999998</v>
      </c>
      <c r="M2339" s="11">
        <v>0.5</v>
      </c>
      <c r="O2339" s="16"/>
      <c r="P2339" s="14"/>
      <c r="Q2339" s="12"/>
      <c r="R2339" s="13"/>
    </row>
    <row r="2340" spans="1:18" ht="15.75" customHeight="1">
      <c r="A2340" s="1"/>
      <c r="B2340" s="6" t="s">
        <v>14</v>
      </c>
      <c r="C2340" s="6">
        <v>1185732</v>
      </c>
      <c r="D2340" s="7">
        <v>44351</v>
      </c>
      <c r="E2340" s="6" t="s">
        <v>46</v>
      </c>
      <c r="F2340" s="6" t="s">
        <v>88</v>
      </c>
      <c r="G2340" s="6" t="s">
        <v>89</v>
      </c>
      <c r="H2340" s="6" t="s">
        <v>17</v>
      </c>
      <c r="I2340" s="8">
        <v>0.49999999999999994</v>
      </c>
      <c r="J2340" s="9">
        <v>9500</v>
      </c>
      <c r="K2340" s="10">
        <f t="shared" si="0"/>
        <v>4749.9999999999991</v>
      </c>
      <c r="L2340" s="10">
        <f t="shared" si="1"/>
        <v>1899.9999999999998</v>
      </c>
      <c r="M2340" s="11">
        <v>0.4</v>
      </c>
      <c r="O2340" s="16"/>
      <c r="P2340" s="14"/>
      <c r="Q2340" s="12"/>
      <c r="R2340" s="13"/>
    </row>
    <row r="2341" spans="1:18" ht="15.75" customHeight="1">
      <c r="A2341" s="1"/>
      <c r="B2341" s="6" t="s">
        <v>14</v>
      </c>
      <c r="C2341" s="6">
        <v>1185732</v>
      </c>
      <c r="D2341" s="7">
        <v>44351</v>
      </c>
      <c r="E2341" s="6" t="s">
        <v>46</v>
      </c>
      <c r="F2341" s="6" t="s">
        <v>88</v>
      </c>
      <c r="G2341" s="6" t="s">
        <v>89</v>
      </c>
      <c r="H2341" s="6" t="s">
        <v>18</v>
      </c>
      <c r="I2341" s="8">
        <v>0.45</v>
      </c>
      <c r="J2341" s="9">
        <v>7000</v>
      </c>
      <c r="K2341" s="10">
        <f t="shared" si="0"/>
        <v>3150</v>
      </c>
      <c r="L2341" s="10">
        <f t="shared" si="1"/>
        <v>1102.5</v>
      </c>
      <c r="M2341" s="11">
        <v>0.35</v>
      </c>
      <c r="O2341" s="16"/>
      <c r="P2341" s="14"/>
      <c r="Q2341" s="12"/>
      <c r="R2341" s="13"/>
    </row>
    <row r="2342" spans="1:18" ht="15.75" customHeight="1">
      <c r="A2342" s="1"/>
      <c r="B2342" s="6" t="s">
        <v>14</v>
      </c>
      <c r="C2342" s="6">
        <v>1185732</v>
      </c>
      <c r="D2342" s="7">
        <v>44351</v>
      </c>
      <c r="E2342" s="6" t="s">
        <v>46</v>
      </c>
      <c r="F2342" s="6" t="s">
        <v>88</v>
      </c>
      <c r="G2342" s="6" t="s">
        <v>89</v>
      </c>
      <c r="H2342" s="6" t="s">
        <v>19</v>
      </c>
      <c r="I2342" s="8">
        <v>0.5</v>
      </c>
      <c r="J2342" s="9">
        <v>6750</v>
      </c>
      <c r="K2342" s="10">
        <f t="shared" si="0"/>
        <v>3375</v>
      </c>
      <c r="L2342" s="10">
        <f t="shared" si="1"/>
        <v>1350</v>
      </c>
      <c r="M2342" s="11">
        <v>0.4</v>
      </c>
      <c r="O2342" s="16"/>
      <c r="P2342" s="14"/>
      <c r="Q2342" s="12"/>
      <c r="R2342" s="13"/>
    </row>
    <row r="2343" spans="1:18" ht="15.75" customHeight="1">
      <c r="A2343" s="1"/>
      <c r="B2343" s="6" t="s">
        <v>14</v>
      </c>
      <c r="C2343" s="6">
        <v>1185732</v>
      </c>
      <c r="D2343" s="7">
        <v>44351</v>
      </c>
      <c r="E2343" s="6" t="s">
        <v>46</v>
      </c>
      <c r="F2343" s="6" t="s">
        <v>88</v>
      </c>
      <c r="G2343" s="6" t="s">
        <v>89</v>
      </c>
      <c r="H2343" s="6" t="s">
        <v>20</v>
      </c>
      <c r="I2343" s="8">
        <v>0.5</v>
      </c>
      <c r="J2343" s="9">
        <v>6500</v>
      </c>
      <c r="K2343" s="10">
        <f t="shared" si="0"/>
        <v>3250</v>
      </c>
      <c r="L2343" s="10">
        <f t="shared" si="1"/>
        <v>1300</v>
      </c>
      <c r="M2343" s="11">
        <v>0.4</v>
      </c>
      <c r="O2343" s="16"/>
      <c r="P2343" s="14"/>
      <c r="Q2343" s="12"/>
      <c r="R2343" s="13"/>
    </row>
    <row r="2344" spans="1:18" ht="15.75" customHeight="1">
      <c r="A2344" s="1"/>
      <c r="B2344" s="6" t="s">
        <v>14</v>
      </c>
      <c r="C2344" s="6">
        <v>1185732</v>
      </c>
      <c r="D2344" s="7">
        <v>44351</v>
      </c>
      <c r="E2344" s="6" t="s">
        <v>46</v>
      </c>
      <c r="F2344" s="6" t="s">
        <v>88</v>
      </c>
      <c r="G2344" s="6" t="s">
        <v>89</v>
      </c>
      <c r="H2344" s="6" t="s">
        <v>21</v>
      </c>
      <c r="I2344" s="8">
        <v>0.65</v>
      </c>
      <c r="J2344" s="9">
        <v>6500</v>
      </c>
      <c r="K2344" s="10">
        <f t="shared" si="0"/>
        <v>4225</v>
      </c>
      <c r="L2344" s="10">
        <f t="shared" si="1"/>
        <v>1478.75</v>
      </c>
      <c r="M2344" s="11">
        <v>0.35</v>
      </c>
      <c r="O2344" s="16"/>
      <c r="P2344" s="14"/>
      <c r="Q2344" s="12"/>
      <c r="R2344" s="13"/>
    </row>
    <row r="2345" spans="1:18" ht="15.75" customHeight="1">
      <c r="A2345" s="1"/>
      <c r="B2345" s="6" t="s">
        <v>14</v>
      </c>
      <c r="C2345" s="6">
        <v>1185732</v>
      </c>
      <c r="D2345" s="7">
        <v>44351</v>
      </c>
      <c r="E2345" s="6" t="s">
        <v>46</v>
      </c>
      <c r="F2345" s="6" t="s">
        <v>88</v>
      </c>
      <c r="G2345" s="6" t="s">
        <v>89</v>
      </c>
      <c r="H2345" s="6" t="s">
        <v>22</v>
      </c>
      <c r="I2345" s="8">
        <v>0.70000000000000007</v>
      </c>
      <c r="J2345" s="9">
        <v>8250</v>
      </c>
      <c r="K2345" s="10">
        <f t="shared" si="0"/>
        <v>5775.0000000000009</v>
      </c>
      <c r="L2345" s="10">
        <f t="shared" si="1"/>
        <v>2887.5000000000005</v>
      </c>
      <c r="M2345" s="11">
        <v>0.5</v>
      </c>
      <c r="O2345" s="16"/>
      <c r="P2345" s="14"/>
      <c r="Q2345" s="12"/>
      <c r="R2345" s="13"/>
    </row>
    <row r="2346" spans="1:18" ht="15.75" customHeight="1">
      <c r="A2346" s="1"/>
      <c r="B2346" s="6" t="s">
        <v>14</v>
      </c>
      <c r="C2346" s="6">
        <v>1185732</v>
      </c>
      <c r="D2346" s="7">
        <v>44379</v>
      </c>
      <c r="E2346" s="6" t="s">
        <v>46</v>
      </c>
      <c r="F2346" s="6" t="s">
        <v>88</v>
      </c>
      <c r="G2346" s="6" t="s">
        <v>89</v>
      </c>
      <c r="H2346" s="6" t="s">
        <v>17</v>
      </c>
      <c r="I2346" s="8">
        <v>0.65</v>
      </c>
      <c r="J2346" s="9">
        <v>10500</v>
      </c>
      <c r="K2346" s="10">
        <f t="shared" si="0"/>
        <v>6825</v>
      </c>
      <c r="L2346" s="10">
        <f t="shared" si="1"/>
        <v>2730</v>
      </c>
      <c r="M2346" s="11">
        <v>0.4</v>
      </c>
      <c r="O2346" s="16"/>
      <c r="P2346" s="14"/>
      <c r="Q2346" s="12"/>
      <c r="R2346" s="13"/>
    </row>
    <row r="2347" spans="1:18" ht="15.75" customHeight="1">
      <c r="A2347" s="1"/>
      <c r="B2347" s="6" t="s">
        <v>14</v>
      </c>
      <c r="C2347" s="6">
        <v>1185732</v>
      </c>
      <c r="D2347" s="7">
        <v>44379</v>
      </c>
      <c r="E2347" s="6" t="s">
        <v>46</v>
      </c>
      <c r="F2347" s="6" t="s">
        <v>88</v>
      </c>
      <c r="G2347" s="6" t="s">
        <v>89</v>
      </c>
      <c r="H2347" s="6" t="s">
        <v>18</v>
      </c>
      <c r="I2347" s="8">
        <v>0.60000000000000009</v>
      </c>
      <c r="J2347" s="9">
        <v>8000</v>
      </c>
      <c r="K2347" s="10">
        <f t="shared" si="0"/>
        <v>4800.0000000000009</v>
      </c>
      <c r="L2347" s="10">
        <f t="shared" si="1"/>
        <v>1680.0000000000002</v>
      </c>
      <c r="M2347" s="11">
        <v>0.35</v>
      </c>
      <c r="O2347" s="16"/>
      <c r="P2347" s="14"/>
      <c r="Q2347" s="12"/>
      <c r="R2347" s="13"/>
    </row>
    <row r="2348" spans="1:18" ht="15.75" customHeight="1">
      <c r="A2348" s="1"/>
      <c r="B2348" s="6" t="s">
        <v>14</v>
      </c>
      <c r="C2348" s="6">
        <v>1185732</v>
      </c>
      <c r="D2348" s="7">
        <v>44379</v>
      </c>
      <c r="E2348" s="6" t="s">
        <v>46</v>
      </c>
      <c r="F2348" s="6" t="s">
        <v>88</v>
      </c>
      <c r="G2348" s="6" t="s">
        <v>89</v>
      </c>
      <c r="H2348" s="6" t="s">
        <v>19</v>
      </c>
      <c r="I2348" s="8">
        <v>0.55000000000000004</v>
      </c>
      <c r="J2348" s="9">
        <v>7250</v>
      </c>
      <c r="K2348" s="10">
        <f t="shared" si="0"/>
        <v>3987.5000000000005</v>
      </c>
      <c r="L2348" s="10">
        <f t="shared" si="1"/>
        <v>1595.0000000000002</v>
      </c>
      <c r="M2348" s="11">
        <v>0.4</v>
      </c>
      <c r="O2348" s="16"/>
      <c r="P2348" s="14"/>
      <c r="Q2348" s="12"/>
      <c r="R2348" s="13"/>
    </row>
    <row r="2349" spans="1:18" ht="15.75" customHeight="1">
      <c r="A2349" s="1"/>
      <c r="B2349" s="6" t="s">
        <v>14</v>
      </c>
      <c r="C2349" s="6">
        <v>1185732</v>
      </c>
      <c r="D2349" s="7">
        <v>44379</v>
      </c>
      <c r="E2349" s="6" t="s">
        <v>46</v>
      </c>
      <c r="F2349" s="6" t="s">
        <v>88</v>
      </c>
      <c r="G2349" s="6" t="s">
        <v>89</v>
      </c>
      <c r="H2349" s="6" t="s">
        <v>20</v>
      </c>
      <c r="I2349" s="8">
        <v>0.55000000000000004</v>
      </c>
      <c r="J2349" s="9">
        <v>6750</v>
      </c>
      <c r="K2349" s="10">
        <f t="shared" si="0"/>
        <v>3712.5000000000005</v>
      </c>
      <c r="L2349" s="10">
        <f t="shared" si="1"/>
        <v>1485.0000000000002</v>
      </c>
      <c r="M2349" s="11">
        <v>0.4</v>
      </c>
      <c r="O2349" s="16"/>
      <c r="P2349" s="14"/>
      <c r="Q2349" s="12"/>
      <c r="R2349" s="13"/>
    </row>
    <row r="2350" spans="1:18" ht="15.75" customHeight="1">
      <c r="A2350" s="1"/>
      <c r="B2350" s="6" t="s">
        <v>14</v>
      </c>
      <c r="C2350" s="6">
        <v>1185732</v>
      </c>
      <c r="D2350" s="7">
        <v>44379</v>
      </c>
      <c r="E2350" s="6" t="s">
        <v>46</v>
      </c>
      <c r="F2350" s="6" t="s">
        <v>88</v>
      </c>
      <c r="G2350" s="6" t="s">
        <v>89</v>
      </c>
      <c r="H2350" s="6" t="s">
        <v>21</v>
      </c>
      <c r="I2350" s="8">
        <v>0.65</v>
      </c>
      <c r="J2350" s="9">
        <v>7000</v>
      </c>
      <c r="K2350" s="10">
        <f t="shared" si="0"/>
        <v>4550</v>
      </c>
      <c r="L2350" s="10">
        <f t="shared" si="1"/>
        <v>1592.5</v>
      </c>
      <c r="M2350" s="11">
        <v>0.35</v>
      </c>
      <c r="O2350" s="16"/>
      <c r="P2350" s="14"/>
      <c r="Q2350" s="12"/>
      <c r="R2350" s="13"/>
    </row>
    <row r="2351" spans="1:18" ht="15.75" customHeight="1">
      <c r="A2351" s="1"/>
      <c r="B2351" s="6" t="s">
        <v>14</v>
      </c>
      <c r="C2351" s="6">
        <v>1185732</v>
      </c>
      <c r="D2351" s="7">
        <v>44379</v>
      </c>
      <c r="E2351" s="6" t="s">
        <v>46</v>
      </c>
      <c r="F2351" s="6" t="s">
        <v>88</v>
      </c>
      <c r="G2351" s="6" t="s">
        <v>89</v>
      </c>
      <c r="H2351" s="6" t="s">
        <v>22</v>
      </c>
      <c r="I2351" s="8">
        <v>0.70000000000000007</v>
      </c>
      <c r="J2351" s="9">
        <v>8750</v>
      </c>
      <c r="K2351" s="10">
        <f t="shared" si="0"/>
        <v>6125.0000000000009</v>
      </c>
      <c r="L2351" s="10">
        <f t="shared" si="1"/>
        <v>3062.5000000000005</v>
      </c>
      <c r="M2351" s="11">
        <v>0.5</v>
      </c>
      <c r="O2351" s="16"/>
      <c r="P2351" s="14"/>
      <c r="Q2351" s="12"/>
      <c r="R2351" s="13"/>
    </row>
    <row r="2352" spans="1:18" ht="15.75" customHeight="1">
      <c r="A2352" s="1"/>
      <c r="B2352" s="6" t="s">
        <v>14</v>
      </c>
      <c r="C2352" s="6">
        <v>1185732</v>
      </c>
      <c r="D2352" s="7">
        <v>44411</v>
      </c>
      <c r="E2352" s="6" t="s">
        <v>46</v>
      </c>
      <c r="F2352" s="6" t="s">
        <v>88</v>
      </c>
      <c r="G2352" s="6" t="s">
        <v>89</v>
      </c>
      <c r="H2352" s="6" t="s">
        <v>17</v>
      </c>
      <c r="I2352" s="8">
        <v>0.65</v>
      </c>
      <c r="J2352" s="9">
        <v>10250</v>
      </c>
      <c r="K2352" s="10">
        <f t="shared" si="0"/>
        <v>6662.5</v>
      </c>
      <c r="L2352" s="10">
        <f t="shared" si="1"/>
        <v>2665</v>
      </c>
      <c r="M2352" s="11">
        <v>0.4</v>
      </c>
      <c r="O2352" s="16"/>
      <c r="P2352" s="14"/>
      <c r="Q2352" s="12"/>
      <c r="R2352" s="13"/>
    </row>
    <row r="2353" spans="1:18" ht="15.75" customHeight="1">
      <c r="A2353" s="1"/>
      <c r="B2353" s="6" t="s">
        <v>14</v>
      </c>
      <c r="C2353" s="6">
        <v>1185732</v>
      </c>
      <c r="D2353" s="7">
        <v>44411</v>
      </c>
      <c r="E2353" s="6" t="s">
        <v>46</v>
      </c>
      <c r="F2353" s="6" t="s">
        <v>88</v>
      </c>
      <c r="G2353" s="6" t="s">
        <v>89</v>
      </c>
      <c r="H2353" s="6" t="s">
        <v>18</v>
      </c>
      <c r="I2353" s="8">
        <v>0.60000000000000009</v>
      </c>
      <c r="J2353" s="9">
        <v>8000</v>
      </c>
      <c r="K2353" s="10">
        <f t="shared" si="0"/>
        <v>4800.0000000000009</v>
      </c>
      <c r="L2353" s="10">
        <f t="shared" si="1"/>
        <v>1680.0000000000002</v>
      </c>
      <c r="M2353" s="11">
        <v>0.35</v>
      </c>
      <c r="O2353" s="16"/>
      <c r="P2353" s="14"/>
      <c r="Q2353" s="12"/>
      <c r="R2353" s="13"/>
    </row>
    <row r="2354" spans="1:18" ht="15.75" customHeight="1">
      <c r="A2354" s="1"/>
      <c r="B2354" s="6" t="s">
        <v>14</v>
      </c>
      <c r="C2354" s="6">
        <v>1185732</v>
      </c>
      <c r="D2354" s="7">
        <v>44411</v>
      </c>
      <c r="E2354" s="6" t="s">
        <v>46</v>
      </c>
      <c r="F2354" s="6" t="s">
        <v>88</v>
      </c>
      <c r="G2354" s="6" t="s">
        <v>89</v>
      </c>
      <c r="H2354" s="6" t="s">
        <v>19</v>
      </c>
      <c r="I2354" s="8">
        <v>0.55000000000000004</v>
      </c>
      <c r="J2354" s="9">
        <v>7250</v>
      </c>
      <c r="K2354" s="10">
        <f t="shared" si="0"/>
        <v>3987.5000000000005</v>
      </c>
      <c r="L2354" s="10">
        <f t="shared" si="1"/>
        <v>1595.0000000000002</v>
      </c>
      <c r="M2354" s="11">
        <v>0.4</v>
      </c>
      <c r="O2354" s="16"/>
      <c r="P2354" s="14"/>
      <c r="Q2354" s="12"/>
      <c r="R2354" s="13"/>
    </row>
    <row r="2355" spans="1:18" ht="15.75" customHeight="1">
      <c r="A2355" s="1"/>
      <c r="B2355" s="6" t="s">
        <v>14</v>
      </c>
      <c r="C2355" s="6">
        <v>1185732</v>
      </c>
      <c r="D2355" s="7">
        <v>44411</v>
      </c>
      <c r="E2355" s="6" t="s">
        <v>46</v>
      </c>
      <c r="F2355" s="6" t="s">
        <v>88</v>
      </c>
      <c r="G2355" s="6" t="s">
        <v>89</v>
      </c>
      <c r="H2355" s="6" t="s">
        <v>20</v>
      </c>
      <c r="I2355" s="8">
        <v>0.45</v>
      </c>
      <c r="J2355" s="9">
        <v>6750</v>
      </c>
      <c r="K2355" s="10">
        <f t="shared" si="0"/>
        <v>3037.5</v>
      </c>
      <c r="L2355" s="10">
        <f t="shared" si="1"/>
        <v>1215</v>
      </c>
      <c r="M2355" s="11">
        <v>0.4</v>
      </c>
      <c r="O2355" s="16"/>
      <c r="P2355" s="14"/>
      <c r="Q2355" s="12"/>
      <c r="R2355" s="13"/>
    </row>
    <row r="2356" spans="1:18" ht="15.75" customHeight="1">
      <c r="A2356" s="1"/>
      <c r="B2356" s="6" t="s">
        <v>14</v>
      </c>
      <c r="C2356" s="6">
        <v>1185732</v>
      </c>
      <c r="D2356" s="7">
        <v>44411</v>
      </c>
      <c r="E2356" s="6" t="s">
        <v>46</v>
      </c>
      <c r="F2356" s="6" t="s">
        <v>88</v>
      </c>
      <c r="G2356" s="6" t="s">
        <v>89</v>
      </c>
      <c r="H2356" s="6" t="s">
        <v>21</v>
      </c>
      <c r="I2356" s="8">
        <v>0.55000000000000004</v>
      </c>
      <c r="J2356" s="9">
        <v>6500</v>
      </c>
      <c r="K2356" s="10">
        <f t="shared" si="0"/>
        <v>3575.0000000000005</v>
      </c>
      <c r="L2356" s="10">
        <f t="shared" si="1"/>
        <v>1251.25</v>
      </c>
      <c r="M2356" s="11">
        <v>0.35</v>
      </c>
      <c r="O2356" s="16"/>
      <c r="P2356" s="14"/>
      <c r="Q2356" s="12"/>
      <c r="R2356" s="13"/>
    </row>
    <row r="2357" spans="1:18" ht="15.75" customHeight="1">
      <c r="A2357" s="1"/>
      <c r="B2357" s="6" t="s">
        <v>14</v>
      </c>
      <c r="C2357" s="6">
        <v>1185732</v>
      </c>
      <c r="D2357" s="7">
        <v>44411</v>
      </c>
      <c r="E2357" s="6" t="s">
        <v>46</v>
      </c>
      <c r="F2357" s="6" t="s">
        <v>88</v>
      </c>
      <c r="G2357" s="6" t="s">
        <v>89</v>
      </c>
      <c r="H2357" s="6" t="s">
        <v>22</v>
      </c>
      <c r="I2357" s="8">
        <v>0.60000000000000009</v>
      </c>
      <c r="J2357" s="9">
        <v>8250</v>
      </c>
      <c r="K2357" s="10">
        <f t="shared" si="0"/>
        <v>4950.0000000000009</v>
      </c>
      <c r="L2357" s="10">
        <f t="shared" si="1"/>
        <v>2475.0000000000005</v>
      </c>
      <c r="M2357" s="11">
        <v>0.5</v>
      </c>
      <c r="O2357" s="16"/>
      <c r="P2357" s="14"/>
      <c r="Q2357" s="12"/>
      <c r="R2357" s="13"/>
    </row>
    <row r="2358" spans="1:18" ht="15.75" customHeight="1">
      <c r="A2358" s="1"/>
      <c r="B2358" s="6" t="s">
        <v>14</v>
      </c>
      <c r="C2358" s="6">
        <v>1185732</v>
      </c>
      <c r="D2358" s="7">
        <v>44441</v>
      </c>
      <c r="E2358" s="6" t="s">
        <v>46</v>
      </c>
      <c r="F2358" s="6" t="s">
        <v>88</v>
      </c>
      <c r="G2358" s="6" t="s">
        <v>89</v>
      </c>
      <c r="H2358" s="6" t="s">
        <v>17</v>
      </c>
      <c r="I2358" s="8">
        <v>0.55000000000000004</v>
      </c>
      <c r="J2358" s="9">
        <v>9250</v>
      </c>
      <c r="K2358" s="10">
        <f t="shared" si="0"/>
        <v>5087.5</v>
      </c>
      <c r="L2358" s="10">
        <f t="shared" si="1"/>
        <v>2035</v>
      </c>
      <c r="M2358" s="11">
        <v>0.4</v>
      </c>
      <c r="O2358" s="16"/>
      <c r="P2358" s="14"/>
      <c r="Q2358" s="12"/>
      <c r="R2358" s="13"/>
    </row>
    <row r="2359" spans="1:18" ht="15.75" customHeight="1">
      <c r="A2359" s="1"/>
      <c r="B2359" s="6" t="s">
        <v>14</v>
      </c>
      <c r="C2359" s="6">
        <v>1185732</v>
      </c>
      <c r="D2359" s="7">
        <v>44441</v>
      </c>
      <c r="E2359" s="6" t="s">
        <v>46</v>
      </c>
      <c r="F2359" s="6" t="s">
        <v>88</v>
      </c>
      <c r="G2359" s="6" t="s">
        <v>89</v>
      </c>
      <c r="H2359" s="6" t="s">
        <v>18</v>
      </c>
      <c r="I2359" s="8">
        <v>0.50000000000000011</v>
      </c>
      <c r="J2359" s="9">
        <v>7250</v>
      </c>
      <c r="K2359" s="10">
        <f t="shared" si="0"/>
        <v>3625.0000000000009</v>
      </c>
      <c r="L2359" s="10">
        <f t="shared" si="1"/>
        <v>1268.7500000000002</v>
      </c>
      <c r="M2359" s="11">
        <v>0.35</v>
      </c>
      <c r="O2359" s="16"/>
      <c r="P2359" s="14"/>
      <c r="Q2359" s="12"/>
      <c r="R2359" s="13"/>
    </row>
    <row r="2360" spans="1:18" ht="15.75" customHeight="1">
      <c r="A2360" s="1"/>
      <c r="B2360" s="6" t="s">
        <v>14</v>
      </c>
      <c r="C2360" s="6">
        <v>1185732</v>
      </c>
      <c r="D2360" s="7">
        <v>44441</v>
      </c>
      <c r="E2360" s="6" t="s">
        <v>46</v>
      </c>
      <c r="F2360" s="6" t="s">
        <v>88</v>
      </c>
      <c r="G2360" s="6" t="s">
        <v>89</v>
      </c>
      <c r="H2360" s="6" t="s">
        <v>19</v>
      </c>
      <c r="I2360" s="8">
        <v>0.30000000000000004</v>
      </c>
      <c r="J2360" s="9">
        <v>6250</v>
      </c>
      <c r="K2360" s="10">
        <f t="shared" si="0"/>
        <v>1875.0000000000002</v>
      </c>
      <c r="L2360" s="10">
        <f t="shared" si="1"/>
        <v>750.00000000000011</v>
      </c>
      <c r="M2360" s="11">
        <v>0.4</v>
      </c>
      <c r="O2360" s="16"/>
      <c r="P2360" s="14"/>
      <c r="Q2360" s="12"/>
      <c r="R2360" s="13"/>
    </row>
    <row r="2361" spans="1:18" ht="15.75" customHeight="1">
      <c r="A2361" s="1"/>
      <c r="B2361" s="6" t="s">
        <v>14</v>
      </c>
      <c r="C2361" s="6">
        <v>1185732</v>
      </c>
      <c r="D2361" s="7">
        <v>44441</v>
      </c>
      <c r="E2361" s="6" t="s">
        <v>46</v>
      </c>
      <c r="F2361" s="6" t="s">
        <v>88</v>
      </c>
      <c r="G2361" s="6" t="s">
        <v>89</v>
      </c>
      <c r="H2361" s="6" t="s">
        <v>20</v>
      </c>
      <c r="I2361" s="8">
        <v>0.30000000000000004</v>
      </c>
      <c r="J2361" s="9">
        <v>6000</v>
      </c>
      <c r="K2361" s="10">
        <f t="shared" si="0"/>
        <v>1800.0000000000002</v>
      </c>
      <c r="L2361" s="10">
        <f t="shared" si="1"/>
        <v>720.00000000000011</v>
      </c>
      <c r="M2361" s="11">
        <v>0.4</v>
      </c>
      <c r="O2361" s="16"/>
      <c r="P2361" s="14"/>
      <c r="Q2361" s="12"/>
      <c r="R2361" s="13"/>
    </row>
    <row r="2362" spans="1:18" ht="15.75" customHeight="1">
      <c r="A2362" s="1"/>
      <c r="B2362" s="6" t="s">
        <v>14</v>
      </c>
      <c r="C2362" s="6">
        <v>1185732</v>
      </c>
      <c r="D2362" s="7">
        <v>44441</v>
      </c>
      <c r="E2362" s="6" t="s">
        <v>46</v>
      </c>
      <c r="F2362" s="6" t="s">
        <v>88</v>
      </c>
      <c r="G2362" s="6" t="s">
        <v>89</v>
      </c>
      <c r="H2362" s="6" t="s">
        <v>21</v>
      </c>
      <c r="I2362" s="8">
        <v>0.4</v>
      </c>
      <c r="J2362" s="9">
        <v>6000</v>
      </c>
      <c r="K2362" s="10">
        <f t="shared" si="0"/>
        <v>2400</v>
      </c>
      <c r="L2362" s="10">
        <f t="shared" si="1"/>
        <v>840</v>
      </c>
      <c r="M2362" s="11">
        <v>0.35</v>
      </c>
      <c r="O2362" s="16"/>
      <c r="P2362" s="14"/>
      <c r="Q2362" s="12"/>
      <c r="R2362" s="13"/>
    </row>
    <row r="2363" spans="1:18" ht="15.75" customHeight="1">
      <c r="A2363" s="1"/>
      <c r="B2363" s="6" t="s">
        <v>14</v>
      </c>
      <c r="C2363" s="6">
        <v>1185732</v>
      </c>
      <c r="D2363" s="7">
        <v>44441</v>
      </c>
      <c r="E2363" s="6" t="s">
        <v>46</v>
      </c>
      <c r="F2363" s="6" t="s">
        <v>88</v>
      </c>
      <c r="G2363" s="6" t="s">
        <v>89</v>
      </c>
      <c r="H2363" s="6" t="s">
        <v>22</v>
      </c>
      <c r="I2363" s="8">
        <v>0.45000000000000007</v>
      </c>
      <c r="J2363" s="9">
        <v>7000</v>
      </c>
      <c r="K2363" s="10">
        <f t="shared" si="0"/>
        <v>3150.0000000000005</v>
      </c>
      <c r="L2363" s="10">
        <f t="shared" si="1"/>
        <v>1575.0000000000002</v>
      </c>
      <c r="M2363" s="11">
        <v>0.5</v>
      </c>
      <c r="O2363" s="16"/>
      <c r="P2363" s="14"/>
      <c r="Q2363" s="12"/>
      <c r="R2363" s="13"/>
    </row>
    <row r="2364" spans="1:18" ht="15.75" customHeight="1">
      <c r="A2364" s="1"/>
      <c r="B2364" s="6" t="s">
        <v>14</v>
      </c>
      <c r="C2364" s="6">
        <v>1185732</v>
      </c>
      <c r="D2364" s="7">
        <v>44473</v>
      </c>
      <c r="E2364" s="6" t="s">
        <v>46</v>
      </c>
      <c r="F2364" s="6" t="s">
        <v>88</v>
      </c>
      <c r="G2364" s="6" t="s">
        <v>89</v>
      </c>
      <c r="H2364" s="6" t="s">
        <v>17</v>
      </c>
      <c r="I2364" s="8">
        <v>0.45000000000000007</v>
      </c>
      <c r="J2364" s="9">
        <v>8750</v>
      </c>
      <c r="K2364" s="10">
        <f t="shared" si="0"/>
        <v>3937.5000000000005</v>
      </c>
      <c r="L2364" s="10">
        <f t="shared" si="1"/>
        <v>1575.0000000000002</v>
      </c>
      <c r="M2364" s="11">
        <v>0.4</v>
      </c>
      <c r="O2364" s="16"/>
      <c r="P2364" s="14"/>
      <c r="Q2364" s="12"/>
      <c r="R2364" s="13"/>
    </row>
    <row r="2365" spans="1:18" ht="15.75" customHeight="1">
      <c r="A2365" s="1"/>
      <c r="B2365" s="6" t="s">
        <v>14</v>
      </c>
      <c r="C2365" s="6">
        <v>1185732</v>
      </c>
      <c r="D2365" s="7">
        <v>44473</v>
      </c>
      <c r="E2365" s="6" t="s">
        <v>46</v>
      </c>
      <c r="F2365" s="6" t="s">
        <v>88</v>
      </c>
      <c r="G2365" s="6" t="s">
        <v>89</v>
      </c>
      <c r="H2365" s="6" t="s">
        <v>18</v>
      </c>
      <c r="I2365" s="8">
        <v>0.35000000000000009</v>
      </c>
      <c r="J2365" s="9">
        <v>7000</v>
      </c>
      <c r="K2365" s="10">
        <f t="shared" si="0"/>
        <v>2450.0000000000005</v>
      </c>
      <c r="L2365" s="10">
        <f t="shared" si="1"/>
        <v>857.50000000000011</v>
      </c>
      <c r="M2365" s="11">
        <v>0.35</v>
      </c>
      <c r="O2365" s="16"/>
      <c r="P2365" s="14"/>
      <c r="Q2365" s="12"/>
      <c r="R2365" s="13"/>
    </row>
    <row r="2366" spans="1:18" ht="15.75" customHeight="1">
      <c r="A2366" s="1"/>
      <c r="B2366" s="6" t="s">
        <v>14</v>
      </c>
      <c r="C2366" s="6">
        <v>1185732</v>
      </c>
      <c r="D2366" s="7">
        <v>44473</v>
      </c>
      <c r="E2366" s="6" t="s">
        <v>46</v>
      </c>
      <c r="F2366" s="6" t="s">
        <v>88</v>
      </c>
      <c r="G2366" s="6" t="s">
        <v>89</v>
      </c>
      <c r="H2366" s="6" t="s">
        <v>19</v>
      </c>
      <c r="I2366" s="8">
        <v>0.35000000000000009</v>
      </c>
      <c r="J2366" s="9">
        <v>5750</v>
      </c>
      <c r="K2366" s="10">
        <f t="shared" si="0"/>
        <v>2012.5000000000005</v>
      </c>
      <c r="L2366" s="10">
        <f t="shared" si="1"/>
        <v>805.00000000000023</v>
      </c>
      <c r="M2366" s="11">
        <v>0.4</v>
      </c>
      <c r="O2366" s="16"/>
      <c r="P2366" s="14"/>
      <c r="Q2366" s="12"/>
      <c r="R2366" s="13"/>
    </row>
    <row r="2367" spans="1:18" ht="15.75" customHeight="1">
      <c r="A2367" s="1"/>
      <c r="B2367" s="6" t="s">
        <v>14</v>
      </c>
      <c r="C2367" s="6">
        <v>1185732</v>
      </c>
      <c r="D2367" s="7">
        <v>44473</v>
      </c>
      <c r="E2367" s="6" t="s">
        <v>46</v>
      </c>
      <c r="F2367" s="6" t="s">
        <v>88</v>
      </c>
      <c r="G2367" s="6" t="s">
        <v>89</v>
      </c>
      <c r="H2367" s="6" t="s">
        <v>20</v>
      </c>
      <c r="I2367" s="8">
        <v>0.35000000000000009</v>
      </c>
      <c r="J2367" s="9">
        <v>5500</v>
      </c>
      <c r="K2367" s="10">
        <f t="shared" si="0"/>
        <v>1925.0000000000005</v>
      </c>
      <c r="L2367" s="10">
        <f t="shared" si="1"/>
        <v>770.00000000000023</v>
      </c>
      <c r="M2367" s="11">
        <v>0.4</v>
      </c>
      <c r="O2367" s="16"/>
      <c r="P2367" s="14"/>
      <c r="Q2367" s="12"/>
      <c r="R2367" s="13"/>
    </row>
    <row r="2368" spans="1:18" ht="15.75" customHeight="1">
      <c r="A2368" s="1"/>
      <c r="B2368" s="6" t="s">
        <v>14</v>
      </c>
      <c r="C2368" s="6">
        <v>1185732</v>
      </c>
      <c r="D2368" s="7">
        <v>44473</v>
      </c>
      <c r="E2368" s="6" t="s">
        <v>46</v>
      </c>
      <c r="F2368" s="6" t="s">
        <v>88</v>
      </c>
      <c r="G2368" s="6" t="s">
        <v>89</v>
      </c>
      <c r="H2368" s="6" t="s">
        <v>21</v>
      </c>
      <c r="I2368" s="8">
        <v>0.45000000000000007</v>
      </c>
      <c r="J2368" s="9">
        <v>5500</v>
      </c>
      <c r="K2368" s="10">
        <f t="shared" si="0"/>
        <v>2475.0000000000005</v>
      </c>
      <c r="L2368" s="10">
        <f t="shared" si="1"/>
        <v>866.25000000000011</v>
      </c>
      <c r="M2368" s="11">
        <v>0.35</v>
      </c>
      <c r="O2368" s="16"/>
      <c r="P2368" s="14"/>
      <c r="Q2368" s="12"/>
      <c r="R2368" s="13"/>
    </row>
    <row r="2369" spans="1:18" ht="15.75" customHeight="1">
      <c r="A2369" s="1"/>
      <c r="B2369" s="6" t="s">
        <v>14</v>
      </c>
      <c r="C2369" s="6">
        <v>1185732</v>
      </c>
      <c r="D2369" s="7">
        <v>44473</v>
      </c>
      <c r="E2369" s="6" t="s">
        <v>46</v>
      </c>
      <c r="F2369" s="6" t="s">
        <v>88</v>
      </c>
      <c r="G2369" s="6" t="s">
        <v>89</v>
      </c>
      <c r="H2369" s="6" t="s">
        <v>22</v>
      </c>
      <c r="I2369" s="8">
        <v>0.5</v>
      </c>
      <c r="J2369" s="9">
        <v>6750</v>
      </c>
      <c r="K2369" s="10">
        <f t="shared" si="0"/>
        <v>3375</v>
      </c>
      <c r="L2369" s="10">
        <f t="shared" si="1"/>
        <v>1687.5</v>
      </c>
      <c r="M2369" s="11">
        <v>0.5</v>
      </c>
      <c r="O2369" s="16"/>
      <c r="P2369" s="14"/>
      <c r="Q2369" s="12"/>
      <c r="R2369" s="13"/>
    </row>
    <row r="2370" spans="1:18" ht="15.75" customHeight="1">
      <c r="A2370" s="1"/>
      <c r="B2370" s="6" t="s">
        <v>14</v>
      </c>
      <c r="C2370" s="6">
        <v>1185732</v>
      </c>
      <c r="D2370" s="7">
        <v>44503</v>
      </c>
      <c r="E2370" s="6" t="s">
        <v>46</v>
      </c>
      <c r="F2370" s="6" t="s">
        <v>88</v>
      </c>
      <c r="G2370" s="6" t="s">
        <v>89</v>
      </c>
      <c r="H2370" s="6" t="s">
        <v>17</v>
      </c>
      <c r="I2370" s="8">
        <v>0.45000000000000007</v>
      </c>
      <c r="J2370" s="9">
        <v>8250</v>
      </c>
      <c r="K2370" s="10">
        <f t="shared" si="0"/>
        <v>3712.5000000000005</v>
      </c>
      <c r="L2370" s="10">
        <f t="shared" si="1"/>
        <v>1485.0000000000002</v>
      </c>
      <c r="M2370" s="11">
        <v>0.4</v>
      </c>
      <c r="O2370" s="16"/>
      <c r="P2370" s="14"/>
      <c r="Q2370" s="12"/>
      <c r="R2370" s="13"/>
    </row>
    <row r="2371" spans="1:18" ht="15.75" customHeight="1">
      <c r="A2371" s="1"/>
      <c r="B2371" s="6" t="s">
        <v>14</v>
      </c>
      <c r="C2371" s="6">
        <v>1185732</v>
      </c>
      <c r="D2371" s="7">
        <v>44503</v>
      </c>
      <c r="E2371" s="6" t="s">
        <v>46</v>
      </c>
      <c r="F2371" s="6" t="s">
        <v>88</v>
      </c>
      <c r="G2371" s="6" t="s">
        <v>89</v>
      </c>
      <c r="H2371" s="6" t="s">
        <v>18</v>
      </c>
      <c r="I2371" s="8">
        <v>0.35000000000000009</v>
      </c>
      <c r="J2371" s="9">
        <v>6500</v>
      </c>
      <c r="K2371" s="10">
        <f t="shared" si="0"/>
        <v>2275.0000000000005</v>
      </c>
      <c r="L2371" s="10">
        <f t="shared" si="1"/>
        <v>796.25000000000011</v>
      </c>
      <c r="M2371" s="11">
        <v>0.35</v>
      </c>
      <c r="O2371" s="16"/>
      <c r="P2371" s="14"/>
      <c r="Q2371" s="12"/>
      <c r="R2371" s="13"/>
    </row>
    <row r="2372" spans="1:18" ht="15.75" customHeight="1">
      <c r="A2372" s="1"/>
      <c r="B2372" s="6" t="s">
        <v>14</v>
      </c>
      <c r="C2372" s="6">
        <v>1185732</v>
      </c>
      <c r="D2372" s="7">
        <v>44503</v>
      </c>
      <c r="E2372" s="6" t="s">
        <v>46</v>
      </c>
      <c r="F2372" s="6" t="s">
        <v>88</v>
      </c>
      <c r="G2372" s="6" t="s">
        <v>89</v>
      </c>
      <c r="H2372" s="6" t="s">
        <v>19</v>
      </c>
      <c r="I2372" s="8">
        <v>0.40000000000000013</v>
      </c>
      <c r="J2372" s="9">
        <v>5950</v>
      </c>
      <c r="K2372" s="10">
        <f t="shared" si="0"/>
        <v>2380.0000000000009</v>
      </c>
      <c r="L2372" s="10">
        <f t="shared" si="1"/>
        <v>952.00000000000045</v>
      </c>
      <c r="M2372" s="11">
        <v>0.4</v>
      </c>
      <c r="O2372" s="16"/>
      <c r="P2372" s="14"/>
      <c r="Q2372" s="12"/>
      <c r="R2372" s="13"/>
    </row>
    <row r="2373" spans="1:18" ht="15.75" customHeight="1">
      <c r="A2373" s="1"/>
      <c r="B2373" s="6" t="s">
        <v>14</v>
      </c>
      <c r="C2373" s="6">
        <v>1185732</v>
      </c>
      <c r="D2373" s="7">
        <v>44503</v>
      </c>
      <c r="E2373" s="6" t="s">
        <v>46</v>
      </c>
      <c r="F2373" s="6" t="s">
        <v>88</v>
      </c>
      <c r="G2373" s="6" t="s">
        <v>89</v>
      </c>
      <c r="H2373" s="6" t="s">
        <v>20</v>
      </c>
      <c r="I2373" s="8">
        <v>0.6000000000000002</v>
      </c>
      <c r="J2373" s="9">
        <v>6500</v>
      </c>
      <c r="K2373" s="10">
        <f t="shared" si="0"/>
        <v>3900.0000000000014</v>
      </c>
      <c r="L2373" s="10">
        <f t="shared" si="1"/>
        <v>1560.0000000000007</v>
      </c>
      <c r="M2373" s="11">
        <v>0.4</v>
      </c>
      <c r="O2373" s="16"/>
      <c r="P2373" s="14"/>
      <c r="Q2373" s="12"/>
      <c r="R2373" s="13"/>
    </row>
    <row r="2374" spans="1:18" ht="15.75" customHeight="1">
      <c r="A2374" s="1"/>
      <c r="B2374" s="6" t="s">
        <v>14</v>
      </c>
      <c r="C2374" s="6">
        <v>1185732</v>
      </c>
      <c r="D2374" s="7">
        <v>44503</v>
      </c>
      <c r="E2374" s="6" t="s">
        <v>46</v>
      </c>
      <c r="F2374" s="6" t="s">
        <v>88</v>
      </c>
      <c r="G2374" s="6" t="s">
        <v>89</v>
      </c>
      <c r="H2374" s="6" t="s">
        <v>21</v>
      </c>
      <c r="I2374" s="8">
        <v>0.75000000000000011</v>
      </c>
      <c r="J2374" s="9">
        <v>6250</v>
      </c>
      <c r="K2374" s="10">
        <f t="shared" si="0"/>
        <v>4687.5000000000009</v>
      </c>
      <c r="L2374" s="10">
        <f t="shared" si="1"/>
        <v>1640.6250000000002</v>
      </c>
      <c r="M2374" s="11">
        <v>0.35</v>
      </c>
      <c r="O2374" s="16"/>
      <c r="P2374" s="14"/>
      <c r="Q2374" s="12"/>
      <c r="R2374" s="13"/>
    </row>
    <row r="2375" spans="1:18" ht="15.75" customHeight="1">
      <c r="A2375" s="1"/>
      <c r="B2375" s="6" t="s">
        <v>14</v>
      </c>
      <c r="C2375" s="6">
        <v>1185732</v>
      </c>
      <c r="D2375" s="7">
        <v>44503</v>
      </c>
      <c r="E2375" s="6" t="s">
        <v>46</v>
      </c>
      <c r="F2375" s="6" t="s">
        <v>88</v>
      </c>
      <c r="G2375" s="6" t="s">
        <v>89</v>
      </c>
      <c r="H2375" s="6" t="s">
        <v>22</v>
      </c>
      <c r="I2375" s="8">
        <v>0.75</v>
      </c>
      <c r="J2375" s="9">
        <v>7250</v>
      </c>
      <c r="K2375" s="10">
        <f t="shared" si="0"/>
        <v>5437.5</v>
      </c>
      <c r="L2375" s="10">
        <f t="shared" si="1"/>
        <v>2718.75</v>
      </c>
      <c r="M2375" s="11">
        <v>0.5</v>
      </c>
      <c r="O2375" s="16"/>
      <c r="P2375" s="14"/>
      <c r="Q2375" s="12"/>
      <c r="R2375" s="13"/>
    </row>
    <row r="2376" spans="1:18" ht="15.75" customHeight="1">
      <c r="A2376" s="1"/>
      <c r="B2376" s="6" t="s">
        <v>14</v>
      </c>
      <c r="C2376" s="6">
        <v>1185732</v>
      </c>
      <c r="D2376" s="7">
        <v>44532</v>
      </c>
      <c r="E2376" s="6" t="s">
        <v>46</v>
      </c>
      <c r="F2376" s="6" t="s">
        <v>88</v>
      </c>
      <c r="G2376" s="6" t="s">
        <v>89</v>
      </c>
      <c r="H2376" s="6" t="s">
        <v>17</v>
      </c>
      <c r="I2376" s="8">
        <v>0.70000000000000007</v>
      </c>
      <c r="J2376" s="9">
        <v>9750</v>
      </c>
      <c r="K2376" s="10">
        <f t="shared" si="0"/>
        <v>6825.0000000000009</v>
      </c>
      <c r="L2376" s="10">
        <f t="shared" si="1"/>
        <v>2730.0000000000005</v>
      </c>
      <c r="M2376" s="11">
        <v>0.4</v>
      </c>
      <c r="O2376" s="16"/>
      <c r="P2376" s="14"/>
      <c r="Q2376" s="12"/>
      <c r="R2376" s="13"/>
    </row>
    <row r="2377" spans="1:18" ht="15.75" customHeight="1">
      <c r="A2377" s="1"/>
      <c r="B2377" s="6" t="s">
        <v>14</v>
      </c>
      <c r="C2377" s="6">
        <v>1185732</v>
      </c>
      <c r="D2377" s="7">
        <v>44532</v>
      </c>
      <c r="E2377" s="6" t="s">
        <v>46</v>
      </c>
      <c r="F2377" s="6" t="s">
        <v>88</v>
      </c>
      <c r="G2377" s="6" t="s">
        <v>89</v>
      </c>
      <c r="H2377" s="6" t="s">
        <v>18</v>
      </c>
      <c r="I2377" s="8">
        <v>0.60000000000000009</v>
      </c>
      <c r="J2377" s="9">
        <v>7750</v>
      </c>
      <c r="K2377" s="10">
        <f t="shared" si="0"/>
        <v>4650.0000000000009</v>
      </c>
      <c r="L2377" s="10">
        <f t="shared" si="1"/>
        <v>1627.5000000000002</v>
      </c>
      <c r="M2377" s="11">
        <v>0.35</v>
      </c>
      <c r="O2377" s="16"/>
      <c r="P2377" s="14"/>
      <c r="Q2377" s="12"/>
      <c r="R2377" s="13"/>
    </row>
    <row r="2378" spans="1:18" ht="15.75" customHeight="1">
      <c r="A2378" s="1"/>
      <c r="B2378" s="6" t="s">
        <v>14</v>
      </c>
      <c r="C2378" s="6">
        <v>1185732</v>
      </c>
      <c r="D2378" s="7">
        <v>44532</v>
      </c>
      <c r="E2378" s="6" t="s">
        <v>46</v>
      </c>
      <c r="F2378" s="6" t="s">
        <v>88</v>
      </c>
      <c r="G2378" s="6" t="s">
        <v>89</v>
      </c>
      <c r="H2378" s="6" t="s">
        <v>19</v>
      </c>
      <c r="I2378" s="8">
        <v>0.60000000000000009</v>
      </c>
      <c r="J2378" s="9">
        <v>7250</v>
      </c>
      <c r="K2378" s="10">
        <f t="shared" si="0"/>
        <v>4350.0000000000009</v>
      </c>
      <c r="L2378" s="10">
        <f t="shared" si="1"/>
        <v>1740.0000000000005</v>
      </c>
      <c r="M2378" s="11">
        <v>0.4</v>
      </c>
      <c r="O2378" s="16"/>
      <c r="P2378" s="14"/>
      <c r="Q2378" s="12"/>
      <c r="R2378" s="13"/>
    </row>
    <row r="2379" spans="1:18" ht="15.75" customHeight="1">
      <c r="A2379" s="1"/>
      <c r="B2379" s="6" t="s">
        <v>14</v>
      </c>
      <c r="C2379" s="6">
        <v>1185732</v>
      </c>
      <c r="D2379" s="7">
        <v>44532</v>
      </c>
      <c r="E2379" s="6" t="s">
        <v>46</v>
      </c>
      <c r="F2379" s="6" t="s">
        <v>88</v>
      </c>
      <c r="G2379" s="6" t="s">
        <v>89</v>
      </c>
      <c r="H2379" s="6" t="s">
        <v>20</v>
      </c>
      <c r="I2379" s="8">
        <v>0.60000000000000009</v>
      </c>
      <c r="J2379" s="9">
        <v>6750</v>
      </c>
      <c r="K2379" s="10">
        <f t="shared" si="0"/>
        <v>4050.0000000000005</v>
      </c>
      <c r="L2379" s="10">
        <f t="shared" si="1"/>
        <v>1620.0000000000002</v>
      </c>
      <c r="M2379" s="11">
        <v>0.4</v>
      </c>
      <c r="O2379" s="16"/>
      <c r="P2379" s="14"/>
      <c r="Q2379" s="12"/>
      <c r="R2379" s="13"/>
    </row>
    <row r="2380" spans="1:18" ht="15.75" customHeight="1">
      <c r="A2380" s="1"/>
      <c r="B2380" s="6" t="s">
        <v>14</v>
      </c>
      <c r="C2380" s="6">
        <v>1185732</v>
      </c>
      <c r="D2380" s="7">
        <v>44532</v>
      </c>
      <c r="E2380" s="6" t="s">
        <v>46</v>
      </c>
      <c r="F2380" s="6" t="s">
        <v>88</v>
      </c>
      <c r="G2380" s="6" t="s">
        <v>89</v>
      </c>
      <c r="H2380" s="6" t="s">
        <v>21</v>
      </c>
      <c r="I2380" s="8">
        <v>0.70000000000000007</v>
      </c>
      <c r="J2380" s="9">
        <v>6750</v>
      </c>
      <c r="K2380" s="10">
        <f t="shared" si="0"/>
        <v>4725</v>
      </c>
      <c r="L2380" s="10">
        <f t="shared" si="1"/>
        <v>1653.75</v>
      </c>
      <c r="M2380" s="11">
        <v>0.35</v>
      </c>
      <c r="O2380" s="16"/>
      <c r="P2380" s="14"/>
      <c r="Q2380" s="12"/>
      <c r="R2380" s="13"/>
    </row>
    <row r="2381" spans="1:18" ht="15.75" customHeight="1">
      <c r="A2381" s="1"/>
      <c r="B2381" s="6" t="s">
        <v>14</v>
      </c>
      <c r="C2381" s="6">
        <v>1185732</v>
      </c>
      <c r="D2381" s="7">
        <v>44532</v>
      </c>
      <c r="E2381" s="6" t="s">
        <v>46</v>
      </c>
      <c r="F2381" s="6" t="s">
        <v>88</v>
      </c>
      <c r="G2381" s="6" t="s">
        <v>89</v>
      </c>
      <c r="H2381" s="6" t="s">
        <v>22</v>
      </c>
      <c r="I2381" s="8">
        <v>0.75</v>
      </c>
      <c r="J2381" s="9">
        <v>7750</v>
      </c>
      <c r="K2381" s="10">
        <f t="shared" si="0"/>
        <v>5812.5</v>
      </c>
      <c r="L2381" s="10">
        <f t="shared" si="1"/>
        <v>2906.25</v>
      </c>
      <c r="M2381" s="11">
        <v>0.5</v>
      </c>
      <c r="O2381" s="16"/>
      <c r="P2381" s="14"/>
      <c r="Q2381" s="12"/>
      <c r="R2381" s="13"/>
    </row>
    <row r="2382" spans="1:18" ht="15.75" customHeight="1">
      <c r="A2382" s="1" t="s">
        <v>39</v>
      </c>
      <c r="B2382" s="6" t="s">
        <v>14</v>
      </c>
      <c r="C2382" s="6">
        <v>1185732</v>
      </c>
      <c r="D2382" s="7">
        <v>44209</v>
      </c>
      <c r="E2382" s="6" t="s">
        <v>46</v>
      </c>
      <c r="F2382" s="6" t="s">
        <v>90</v>
      </c>
      <c r="G2382" s="6" t="s">
        <v>91</v>
      </c>
      <c r="H2382" s="6" t="s">
        <v>17</v>
      </c>
      <c r="I2382" s="8">
        <v>0.35000000000000003</v>
      </c>
      <c r="J2382" s="9">
        <v>7750</v>
      </c>
      <c r="K2382" s="10">
        <f t="shared" si="0"/>
        <v>2712.5000000000005</v>
      </c>
      <c r="L2382" s="10">
        <f t="shared" si="1"/>
        <v>1085.0000000000002</v>
      </c>
      <c r="M2382" s="11">
        <v>0.4</v>
      </c>
      <c r="O2382" s="16"/>
      <c r="P2382" s="14"/>
      <c r="Q2382" s="12"/>
      <c r="R2382" s="13"/>
    </row>
    <row r="2383" spans="1:18" ht="15.75" customHeight="1">
      <c r="A2383" s="1"/>
      <c r="B2383" s="6" t="s">
        <v>14</v>
      </c>
      <c r="C2383" s="6">
        <v>1185732</v>
      </c>
      <c r="D2383" s="7">
        <v>44209</v>
      </c>
      <c r="E2383" s="6" t="s">
        <v>46</v>
      </c>
      <c r="F2383" s="6" t="s">
        <v>90</v>
      </c>
      <c r="G2383" s="6" t="s">
        <v>91</v>
      </c>
      <c r="H2383" s="6" t="s">
        <v>18</v>
      </c>
      <c r="I2383" s="8">
        <v>0.35000000000000003</v>
      </c>
      <c r="J2383" s="9">
        <v>5750</v>
      </c>
      <c r="K2383" s="10">
        <f t="shared" si="0"/>
        <v>2012.5000000000002</v>
      </c>
      <c r="L2383" s="10">
        <f t="shared" si="1"/>
        <v>704.375</v>
      </c>
      <c r="M2383" s="11">
        <v>0.35</v>
      </c>
      <c r="O2383" s="16"/>
      <c r="P2383" s="14"/>
      <c r="Q2383" s="12"/>
      <c r="R2383" s="13"/>
    </row>
    <row r="2384" spans="1:18" ht="15.75" customHeight="1">
      <c r="A2384" s="1"/>
      <c r="B2384" s="6" t="s">
        <v>14</v>
      </c>
      <c r="C2384" s="6">
        <v>1185732</v>
      </c>
      <c r="D2384" s="7">
        <v>44209</v>
      </c>
      <c r="E2384" s="6" t="s">
        <v>46</v>
      </c>
      <c r="F2384" s="6" t="s">
        <v>90</v>
      </c>
      <c r="G2384" s="6" t="s">
        <v>91</v>
      </c>
      <c r="H2384" s="6" t="s">
        <v>19</v>
      </c>
      <c r="I2384" s="8">
        <v>0.25000000000000006</v>
      </c>
      <c r="J2384" s="9">
        <v>5750</v>
      </c>
      <c r="K2384" s="10">
        <f t="shared" si="0"/>
        <v>1437.5000000000002</v>
      </c>
      <c r="L2384" s="10">
        <f t="shared" si="1"/>
        <v>575.00000000000011</v>
      </c>
      <c r="M2384" s="11">
        <v>0.4</v>
      </c>
      <c r="O2384" s="16"/>
      <c r="P2384" s="14"/>
      <c r="Q2384" s="12"/>
      <c r="R2384" s="13"/>
    </row>
    <row r="2385" spans="1:18" ht="15.75" customHeight="1">
      <c r="A2385" s="1"/>
      <c r="B2385" s="6" t="s">
        <v>14</v>
      </c>
      <c r="C2385" s="6">
        <v>1185732</v>
      </c>
      <c r="D2385" s="7">
        <v>44209</v>
      </c>
      <c r="E2385" s="6" t="s">
        <v>46</v>
      </c>
      <c r="F2385" s="6" t="s">
        <v>90</v>
      </c>
      <c r="G2385" s="6" t="s">
        <v>91</v>
      </c>
      <c r="H2385" s="6" t="s">
        <v>20</v>
      </c>
      <c r="I2385" s="8">
        <v>0.3</v>
      </c>
      <c r="J2385" s="9">
        <v>4250</v>
      </c>
      <c r="K2385" s="10">
        <f t="shared" si="0"/>
        <v>1275</v>
      </c>
      <c r="L2385" s="10">
        <f t="shared" si="1"/>
        <v>510</v>
      </c>
      <c r="M2385" s="11">
        <v>0.4</v>
      </c>
      <c r="O2385" s="16"/>
      <c r="P2385" s="14"/>
      <c r="Q2385" s="12"/>
      <c r="R2385" s="13"/>
    </row>
    <row r="2386" spans="1:18" ht="15.75" customHeight="1">
      <c r="A2386" s="1"/>
      <c r="B2386" s="6" t="s">
        <v>14</v>
      </c>
      <c r="C2386" s="6">
        <v>1185732</v>
      </c>
      <c r="D2386" s="7">
        <v>44209</v>
      </c>
      <c r="E2386" s="6" t="s">
        <v>46</v>
      </c>
      <c r="F2386" s="6" t="s">
        <v>90</v>
      </c>
      <c r="G2386" s="6" t="s">
        <v>91</v>
      </c>
      <c r="H2386" s="6" t="s">
        <v>21</v>
      </c>
      <c r="I2386" s="8">
        <v>0.45</v>
      </c>
      <c r="J2386" s="9">
        <v>4750</v>
      </c>
      <c r="K2386" s="10">
        <f t="shared" si="0"/>
        <v>2137.5</v>
      </c>
      <c r="L2386" s="10">
        <f t="shared" si="1"/>
        <v>748.125</v>
      </c>
      <c r="M2386" s="11">
        <v>0.35</v>
      </c>
      <c r="O2386" s="16"/>
      <c r="P2386" s="14"/>
      <c r="Q2386" s="12"/>
      <c r="R2386" s="13"/>
    </row>
    <row r="2387" spans="1:18" ht="15.75" customHeight="1">
      <c r="A2387" s="1"/>
      <c r="B2387" s="6" t="s">
        <v>14</v>
      </c>
      <c r="C2387" s="6">
        <v>1185732</v>
      </c>
      <c r="D2387" s="7">
        <v>44209</v>
      </c>
      <c r="E2387" s="6" t="s">
        <v>46</v>
      </c>
      <c r="F2387" s="6" t="s">
        <v>90</v>
      </c>
      <c r="G2387" s="6" t="s">
        <v>91</v>
      </c>
      <c r="H2387" s="6" t="s">
        <v>22</v>
      </c>
      <c r="I2387" s="8">
        <v>0.35000000000000003</v>
      </c>
      <c r="J2387" s="9">
        <v>5750</v>
      </c>
      <c r="K2387" s="10">
        <f t="shared" si="0"/>
        <v>2012.5000000000002</v>
      </c>
      <c r="L2387" s="10">
        <f t="shared" si="1"/>
        <v>1006.2500000000001</v>
      </c>
      <c r="M2387" s="11">
        <v>0.5</v>
      </c>
      <c r="O2387" s="16"/>
      <c r="P2387" s="14"/>
      <c r="Q2387" s="12"/>
      <c r="R2387" s="13"/>
    </row>
    <row r="2388" spans="1:18" ht="15.75" customHeight="1">
      <c r="A2388" s="1"/>
      <c r="B2388" s="6" t="s">
        <v>14</v>
      </c>
      <c r="C2388" s="6">
        <v>1185732</v>
      </c>
      <c r="D2388" s="7">
        <v>44238</v>
      </c>
      <c r="E2388" s="6" t="s">
        <v>46</v>
      </c>
      <c r="F2388" s="6" t="s">
        <v>90</v>
      </c>
      <c r="G2388" s="6" t="s">
        <v>91</v>
      </c>
      <c r="H2388" s="6" t="s">
        <v>17</v>
      </c>
      <c r="I2388" s="8">
        <v>0.35000000000000003</v>
      </c>
      <c r="J2388" s="9">
        <v>8250</v>
      </c>
      <c r="K2388" s="10">
        <f t="shared" si="0"/>
        <v>2887.5000000000005</v>
      </c>
      <c r="L2388" s="10">
        <f t="shared" si="1"/>
        <v>1155.0000000000002</v>
      </c>
      <c r="M2388" s="11">
        <v>0.4</v>
      </c>
      <c r="O2388" s="16"/>
      <c r="P2388" s="14"/>
      <c r="Q2388" s="12"/>
      <c r="R2388" s="13"/>
    </row>
    <row r="2389" spans="1:18" ht="15.75" customHeight="1">
      <c r="A2389" s="1"/>
      <c r="B2389" s="6" t="s">
        <v>14</v>
      </c>
      <c r="C2389" s="6">
        <v>1185732</v>
      </c>
      <c r="D2389" s="7">
        <v>44238</v>
      </c>
      <c r="E2389" s="6" t="s">
        <v>46</v>
      </c>
      <c r="F2389" s="6" t="s">
        <v>90</v>
      </c>
      <c r="G2389" s="6" t="s">
        <v>91</v>
      </c>
      <c r="H2389" s="6" t="s">
        <v>18</v>
      </c>
      <c r="I2389" s="8">
        <v>0.35000000000000003</v>
      </c>
      <c r="J2389" s="9">
        <v>4750</v>
      </c>
      <c r="K2389" s="10">
        <f t="shared" si="0"/>
        <v>1662.5000000000002</v>
      </c>
      <c r="L2389" s="10">
        <f t="shared" si="1"/>
        <v>581.875</v>
      </c>
      <c r="M2389" s="11">
        <v>0.35</v>
      </c>
      <c r="O2389" s="16"/>
      <c r="P2389" s="14"/>
      <c r="Q2389" s="12"/>
      <c r="R2389" s="13"/>
    </row>
    <row r="2390" spans="1:18" ht="15.75" customHeight="1">
      <c r="A2390" s="1"/>
      <c r="B2390" s="6" t="s">
        <v>14</v>
      </c>
      <c r="C2390" s="6">
        <v>1185732</v>
      </c>
      <c r="D2390" s="7">
        <v>44238</v>
      </c>
      <c r="E2390" s="6" t="s">
        <v>46</v>
      </c>
      <c r="F2390" s="6" t="s">
        <v>90</v>
      </c>
      <c r="G2390" s="6" t="s">
        <v>91</v>
      </c>
      <c r="H2390" s="6" t="s">
        <v>19</v>
      </c>
      <c r="I2390" s="8">
        <v>0.25000000000000006</v>
      </c>
      <c r="J2390" s="9">
        <v>5250</v>
      </c>
      <c r="K2390" s="10">
        <f t="shared" si="0"/>
        <v>1312.5000000000002</v>
      </c>
      <c r="L2390" s="10">
        <f t="shared" si="1"/>
        <v>525.00000000000011</v>
      </c>
      <c r="M2390" s="11">
        <v>0.4</v>
      </c>
      <c r="O2390" s="16"/>
      <c r="P2390" s="14"/>
      <c r="Q2390" s="12"/>
      <c r="R2390" s="13"/>
    </row>
    <row r="2391" spans="1:18" ht="15.75" customHeight="1">
      <c r="A2391" s="1"/>
      <c r="B2391" s="6" t="s">
        <v>14</v>
      </c>
      <c r="C2391" s="6">
        <v>1185732</v>
      </c>
      <c r="D2391" s="7">
        <v>44238</v>
      </c>
      <c r="E2391" s="6" t="s">
        <v>46</v>
      </c>
      <c r="F2391" s="6" t="s">
        <v>90</v>
      </c>
      <c r="G2391" s="6" t="s">
        <v>91</v>
      </c>
      <c r="H2391" s="6" t="s">
        <v>20</v>
      </c>
      <c r="I2391" s="8">
        <v>0.3</v>
      </c>
      <c r="J2391" s="9">
        <v>3750</v>
      </c>
      <c r="K2391" s="10">
        <f t="shared" si="0"/>
        <v>1125</v>
      </c>
      <c r="L2391" s="10">
        <f t="shared" si="1"/>
        <v>450</v>
      </c>
      <c r="M2391" s="11">
        <v>0.4</v>
      </c>
      <c r="O2391" s="16"/>
      <c r="P2391" s="14"/>
      <c r="Q2391" s="12"/>
      <c r="R2391" s="13"/>
    </row>
    <row r="2392" spans="1:18" ht="15.75" customHeight="1">
      <c r="A2392" s="1"/>
      <c r="B2392" s="6" t="s">
        <v>14</v>
      </c>
      <c r="C2392" s="6">
        <v>1185732</v>
      </c>
      <c r="D2392" s="7">
        <v>44238</v>
      </c>
      <c r="E2392" s="6" t="s">
        <v>46</v>
      </c>
      <c r="F2392" s="6" t="s">
        <v>90</v>
      </c>
      <c r="G2392" s="6" t="s">
        <v>91</v>
      </c>
      <c r="H2392" s="6" t="s">
        <v>21</v>
      </c>
      <c r="I2392" s="8">
        <v>0.45</v>
      </c>
      <c r="J2392" s="9">
        <v>4500</v>
      </c>
      <c r="K2392" s="10">
        <f t="shared" si="0"/>
        <v>2025</v>
      </c>
      <c r="L2392" s="10">
        <f t="shared" si="1"/>
        <v>708.75</v>
      </c>
      <c r="M2392" s="11">
        <v>0.35</v>
      </c>
      <c r="O2392" s="16"/>
      <c r="P2392" s="14"/>
      <c r="Q2392" s="12"/>
      <c r="R2392" s="13"/>
    </row>
    <row r="2393" spans="1:18" ht="15.75" customHeight="1">
      <c r="A2393" s="1"/>
      <c r="B2393" s="6" t="s">
        <v>14</v>
      </c>
      <c r="C2393" s="6">
        <v>1185732</v>
      </c>
      <c r="D2393" s="7">
        <v>44238</v>
      </c>
      <c r="E2393" s="6" t="s">
        <v>46</v>
      </c>
      <c r="F2393" s="6" t="s">
        <v>90</v>
      </c>
      <c r="G2393" s="6" t="s">
        <v>91</v>
      </c>
      <c r="H2393" s="6" t="s">
        <v>22</v>
      </c>
      <c r="I2393" s="8">
        <v>0.3</v>
      </c>
      <c r="J2393" s="9">
        <v>5500</v>
      </c>
      <c r="K2393" s="10">
        <f t="shared" si="0"/>
        <v>1650</v>
      </c>
      <c r="L2393" s="10">
        <f t="shared" si="1"/>
        <v>825</v>
      </c>
      <c r="M2393" s="11">
        <v>0.5</v>
      </c>
      <c r="O2393" s="16"/>
      <c r="P2393" s="14"/>
      <c r="Q2393" s="12"/>
      <c r="R2393" s="13"/>
    </row>
    <row r="2394" spans="1:18" ht="15.75" customHeight="1">
      <c r="A2394" s="1"/>
      <c r="B2394" s="6" t="s">
        <v>14</v>
      </c>
      <c r="C2394" s="6">
        <v>1185732</v>
      </c>
      <c r="D2394" s="7">
        <v>44264</v>
      </c>
      <c r="E2394" s="6" t="s">
        <v>46</v>
      </c>
      <c r="F2394" s="6" t="s">
        <v>90</v>
      </c>
      <c r="G2394" s="6" t="s">
        <v>91</v>
      </c>
      <c r="H2394" s="6" t="s">
        <v>17</v>
      </c>
      <c r="I2394" s="8">
        <v>0.3</v>
      </c>
      <c r="J2394" s="9">
        <v>7700</v>
      </c>
      <c r="K2394" s="10">
        <f t="shared" si="0"/>
        <v>2310</v>
      </c>
      <c r="L2394" s="10">
        <f t="shared" si="1"/>
        <v>924</v>
      </c>
      <c r="M2394" s="11">
        <v>0.4</v>
      </c>
      <c r="O2394" s="16"/>
      <c r="P2394" s="14"/>
      <c r="Q2394" s="12"/>
      <c r="R2394" s="13"/>
    </row>
    <row r="2395" spans="1:18" ht="15.75" customHeight="1">
      <c r="A2395" s="1"/>
      <c r="B2395" s="6" t="s">
        <v>14</v>
      </c>
      <c r="C2395" s="6">
        <v>1185732</v>
      </c>
      <c r="D2395" s="7">
        <v>44264</v>
      </c>
      <c r="E2395" s="6" t="s">
        <v>46</v>
      </c>
      <c r="F2395" s="6" t="s">
        <v>90</v>
      </c>
      <c r="G2395" s="6" t="s">
        <v>91</v>
      </c>
      <c r="H2395" s="6" t="s">
        <v>18</v>
      </c>
      <c r="I2395" s="8">
        <v>0.3</v>
      </c>
      <c r="J2395" s="9">
        <v>4500</v>
      </c>
      <c r="K2395" s="10">
        <f t="shared" si="0"/>
        <v>1350</v>
      </c>
      <c r="L2395" s="10">
        <f t="shared" si="1"/>
        <v>472.49999999999994</v>
      </c>
      <c r="M2395" s="11">
        <v>0.35</v>
      </c>
      <c r="O2395" s="16"/>
      <c r="P2395" s="14"/>
      <c r="Q2395" s="12"/>
      <c r="R2395" s="13"/>
    </row>
    <row r="2396" spans="1:18" ht="15.75" customHeight="1">
      <c r="A2396" s="1"/>
      <c r="B2396" s="6" t="s">
        <v>14</v>
      </c>
      <c r="C2396" s="6">
        <v>1185732</v>
      </c>
      <c r="D2396" s="7">
        <v>44264</v>
      </c>
      <c r="E2396" s="6" t="s">
        <v>46</v>
      </c>
      <c r="F2396" s="6" t="s">
        <v>90</v>
      </c>
      <c r="G2396" s="6" t="s">
        <v>91</v>
      </c>
      <c r="H2396" s="6" t="s">
        <v>19</v>
      </c>
      <c r="I2396" s="8">
        <v>0.2</v>
      </c>
      <c r="J2396" s="9">
        <v>4750</v>
      </c>
      <c r="K2396" s="10">
        <f t="shared" si="0"/>
        <v>950</v>
      </c>
      <c r="L2396" s="10">
        <f t="shared" si="1"/>
        <v>380</v>
      </c>
      <c r="M2396" s="11">
        <v>0.4</v>
      </c>
      <c r="O2396" s="16"/>
      <c r="P2396" s="14"/>
      <c r="Q2396" s="12"/>
      <c r="R2396" s="13"/>
    </row>
    <row r="2397" spans="1:18" ht="15.75" customHeight="1">
      <c r="A2397" s="1"/>
      <c r="B2397" s="6" t="s">
        <v>14</v>
      </c>
      <c r="C2397" s="6">
        <v>1185732</v>
      </c>
      <c r="D2397" s="7">
        <v>44264</v>
      </c>
      <c r="E2397" s="6" t="s">
        <v>46</v>
      </c>
      <c r="F2397" s="6" t="s">
        <v>90</v>
      </c>
      <c r="G2397" s="6" t="s">
        <v>91</v>
      </c>
      <c r="H2397" s="6" t="s">
        <v>20</v>
      </c>
      <c r="I2397" s="8">
        <v>0.24999999999999994</v>
      </c>
      <c r="J2397" s="9">
        <v>3250</v>
      </c>
      <c r="K2397" s="10">
        <f t="shared" si="0"/>
        <v>812.49999999999977</v>
      </c>
      <c r="L2397" s="10">
        <f t="shared" si="1"/>
        <v>324.99999999999994</v>
      </c>
      <c r="M2397" s="11">
        <v>0.4</v>
      </c>
      <c r="O2397" s="16"/>
      <c r="P2397" s="14"/>
      <c r="Q2397" s="12"/>
      <c r="R2397" s="13"/>
    </row>
    <row r="2398" spans="1:18" ht="15.75" customHeight="1">
      <c r="A2398" s="1"/>
      <c r="B2398" s="6" t="s">
        <v>14</v>
      </c>
      <c r="C2398" s="6">
        <v>1185732</v>
      </c>
      <c r="D2398" s="7">
        <v>44264</v>
      </c>
      <c r="E2398" s="6" t="s">
        <v>46</v>
      </c>
      <c r="F2398" s="6" t="s">
        <v>90</v>
      </c>
      <c r="G2398" s="6" t="s">
        <v>91</v>
      </c>
      <c r="H2398" s="6" t="s">
        <v>21</v>
      </c>
      <c r="I2398" s="8">
        <v>0.40000000000000008</v>
      </c>
      <c r="J2398" s="9">
        <v>3750</v>
      </c>
      <c r="K2398" s="10">
        <f t="shared" si="0"/>
        <v>1500.0000000000002</v>
      </c>
      <c r="L2398" s="10">
        <f t="shared" si="1"/>
        <v>525</v>
      </c>
      <c r="M2398" s="11">
        <v>0.35</v>
      </c>
      <c r="O2398" s="16"/>
      <c r="P2398" s="14"/>
      <c r="Q2398" s="12"/>
      <c r="R2398" s="13"/>
    </row>
    <row r="2399" spans="1:18" ht="15.75" customHeight="1">
      <c r="A2399" s="1"/>
      <c r="B2399" s="6" t="s">
        <v>14</v>
      </c>
      <c r="C2399" s="6">
        <v>1185732</v>
      </c>
      <c r="D2399" s="7">
        <v>44264</v>
      </c>
      <c r="E2399" s="6" t="s">
        <v>46</v>
      </c>
      <c r="F2399" s="6" t="s">
        <v>90</v>
      </c>
      <c r="G2399" s="6" t="s">
        <v>91</v>
      </c>
      <c r="H2399" s="6" t="s">
        <v>22</v>
      </c>
      <c r="I2399" s="8">
        <v>0.3</v>
      </c>
      <c r="J2399" s="9">
        <v>4750</v>
      </c>
      <c r="K2399" s="10">
        <f t="shared" si="0"/>
        <v>1425</v>
      </c>
      <c r="L2399" s="10">
        <f t="shared" si="1"/>
        <v>712.5</v>
      </c>
      <c r="M2399" s="11">
        <v>0.5</v>
      </c>
      <c r="O2399" s="16"/>
      <c r="P2399" s="14"/>
      <c r="Q2399" s="12"/>
      <c r="R2399" s="13"/>
    </row>
    <row r="2400" spans="1:18" ht="15.75" customHeight="1">
      <c r="A2400" s="1"/>
      <c r="B2400" s="6" t="s">
        <v>14</v>
      </c>
      <c r="C2400" s="6">
        <v>1185732</v>
      </c>
      <c r="D2400" s="7">
        <v>44296</v>
      </c>
      <c r="E2400" s="6" t="s">
        <v>46</v>
      </c>
      <c r="F2400" s="6" t="s">
        <v>90</v>
      </c>
      <c r="G2400" s="6" t="s">
        <v>91</v>
      </c>
      <c r="H2400" s="6" t="s">
        <v>17</v>
      </c>
      <c r="I2400" s="8">
        <v>0.3</v>
      </c>
      <c r="J2400" s="9">
        <v>7250</v>
      </c>
      <c r="K2400" s="10">
        <f t="shared" si="0"/>
        <v>2175</v>
      </c>
      <c r="L2400" s="10">
        <f t="shared" si="1"/>
        <v>870</v>
      </c>
      <c r="M2400" s="11">
        <v>0.4</v>
      </c>
      <c r="O2400" s="16"/>
      <c r="P2400" s="14"/>
      <c r="Q2400" s="12"/>
      <c r="R2400" s="13"/>
    </row>
    <row r="2401" spans="1:18" ht="15.75" customHeight="1">
      <c r="A2401" s="1"/>
      <c r="B2401" s="6" t="s">
        <v>14</v>
      </c>
      <c r="C2401" s="6">
        <v>1185732</v>
      </c>
      <c r="D2401" s="7">
        <v>44296</v>
      </c>
      <c r="E2401" s="6" t="s">
        <v>46</v>
      </c>
      <c r="F2401" s="6" t="s">
        <v>90</v>
      </c>
      <c r="G2401" s="6" t="s">
        <v>91</v>
      </c>
      <c r="H2401" s="6" t="s">
        <v>18</v>
      </c>
      <c r="I2401" s="8">
        <v>0.3</v>
      </c>
      <c r="J2401" s="9">
        <v>4250</v>
      </c>
      <c r="K2401" s="10">
        <f t="shared" si="0"/>
        <v>1275</v>
      </c>
      <c r="L2401" s="10">
        <f t="shared" si="1"/>
        <v>446.25</v>
      </c>
      <c r="M2401" s="11">
        <v>0.35</v>
      </c>
      <c r="O2401" s="16"/>
      <c r="P2401" s="14"/>
      <c r="Q2401" s="12"/>
      <c r="R2401" s="13"/>
    </row>
    <row r="2402" spans="1:18" ht="15.75" customHeight="1">
      <c r="A2402" s="1"/>
      <c r="B2402" s="6" t="s">
        <v>14</v>
      </c>
      <c r="C2402" s="6">
        <v>1185732</v>
      </c>
      <c r="D2402" s="7">
        <v>44296</v>
      </c>
      <c r="E2402" s="6" t="s">
        <v>46</v>
      </c>
      <c r="F2402" s="6" t="s">
        <v>90</v>
      </c>
      <c r="G2402" s="6" t="s">
        <v>91</v>
      </c>
      <c r="H2402" s="6" t="s">
        <v>19</v>
      </c>
      <c r="I2402" s="8">
        <v>0.2</v>
      </c>
      <c r="J2402" s="9">
        <v>4250</v>
      </c>
      <c r="K2402" s="10">
        <f t="shared" si="0"/>
        <v>850</v>
      </c>
      <c r="L2402" s="10">
        <f t="shared" si="1"/>
        <v>340</v>
      </c>
      <c r="M2402" s="11">
        <v>0.4</v>
      </c>
      <c r="O2402" s="16"/>
      <c r="P2402" s="14"/>
      <c r="Q2402" s="12"/>
      <c r="R2402" s="13"/>
    </row>
    <row r="2403" spans="1:18" ht="15.75" customHeight="1">
      <c r="A2403" s="1"/>
      <c r="B2403" s="6" t="s">
        <v>14</v>
      </c>
      <c r="C2403" s="6">
        <v>1185732</v>
      </c>
      <c r="D2403" s="7">
        <v>44296</v>
      </c>
      <c r="E2403" s="6" t="s">
        <v>46</v>
      </c>
      <c r="F2403" s="6" t="s">
        <v>90</v>
      </c>
      <c r="G2403" s="6" t="s">
        <v>91</v>
      </c>
      <c r="H2403" s="6" t="s">
        <v>20</v>
      </c>
      <c r="I2403" s="8">
        <v>0.24999999999999994</v>
      </c>
      <c r="J2403" s="9">
        <v>3500</v>
      </c>
      <c r="K2403" s="10">
        <f t="shared" si="0"/>
        <v>874.99999999999977</v>
      </c>
      <c r="L2403" s="10">
        <f t="shared" si="1"/>
        <v>349.99999999999994</v>
      </c>
      <c r="M2403" s="11">
        <v>0.4</v>
      </c>
      <c r="O2403" s="16"/>
      <c r="P2403" s="14"/>
      <c r="Q2403" s="12"/>
      <c r="R2403" s="13"/>
    </row>
    <row r="2404" spans="1:18" ht="15.75" customHeight="1">
      <c r="A2404" s="1"/>
      <c r="B2404" s="6" t="s">
        <v>14</v>
      </c>
      <c r="C2404" s="6">
        <v>1185732</v>
      </c>
      <c r="D2404" s="7">
        <v>44296</v>
      </c>
      <c r="E2404" s="6" t="s">
        <v>46</v>
      </c>
      <c r="F2404" s="6" t="s">
        <v>90</v>
      </c>
      <c r="G2404" s="6" t="s">
        <v>91</v>
      </c>
      <c r="H2404" s="6" t="s">
        <v>21</v>
      </c>
      <c r="I2404" s="8">
        <v>0.45</v>
      </c>
      <c r="J2404" s="9">
        <v>3750</v>
      </c>
      <c r="K2404" s="10">
        <f t="shared" si="0"/>
        <v>1687.5</v>
      </c>
      <c r="L2404" s="10">
        <f t="shared" si="1"/>
        <v>590.625</v>
      </c>
      <c r="M2404" s="11">
        <v>0.35</v>
      </c>
      <c r="O2404" s="16"/>
      <c r="P2404" s="14"/>
      <c r="Q2404" s="12"/>
      <c r="R2404" s="13"/>
    </row>
    <row r="2405" spans="1:18" ht="15.75" customHeight="1">
      <c r="A2405" s="1"/>
      <c r="B2405" s="6" t="s">
        <v>14</v>
      </c>
      <c r="C2405" s="6">
        <v>1185732</v>
      </c>
      <c r="D2405" s="7">
        <v>44296</v>
      </c>
      <c r="E2405" s="6" t="s">
        <v>46</v>
      </c>
      <c r="F2405" s="6" t="s">
        <v>90</v>
      </c>
      <c r="G2405" s="6" t="s">
        <v>91</v>
      </c>
      <c r="H2405" s="6" t="s">
        <v>22</v>
      </c>
      <c r="I2405" s="8">
        <v>0.35000000000000003</v>
      </c>
      <c r="J2405" s="9">
        <v>5250</v>
      </c>
      <c r="K2405" s="10">
        <f t="shared" si="0"/>
        <v>1837.5000000000002</v>
      </c>
      <c r="L2405" s="10">
        <f t="shared" si="1"/>
        <v>918.75000000000011</v>
      </c>
      <c r="M2405" s="11">
        <v>0.5</v>
      </c>
      <c r="O2405" s="16"/>
      <c r="P2405" s="14"/>
      <c r="Q2405" s="12"/>
      <c r="R2405" s="13"/>
    </row>
    <row r="2406" spans="1:18" ht="15.75" customHeight="1">
      <c r="A2406" s="1"/>
      <c r="B2406" s="6" t="s">
        <v>14</v>
      </c>
      <c r="C2406" s="6">
        <v>1185732</v>
      </c>
      <c r="D2406" s="7">
        <v>44325</v>
      </c>
      <c r="E2406" s="6" t="s">
        <v>46</v>
      </c>
      <c r="F2406" s="6" t="s">
        <v>90</v>
      </c>
      <c r="G2406" s="6" t="s">
        <v>91</v>
      </c>
      <c r="H2406" s="6" t="s">
        <v>17</v>
      </c>
      <c r="I2406" s="8">
        <v>0.45</v>
      </c>
      <c r="J2406" s="9">
        <v>7950</v>
      </c>
      <c r="K2406" s="10">
        <f t="shared" si="0"/>
        <v>3577.5</v>
      </c>
      <c r="L2406" s="10">
        <f t="shared" si="1"/>
        <v>1431</v>
      </c>
      <c r="M2406" s="11">
        <v>0.4</v>
      </c>
      <c r="O2406" s="16"/>
      <c r="P2406" s="14"/>
      <c r="Q2406" s="12"/>
      <c r="R2406" s="13"/>
    </row>
    <row r="2407" spans="1:18" ht="15.75" customHeight="1">
      <c r="A2407" s="1"/>
      <c r="B2407" s="6" t="s">
        <v>14</v>
      </c>
      <c r="C2407" s="6">
        <v>1185732</v>
      </c>
      <c r="D2407" s="7">
        <v>44325</v>
      </c>
      <c r="E2407" s="6" t="s">
        <v>46</v>
      </c>
      <c r="F2407" s="6" t="s">
        <v>90</v>
      </c>
      <c r="G2407" s="6" t="s">
        <v>91</v>
      </c>
      <c r="H2407" s="6" t="s">
        <v>18</v>
      </c>
      <c r="I2407" s="8">
        <v>0.45</v>
      </c>
      <c r="J2407" s="9">
        <v>5000</v>
      </c>
      <c r="K2407" s="10">
        <f t="shared" si="0"/>
        <v>2250</v>
      </c>
      <c r="L2407" s="10">
        <f t="shared" si="1"/>
        <v>787.5</v>
      </c>
      <c r="M2407" s="11">
        <v>0.35</v>
      </c>
      <c r="O2407" s="16"/>
      <c r="P2407" s="14"/>
      <c r="Q2407" s="12"/>
      <c r="R2407" s="13"/>
    </row>
    <row r="2408" spans="1:18" ht="15.75" customHeight="1">
      <c r="A2408" s="1"/>
      <c r="B2408" s="6" t="s">
        <v>14</v>
      </c>
      <c r="C2408" s="6">
        <v>1185732</v>
      </c>
      <c r="D2408" s="7">
        <v>44325</v>
      </c>
      <c r="E2408" s="6" t="s">
        <v>46</v>
      </c>
      <c r="F2408" s="6" t="s">
        <v>90</v>
      </c>
      <c r="G2408" s="6" t="s">
        <v>91</v>
      </c>
      <c r="H2408" s="6" t="s">
        <v>19</v>
      </c>
      <c r="I2408" s="8">
        <v>0.4</v>
      </c>
      <c r="J2408" s="9">
        <v>4750</v>
      </c>
      <c r="K2408" s="10">
        <f t="shared" si="0"/>
        <v>1900</v>
      </c>
      <c r="L2408" s="10">
        <f t="shared" si="1"/>
        <v>760</v>
      </c>
      <c r="M2408" s="11">
        <v>0.4</v>
      </c>
      <c r="O2408" s="16"/>
      <c r="P2408" s="14"/>
      <c r="Q2408" s="12"/>
      <c r="R2408" s="13"/>
    </row>
    <row r="2409" spans="1:18" ht="15.75" customHeight="1">
      <c r="A2409" s="1"/>
      <c r="B2409" s="6" t="s">
        <v>14</v>
      </c>
      <c r="C2409" s="6">
        <v>1185732</v>
      </c>
      <c r="D2409" s="7">
        <v>44325</v>
      </c>
      <c r="E2409" s="6" t="s">
        <v>46</v>
      </c>
      <c r="F2409" s="6" t="s">
        <v>90</v>
      </c>
      <c r="G2409" s="6" t="s">
        <v>91</v>
      </c>
      <c r="H2409" s="6" t="s">
        <v>20</v>
      </c>
      <c r="I2409" s="8">
        <v>0.4</v>
      </c>
      <c r="J2409" s="9">
        <v>4250</v>
      </c>
      <c r="K2409" s="10">
        <f t="shared" si="0"/>
        <v>1700</v>
      </c>
      <c r="L2409" s="10">
        <f t="shared" si="1"/>
        <v>680</v>
      </c>
      <c r="M2409" s="11">
        <v>0.4</v>
      </c>
      <c r="O2409" s="16"/>
      <c r="P2409" s="14"/>
      <c r="Q2409" s="12"/>
      <c r="R2409" s="13"/>
    </row>
    <row r="2410" spans="1:18" ht="15.75" customHeight="1">
      <c r="A2410" s="1"/>
      <c r="B2410" s="6" t="s">
        <v>14</v>
      </c>
      <c r="C2410" s="6">
        <v>1185732</v>
      </c>
      <c r="D2410" s="7">
        <v>44325</v>
      </c>
      <c r="E2410" s="6" t="s">
        <v>46</v>
      </c>
      <c r="F2410" s="6" t="s">
        <v>90</v>
      </c>
      <c r="G2410" s="6" t="s">
        <v>91</v>
      </c>
      <c r="H2410" s="6" t="s">
        <v>21</v>
      </c>
      <c r="I2410" s="8">
        <v>0.49999999999999994</v>
      </c>
      <c r="J2410" s="9">
        <v>4500</v>
      </c>
      <c r="K2410" s="10">
        <f t="shared" si="0"/>
        <v>2249.9999999999995</v>
      </c>
      <c r="L2410" s="10">
        <f t="shared" si="1"/>
        <v>787.49999999999977</v>
      </c>
      <c r="M2410" s="11">
        <v>0.35</v>
      </c>
      <c r="O2410" s="16"/>
      <c r="P2410" s="14"/>
      <c r="Q2410" s="12"/>
      <c r="R2410" s="13"/>
    </row>
    <row r="2411" spans="1:18" ht="15.75" customHeight="1">
      <c r="A2411" s="1"/>
      <c r="B2411" s="6" t="s">
        <v>14</v>
      </c>
      <c r="C2411" s="6">
        <v>1185732</v>
      </c>
      <c r="D2411" s="7">
        <v>44325</v>
      </c>
      <c r="E2411" s="6" t="s">
        <v>46</v>
      </c>
      <c r="F2411" s="6" t="s">
        <v>90</v>
      </c>
      <c r="G2411" s="6" t="s">
        <v>91</v>
      </c>
      <c r="H2411" s="6" t="s">
        <v>22</v>
      </c>
      <c r="I2411" s="8">
        <v>0.54999999999999993</v>
      </c>
      <c r="J2411" s="9">
        <v>5500</v>
      </c>
      <c r="K2411" s="10">
        <f t="shared" si="0"/>
        <v>3024.9999999999995</v>
      </c>
      <c r="L2411" s="10">
        <f t="shared" si="1"/>
        <v>1512.4999999999998</v>
      </c>
      <c r="M2411" s="11">
        <v>0.5</v>
      </c>
      <c r="O2411" s="16"/>
      <c r="P2411" s="14"/>
      <c r="Q2411" s="12"/>
      <c r="R2411" s="13"/>
    </row>
    <row r="2412" spans="1:18" ht="15.75" customHeight="1">
      <c r="A2412" s="1"/>
      <c r="B2412" s="6" t="s">
        <v>14</v>
      </c>
      <c r="C2412" s="6">
        <v>1185732</v>
      </c>
      <c r="D2412" s="7">
        <v>44358</v>
      </c>
      <c r="E2412" s="6" t="s">
        <v>46</v>
      </c>
      <c r="F2412" s="6" t="s">
        <v>90</v>
      </c>
      <c r="G2412" s="6" t="s">
        <v>91</v>
      </c>
      <c r="H2412" s="6" t="s">
        <v>17</v>
      </c>
      <c r="I2412" s="8">
        <v>0.49999999999999994</v>
      </c>
      <c r="J2412" s="9">
        <v>8000</v>
      </c>
      <c r="K2412" s="10">
        <f t="shared" si="0"/>
        <v>3999.9999999999995</v>
      </c>
      <c r="L2412" s="10">
        <f t="shared" si="1"/>
        <v>1600</v>
      </c>
      <c r="M2412" s="11">
        <v>0.4</v>
      </c>
      <c r="O2412" s="16"/>
      <c r="P2412" s="14"/>
      <c r="Q2412" s="12"/>
      <c r="R2412" s="13"/>
    </row>
    <row r="2413" spans="1:18" ht="15.75" customHeight="1">
      <c r="A2413" s="1"/>
      <c r="B2413" s="6" t="s">
        <v>14</v>
      </c>
      <c r="C2413" s="6">
        <v>1185732</v>
      </c>
      <c r="D2413" s="7">
        <v>44358</v>
      </c>
      <c r="E2413" s="6" t="s">
        <v>46</v>
      </c>
      <c r="F2413" s="6" t="s">
        <v>90</v>
      </c>
      <c r="G2413" s="6" t="s">
        <v>91</v>
      </c>
      <c r="H2413" s="6" t="s">
        <v>18</v>
      </c>
      <c r="I2413" s="8">
        <v>0.45</v>
      </c>
      <c r="J2413" s="9">
        <v>5500</v>
      </c>
      <c r="K2413" s="10">
        <f t="shared" si="0"/>
        <v>2475</v>
      </c>
      <c r="L2413" s="10">
        <f t="shared" si="1"/>
        <v>866.25</v>
      </c>
      <c r="M2413" s="11">
        <v>0.35</v>
      </c>
      <c r="O2413" s="16"/>
      <c r="P2413" s="14"/>
      <c r="Q2413" s="12"/>
      <c r="R2413" s="13"/>
    </row>
    <row r="2414" spans="1:18" ht="15.75" customHeight="1">
      <c r="A2414" s="1"/>
      <c r="B2414" s="6" t="s">
        <v>14</v>
      </c>
      <c r="C2414" s="6">
        <v>1185732</v>
      </c>
      <c r="D2414" s="7">
        <v>44358</v>
      </c>
      <c r="E2414" s="6" t="s">
        <v>46</v>
      </c>
      <c r="F2414" s="6" t="s">
        <v>90</v>
      </c>
      <c r="G2414" s="6" t="s">
        <v>91</v>
      </c>
      <c r="H2414" s="6" t="s">
        <v>19</v>
      </c>
      <c r="I2414" s="8">
        <v>0.5</v>
      </c>
      <c r="J2414" s="9">
        <v>5250</v>
      </c>
      <c r="K2414" s="10">
        <f t="shared" si="0"/>
        <v>2625</v>
      </c>
      <c r="L2414" s="10">
        <f t="shared" si="1"/>
        <v>1050</v>
      </c>
      <c r="M2414" s="11">
        <v>0.4</v>
      </c>
      <c r="O2414" s="16"/>
      <c r="P2414" s="14"/>
      <c r="Q2414" s="12"/>
      <c r="R2414" s="13"/>
    </row>
    <row r="2415" spans="1:18" ht="15.75" customHeight="1">
      <c r="A2415" s="1"/>
      <c r="B2415" s="6" t="s">
        <v>14</v>
      </c>
      <c r="C2415" s="6">
        <v>1185732</v>
      </c>
      <c r="D2415" s="7">
        <v>44358</v>
      </c>
      <c r="E2415" s="6" t="s">
        <v>46</v>
      </c>
      <c r="F2415" s="6" t="s">
        <v>90</v>
      </c>
      <c r="G2415" s="6" t="s">
        <v>91</v>
      </c>
      <c r="H2415" s="6" t="s">
        <v>20</v>
      </c>
      <c r="I2415" s="8">
        <v>0.5</v>
      </c>
      <c r="J2415" s="9">
        <v>5000</v>
      </c>
      <c r="K2415" s="10">
        <f t="shared" si="0"/>
        <v>2500</v>
      </c>
      <c r="L2415" s="10">
        <f t="shared" si="1"/>
        <v>1000</v>
      </c>
      <c r="M2415" s="11">
        <v>0.4</v>
      </c>
      <c r="O2415" s="16"/>
      <c r="P2415" s="14"/>
      <c r="Q2415" s="12"/>
      <c r="R2415" s="13"/>
    </row>
    <row r="2416" spans="1:18" ht="15.75" customHeight="1">
      <c r="A2416" s="1"/>
      <c r="B2416" s="6" t="s">
        <v>14</v>
      </c>
      <c r="C2416" s="6">
        <v>1185732</v>
      </c>
      <c r="D2416" s="7">
        <v>44358</v>
      </c>
      <c r="E2416" s="6" t="s">
        <v>46</v>
      </c>
      <c r="F2416" s="6" t="s">
        <v>90</v>
      </c>
      <c r="G2416" s="6" t="s">
        <v>91</v>
      </c>
      <c r="H2416" s="6" t="s">
        <v>21</v>
      </c>
      <c r="I2416" s="8">
        <v>0.65</v>
      </c>
      <c r="J2416" s="9">
        <v>5000</v>
      </c>
      <c r="K2416" s="10">
        <f t="shared" si="0"/>
        <v>3250</v>
      </c>
      <c r="L2416" s="10">
        <f t="shared" si="1"/>
        <v>1137.5</v>
      </c>
      <c r="M2416" s="11">
        <v>0.35</v>
      </c>
      <c r="O2416" s="16"/>
      <c r="P2416" s="14"/>
      <c r="Q2416" s="12"/>
      <c r="R2416" s="13"/>
    </row>
    <row r="2417" spans="1:18" ht="15.75" customHeight="1">
      <c r="A2417" s="1"/>
      <c r="B2417" s="6" t="s">
        <v>14</v>
      </c>
      <c r="C2417" s="6">
        <v>1185732</v>
      </c>
      <c r="D2417" s="7">
        <v>44358</v>
      </c>
      <c r="E2417" s="6" t="s">
        <v>46</v>
      </c>
      <c r="F2417" s="6" t="s">
        <v>90</v>
      </c>
      <c r="G2417" s="6" t="s">
        <v>91</v>
      </c>
      <c r="H2417" s="6" t="s">
        <v>22</v>
      </c>
      <c r="I2417" s="8">
        <v>0.70000000000000007</v>
      </c>
      <c r="J2417" s="9">
        <v>6750</v>
      </c>
      <c r="K2417" s="10">
        <f t="shared" si="0"/>
        <v>4725</v>
      </c>
      <c r="L2417" s="10">
        <f t="shared" si="1"/>
        <v>2362.5</v>
      </c>
      <c r="M2417" s="11">
        <v>0.5</v>
      </c>
      <c r="O2417" s="16"/>
      <c r="P2417" s="14"/>
      <c r="Q2417" s="12"/>
      <c r="R2417" s="13"/>
    </row>
    <row r="2418" spans="1:18" ht="15.75" customHeight="1">
      <c r="A2418" s="1"/>
      <c r="B2418" s="6" t="s">
        <v>14</v>
      </c>
      <c r="C2418" s="6">
        <v>1185732</v>
      </c>
      <c r="D2418" s="7">
        <v>44386</v>
      </c>
      <c r="E2418" s="6" t="s">
        <v>46</v>
      </c>
      <c r="F2418" s="6" t="s">
        <v>90</v>
      </c>
      <c r="G2418" s="6" t="s">
        <v>91</v>
      </c>
      <c r="H2418" s="6" t="s">
        <v>17</v>
      </c>
      <c r="I2418" s="8">
        <v>0.65</v>
      </c>
      <c r="J2418" s="9">
        <v>9000</v>
      </c>
      <c r="K2418" s="10">
        <f t="shared" si="0"/>
        <v>5850</v>
      </c>
      <c r="L2418" s="10">
        <f t="shared" si="1"/>
        <v>2340</v>
      </c>
      <c r="M2418" s="11">
        <v>0.4</v>
      </c>
      <c r="O2418" s="16"/>
      <c r="P2418" s="14"/>
      <c r="Q2418" s="12"/>
      <c r="R2418" s="13"/>
    </row>
    <row r="2419" spans="1:18" ht="15.75" customHeight="1">
      <c r="A2419" s="1"/>
      <c r="B2419" s="6" t="s">
        <v>14</v>
      </c>
      <c r="C2419" s="6">
        <v>1185732</v>
      </c>
      <c r="D2419" s="7">
        <v>44386</v>
      </c>
      <c r="E2419" s="6" t="s">
        <v>46</v>
      </c>
      <c r="F2419" s="6" t="s">
        <v>90</v>
      </c>
      <c r="G2419" s="6" t="s">
        <v>91</v>
      </c>
      <c r="H2419" s="6" t="s">
        <v>18</v>
      </c>
      <c r="I2419" s="8">
        <v>0.60000000000000009</v>
      </c>
      <c r="J2419" s="9">
        <v>6500</v>
      </c>
      <c r="K2419" s="10">
        <f t="shared" si="0"/>
        <v>3900.0000000000005</v>
      </c>
      <c r="L2419" s="10">
        <f t="shared" si="1"/>
        <v>1365</v>
      </c>
      <c r="M2419" s="11">
        <v>0.35</v>
      </c>
      <c r="O2419" s="16"/>
      <c r="P2419" s="14"/>
      <c r="Q2419" s="12"/>
      <c r="R2419" s="13"/>
    </row>
    <row r="2420" spans="1:18" ht="15.75" customHeight="1">
      <c r="A2420" s="1"/>
      <c r="B2420" s="6" t="s">
        <v>14</v>
      </c>
      <c r="C2420" s="6">
        <v>1185732</v>
      </c>
      <c r="D2420" s="7">
        <v>44386</v>
      </c>
      <c r="E2420" s="6" t="s">
        <v>46</v>
      </c>
      <c r="F2420" s="6" t="s">
        <v>90</v>
      </c>
      <c r="G2420" s="6" t="s">
        <v>91</v>
      </c>
      <c r="H2420" s="6" t="s">
        <v>19</v>
      </c>
      <c r="I2420" s="8">
        <v>0.55000000000000004</v>
      </c>
      <c r="J2420" s="9">
        <v>5750</v>
      </c>
      <c r="K2420" s="10">
        <f t="shared" si="0"/>
        <v>3162.5000000000005</v>
      </c>
      <c r="L2420" s="10">
        <f t="shared" si="1"/>
        <v>1265.0000000000002</v>
      </c>
      <c r="M2420" s="11">
        <v>0.4</v>
      </c>
      <c r="O2420" s="16"/>
      <c r="P2420" s="14"/>
      <c r="Q2420" s="12"/>
      <c r="R2420" s="13"/>
    </row>
    <row r="2421" spans="1:18" ht="15.75" customHeight="1">
      <c r="A2421" s="1"/>
      <c r="B2421" s="6" t="s">
        <v>14</v>
      </c>
      <c r="C2421" s="6">
        <v>1185732</v>
      </c>
      <c r="D2421" s="7">
        <v>44386</v>
      </c>
      <c r="E2421" s="6" t="s">
        <v>46</v>
      </c>
      <c r="F2421" s="6" t="s">
        <v>90</v>
      </c>
      <c r="G2421" s="6" t="s">
        <v>91</v>
      </c>
      <c r="H2421" s="6" t="s">
        <v>20</v>
      </c>
      <c r="I2421" s="8">
        <v>0.55000000000000004</v>
      </c>
      <c r="J2421" s="9">
        <v>5250</v>
      </c>
      <c r="K2421" s="10">
        <f t="shared" si="0"/>
        <v>2887.5000000000005</v>
      </c>
      <c r="L2421" s="10">
        <f t="shared" si="1"/>
        <v>1155.0000000000002</v>
      </c>
      <c r="M2421" s="11">
        <v>0.4</v>
      </c>
      <c r="O2421" s="16"/>
      <c r="P2421" s="14"/>
      <c r="Q2421" s="12"/>
      <c r="R2421" s="13"/>
    </row>
    <row r="2422" spans="1:18" ht="15.75" customHeight="1">
      <c r="A2422" s="1"/>
      <c r="B2422" s="6" t="s">
        <v>14</v>
      </c>
      <c r="C2422" s="6">
        <v>1185732</v>
      </c>
      <c r="D2422" s="7">
        <v>44386</v>
      </c>
      <c r="E2422" s="6" t="s">
        <v>46</v>
      </c>
      <c r="F2422" s="6" t="s">
        <v>90</v>
      </c>
      <c r="G2422" s="6" t="s">
        <v>91</v>
      </c>
      <c r="H2422" s="6" t="s">
        <v>21</v>
      </c>
      <c r="I2422" s="8">
        <v>0.65</v>
      </c>
      <c r="J2422" s="9">
        <v>5500</v>
      </c>
      <c r="K2422" s="10">
        <f t="shared" si="0"/>
        <v>3575</v>
      </c>
      <c r="L2422" s="10">
        <f t="shared" si="1"/>
        <v>1251.25</v>
      </c>
      <c r="M2422" s="11">
        <v>0.35</v>
      </c>
      <c r="O2422" s="16"/>
      <c r="P2422" s="14"/>
      <c r="Q2422" s="12"/>
      <c r="R2422" s="13"/>
    </row>
    <row r="2423" spans="1:18" ht="15.75" customHeight="1">
      <c r="A2423" s="1"/>
      <c r="B2423" s="6" t="s">
        <v>14</v>
      </c>
      <c r="C2423" s="6">
        <v>1185732</v>
      </c>
      <c r="D2423" s="7">
        <v>44386</v>
      </c>
      <c r="E2423" s="6" t="s">
        <v>46</v>
      </c>
      <c r="F2423" s="6" t="s">
        <v>90</v>
      </c>
      <c r="G2423" s="6" t="s">
        <v>91</v>
      </c>
      <c r="H2423" s="6" t="s">
        <v>22</v>
      </c>
      <c r="I2423" s="8">
        <v>0.70000000000000007</v>
      </c>
      <c r="J2423" s="9">
        <v>7250</v>
      </c>
      <c r="K2423" s="10">
        <f t="shared" si="0"/>
        <v>5075.0000000000009</v>
      </c>
      <c r="L2423" s="10">
        <f t="shared" si="1"/>
        <v>2537.5000000000005</v>
      </c>
      <c r="M2423" s="11">
        <v>0.5</v>
      </c>
      <c r="O2423" s="16"/>
      <c r="P2423" s="14"/>
      <c r="Q2423" s="12"/>
      <c r="R2423" s="13"/>
    </row>
    <row r="2424" spans="1:18" ht="15.75" customHeight="1">
      <c r="A2424" s="1"/>
      <c r="B2424" s="6" t="s">
        <v>14</v>
      </c>
      <c r="C2424" s="6">
        <v>1185732</v>
      </c>
      <c r="D2424" s="7">
        <v>44418</v>
      </c>
      <c r="E2424" s="6" t="s">
        <v>46</v>
      </c>
      <c r="F2424" s="6" t="s">
        <v>90</v>
      </c>
      <c r="G2424" s="6" t="s">
        <v>91</v>
      </c>
      <c r="H2424" s="6" t="s">
        <v>17</v>
      </c>
      <c r="I2424" s="8">
        <v>0.65</v>
      </c>
      <c r="J2424" s="9">
        <v>8750</v>
      </c>
      <c r="K2424" s="10">
        <f t="shared" si="0"/>
        <v>5687.5</v>
      </c>
      <c r="L2424" s="10">
        <f t="shared" si="1"/>
        <v>2275</v>
      </c>
      <c r="M2424" s="11">
        <v>0.4</v>
      </c>
      <c r="O2424" s="16"/>
      <c r="P2424" s="14"/>
      <c r="Q2424" s="12"/>
      <c r="R2424" s="13"/>
    </row>
    <row r="2425" spans="1:18" ht="15.75" customHeight="1">
      <c r="A2425" s="1"/>
      <c r="B2425" s="6" t="s">
        <v>14</v>
      </c>
      <c r="C2425" s="6">
        <v>1185732</v>
      </c>
      <c r="D2425" s="7">
        <v>44418</v>
      </c>
      <c r="E2425" s="6" t="s">
        <v>46</v>
      </c>
      <c r="F2425" s="6" t="s">
        <v>90</v>
      </c>
      <c r="G2425" s="6" t="s">
        <v>91</v>
      </c>
      <c r="H2425" s="6" t="s">
        <v>18</v>
      </c>
      <c r="I2425" s="8">
        <v>0.60000000000000009</v>
      </c>
      <c r="J2425" s="9">
        <v>6500</v>
      </c>
      <c r="K2425" s="10">
        <f t="shared" si="0"/>
        <v>3900.0000000000005</v>
      </c>
      <c r="L2425" s="10">
        <f t="shared" si="1"/>
        <v>1365</v>
      </c>
      <c r="M2425" s="11">
        <v>0.35</v>
      </c>
      <c r="O2425" s="16"/>
      <c r="P2425" s="14"/>
      <c r="Q2425" s="12"/>
      <c r="R2425" s="13"/>
    </row>
    <row r="2426" spans="1:18" ht="15.75" customHeight="1">
      <c r="A2426" s="1"/>
      <c r="B2426" s="6" t="s">
        <v>14</v>
      </c>
      <c r="C2426" s="6">
        <v>1185732</v>
      </c>
      <c r="D2426" s="7">
        <v>44418</v>
      </c>
      <c r="E2426" s="6" t="s">
        <v>46</v>
      </c>
      <c r="F2426" s="6" t="s">
        <v>90</v>
      </c>
      <c r="G2426" s="6" t="s">
        <v>91</v>
      </c>
      <c r="H2426" s="6" t="s">
        <v>19</v>
      </c>
      <c r="I2426" s="8">
        <v>0.55000000000000004</v>
      </c>
      <c r="J2426" s="9">
        <v>5750</v>
      </c>
      <c r="K2426" s="10">
        <f t="shared" si="0"/>
        <v>3162.5000000000005</v>
      </c>
      <c r="L2426" s="10">
        <f t="shared" si="1"/>
        <v>1265.0000000000002</v>
      </c>
      <c r="M2426" s="11">
        <v>0.4</v>
      </c>
      <c r="O2426" s="16"/>
      <c r="P2426" s="14"/>
      <c r="Q2426" s="12"/>
      <c r="R2426" s="13"/>
    </row>
    <row r="2427" spans="1:18" ht="15.75" customHeight="1">
      <c r="A2427" s="1"/>
      <c r="B2427" s="6" t="s">
        <v>14</v>
      </c>
      <c r="C2427" s="6">
        <v>1185732</v>
      </c>
      <c r="D2427" s="7">
        <v>44418</v>
      </c>
      <c r="E2427" s="6" t="s">
        <v>46</v>
      </c>
      <c r="F2427" s="6" t="s">
        <v>90</v>
      </c>
      <c r="G2427" s="6" t="s">
        <v>91</v>
      </c>
      <c r="H2427" s="6" t="s">
        <v>20</v>
      </c>
      <c r="I2427" s="8">
        <v>0.45</v>
      </c>
      <c r="J2427" s="9">
        <v>5250</v>
      </c>
      <c r="K2427" s="10">
        <f t="shared" si="0"/>
        <v>2362.5</v>
      </c>
      <c r="L2427" s="10">
        <f t="shared" si="1"/>
        <v>945</v>
      </c>
      <c r="M2427" s="11">
        <v>0.4</v>
      </c>
      <c r="O2427" s="16"/>
      <c r="P2427" s="14"/>
      <c r="Q2427" s="12"/>
      <c r="R2427" s="13"/>
    </row>
    <row r="2428" spans="1:18" ht="15.75" customHeight="1">
      <c r="A2428" s="1"/>
      <c r="B2428" s="6" t="s">
        <v>14</v>
      </c>
      <c r="C2428" s="6">
        <v>1185732</v>
      </c>
      <c r="D2428" s="7">
        <v>44418</v>
      </c>
      <c r="E2428" s="6" t="s">
        <v>46</v>
      </c>
      <c r="F2428" s="6" t="s">
        <v>90</v>
      </c>
      <c r="G2428" s="6" t="s">
        <v>91</v>
      </c>
      <c r="H2428" s="6" t="s">
        <v>21</v>
      </c>
      <c r="I2428" s="8">
        <v>0.55000000000000004</v>
      </c>
      <c r="J2428" s="9">
        <v>5000</v>
      </c>
      <c r="K2428" s="10">
        <f t="shared" si="0"/>
        <v>2750</v>
      </c>
      <c r="L2428" s="10">
        <f t="shared" si="1"/>
        <v>962.49999999999989</v>
      </c>
      <c r="M2428" s="11">
        <v>0.35</v>
      </c>
      <c r="O2428" s="16"/>
      <c r="P2428" s="14"/>
      <c r="Q2428" s="12"/>
      <c r="R2428" s="13"/>
    </row>
    <row r="2429" spans="1:18" ht="15.75" customHeight="1">
      <c r="A2429" s="1"/>
      <c r="B2429" s="6" t="s">
        <v>14</v>
      </c>
      <c r="C2429" s="6">
        <v>1185732</v>
      </c>
      <c r="D2429" s="7">
        <v>44418</v>
      </c>
      <c r="E2429" s="6" t="s">
        <v>46</v>
      </c>
      <c r="F2429" s="6" t="s">
        <v>90</v>
      </c>
      <c r="G2429" s="6" t="s">
        <v>91</v>
      </c>
      <c r="H2429" s="6" t="s">
        <v>22</v>
      </c>
      <c r="I2429" s="8">
        <v>0.60000000000000009</v>
      </c>
      <c r="J2429" s="9">
        <v>6750</v>
      </c>
      <c r="K2429" s="10">
        <f t="shared" si="0"/>
        <v>4050.0000000000005</v>
      </c>
      <c r="L2429" s="10">
        <f t="shared" si="1"/>
        <v>2025.0000000000002</v>
      </c>
      <c r="M2429" s="11">
        <v>0.5</v>
      </c>
      <c r="O2429" s="16"/>
      <c r="P2429" s="14"/>
      <c r="Q2429" s="12"/>
      <c r="R2429" s="13"/>
    </row>
    <row r="2430" spans="1:18" ht="15.75" customHeight="1">
      <c r="A2430" s="1"/>
      <c r="B2430" s="6" t="s">
        <v>14</v>
      </c>
      <c r="C2430" s="6">
        <v>1185732</v>
      </c>
      <c r="D2430" s="7">
        <v>44448</v>
      </c>
      <c r="E2430" s="6" t="s">
        <v>46</v>
      </c>
      <c r="F2430" s="6" t="s">
        <v>90</v>
      </c>
      <c r="G2430" s="6" t="s">
        <v>91</v>
      </c>
      <c r="H2430" s="6" t="s">
        <v>17</v>
      </c>
      <c r="I2430" s="8">
        <v>0.55000000000000004</v>
      </c>
      <c r="J2430" s="9">
        <v>7750</v>
      </c>
      <c r="K2430" s="10">
        <f t="shared" si="0"/>
        <v>4262.5</v>
      </c>
      <c r="L2430" s="10">
        <f t="shared" si="1"/>
        <v>1705</v>
      </c>
      <c r="M2430" s="11">
        <v>0.4</v>
      </c>
      <c r="O2430" s="16"/>
      <c r="P2430" s="14"/>
      <c r="Q2430" s="12"/>
      <c r="R2430" s="13"/>
    </row>
    <row r="2431" spans="1:18" ht="15.75" customHeight="1">
      <c r="A2431" s="1"/>
      <c r="B2431" s="6" t="s">
        <v>14</v>
      </c>
      <c r="C2431" s="6">
        <v>1185732</v>
      </c>
      <c r="D2431" s="7">
        <v>44448</v>
      </c>
      <c r="E2431" s="6" t="s">
        <v>46</v>
      </c>
      <c r="F2431" s="6" t="s">
        <v>90</v>
      </c>
      <c r="G2431" s="6" t="s">
        <v>91</v>
      </c>
      <c r="H2431" s="6" t="s">
        <v>18</v>
      </c>
      <c r="I2431" s="8">
        <v>0.50000000000000011</v>
      </c>
      <c r="J2431" s="9">
        <v>5750</v>
      </c>
      <c r="K2431" s="10">
        <f t="shared" si="0"/>
        <v>2875.0000000000005</v>
      </c>
      <c r="L2431" s="10">
        <f t="shared" si="1"/>
        <v>1006.2500000000001</v>
      </c>
      <c r="M2431" s="11">
        <v>0.35</v>
      </c>
      <c r="O2431" s="16"/>
      <c r="P2431" s="14"/>
      <c r="Q2431" s="12"/>
      <c r="R2431" s="13"/>
    </row>
    <row r="2432" spans="1:18" ht="15.75" customHeight="1">
      <c r="A2432" s="1"/>
      <c r="B2432" s="6" t="s">
        <v>14</v>
      </c>
      <c r="C2432" s="6">
        <v>1185732</v>
      </c>
      <c r="D2432" s="7">
        <v>44448</v>
      </c>
      <c r="E2432" s="6" t="s">
        <v>46</v>
      </c>
      <c r="F2432" s="6" t="s">
        <v>90</v>
      </c>
      <c r="G2432" s="6" t="s">
        <v>91</v>
      </c>
      <c r="H2432" s="6" t="s">
        <v>19</v>
      </c>
      <c r="I2432" s="8">
        <v>0.25000000000000006</v>
      </c>
      <c r="J2432" s="9">
        <v>4750</v>
      </c>
      <c r="K2432" s="10">
        <f t="shared" si="0"/>
        <v>1187.5000000000002</v>
      </c>
      <c r="L2432" s="10">
        <f t="shared" si="1"/>
        <v>475.00000000000011</v>
      </c>
      <c r="M2432" s="11">
        <v>0.4</v>
      </c>
      <c r="O2432" s="16"/>
      <c r="P2432" s="14"/>
      <c r="Q2432" s="12"/>
      <c r="R2432" s="13"/>
    </row>
    <row r="2433" spans="1:18" ht="15.75" customHeight="1">
      <c r="A2433" s="1"/>
      <c r="B2433" s="6" t="s">
        <v>14</v>
      </c>
      <c r="C2433" s="6">
        <v>1185732</v>
      </c>
      <c r="D2433" s="7">
        <v>44448</v>
      </c>
      <c r="E2433" s="6" t="s">
        <v>46</v>
      </c>
      <c r="F2433" s="6" t="s">
        <v>90</v>
      </c>
      <c r="G2433" s="6" t="s">
        <v>91</v>
      </c>
      <c r="H2433" s="6" t="s">
        <v>20</v>
      </c>
      <c r="I2433" s="8">
        <v>0.25000000000000006</v>
      </c>
      <c r="J2433" s="9">
        <v>4500</v>
      </c>
      <c r="K2433" s="10">
        <f t="shared" si="0"/>
        <v>1125.0000000000002</v>
      </c>
      <c r="L2433" s="10">
        <f t="shared" si="1"/>
        <v>450.00000000000011</v>
      </c>
      <c r="M2433" s="11">
        <v>0.4</v>
      </c>
      <c r="O2433" s="16"/>
      <c r="P2433" s="14"/>
      <c r="Q2433" s="12"/>
      <c r="R2433" s="13"/>
    </row>
    <row r="2434" spans="1:18" ht="15.75" customHeight="1">
      <c r="A2434" s="1"/>
      <c r="B2434" s="6" t="s">
        <v>14</v>
      </c>
      <c r="C2434" s="6">
        <v>1185732</v>
      </c>
      <c r="D2434" s="7">
        <v>44448</v>
      </c>
      <c r="E2434" s="6" t="s">
        <v>46</v>
      </c>
      <c r="F2434" s="6" t="s">
        <v>90</v>
      </c>
      <c r="G2434" s="6" t="s">
        <v>91</v>
      </c>
      <c r="H2434" s="6" t="s">
        <v>21</v>
      </c>
      <c r="I2434" s="8">
        <v>0.35000000000000003</v>
      </c>
      <c r="J2434" s="9">
        <v>4500</v>
      </c>
      <c r="K2434" s="10">
        <f t="shared" si="0"/>
        <v>1575.0000000000002</v>
      </c>
      <c r="L2434" s="10">
        <f t="shared" si="1"/>
        <v>551.25</v>
      </c>
      <c r="M2434" s="11">
        <v>0.35</v>
      </c>
      <c r="O2434" s="16"/>
      <c r="P2434" s="14"/>
      <c r="Q2434" s="12"/>
      <c r="R2434" s="13"/>
    </row>
    <row r="2435" spans="1:18" ht="15.75" customHeight="1">
      <c r="A2435" s="1"/>
      <c r="B2435" s="6" t="s">
        <v>14</v>
      </c>
      <c r="C2435" s="6">
        <v>1185732</v>
      </c>
      <c r="D2435" s="7">
        <v>44448</v>
      </c>
      <c r="E2435" s="6" t="s">
        <v>46</v>
      </c>
      <c r="F2435" s="6" t="s">
        <v>90</v>
      </c>
      <c r="G2435" s="6" t="s">
        <v>91</v>
      </c>
      <c r="H2435" s="6" t="s">
        <v>22</v>
      </c>
      <c r="I2435" s="8">
        <v>0.40000000000000008</v>
      </c>
      <c r="J2435" s="9">
        <v>5500</v>
      </c>
      <c r="K2435" s="10">
        <f t="shared" si="0"/>
        <v>2200.0000000000005</v>
      </c>
      <c r="L2435" s="10">
        <f t="shared" si="1"/>
        <v>1100.0000000000002</v>
      </c>
      <c r="M2435" s="11">
        <v>0.5</v>
      </c>
      <c r="O2435" s="16"/>
      <c r="P2435" s="14"/>
      <c r="Q2435" s="12"/>
      <c r="R2435" s="13"/>
    </row>
    <row r="2436" spans="1:18" ht="15.75" customHeight="1">
      <c r="A2436" s="1"/>
      <c r="B2436" s="6" t="s">
        <v>14</v>
      </c>
      <c r="C2436" s="6">
        <v>1185732</v>
      </c>
      <c r="D2436" s="7">
        <v>44480</v>
      </c>
      <c r="E2436" s="6" t="s">
        <v>46</v>
      </c>
      <c r="F2436" s="6" t="s">
        <v>90</v>
      </c>
      <c r="G2436" s="6" t="s">
        <v>91</v>
      </c>
      <c r="H2436" s="6" t="s">
        <v>17</v>
      </c>
      <c r="I2436" s="8">
        <v>0.40000000000000008</v>
      </c>
      <c r="J2436" s="9">
        <v>7250</v>
      </c>
      <c r="K2436" s="10">
        <f t="shared" si="0"/>
        <v>2900.0000000000005</v>
      </c>
      <c r="L2436" s="10">
        <f t="shared" si="1"/>
        <v>1160.0000000000002</v>
      </c>
      <c r="M2436" s="11">
        <v>0.4</v>
      </c>
      <c r="O2436" s="16"/>
      <c r="P2436" s="14"/>
      <c r="Q2436" s="12"/>
      <c r="R2436" s="13"/>
    </row>
    <row r="2437" spans="1:18" ht="15.75" customHeight="1">
      <c r="A2437" s="1"/>
      <c r="B2437" s="6" t="s">
        <v>14</v>
      </c>
      <c r="C2437" s="6">
        <v>1185732</v>
      </c>
      <c r="D2437" s="7">
        <v>44480</v>
      </c>
      <c r="E2437" s="6" t="s">
        <v>46</v>
      </c>
      <c r="F2437" s="6" t="s">
        <v>90</v>
      </c>
      <c r="G2437" s="6" t="s">
        <v>91</v>
      </c>
      <c r="H2437" s="6" t="s">
        <v>18</v>
      </c>
      <c r="I2437" s="8">
        <v>0.3000000000000001</v>
      </c>
      <c r="J2437" s="9">
        <v>5500</v>
      </c>
      <c r="K2437" s="10">
        <f t="shared" si="0"/>
        <v>1650.0000000000005</v>
      </c>
      <c r="L2437" s="10">
        <f t="shared" si="1"/>
        <v>577.50000000000011</v>
      </c>
      <c r="M2437" s="11">
        <v>0.35</v>
      </c>
      <c r="O2437" s="16"/>
      <c r="P2437" s="14"/>
      <c r="Q2437" s="12"/>
      <c r="R2437" s="13"/>
    </row>
    <row r="2438" spans="1:18" ht="15.75" customHeight="1">
      <c r="A2438" s="1"/>
      <c r="B2438" s="6" t="s">
        <v>14</v>
      </c>
      <c r="C2438" s="6">
        <v>1185732</v>
      </c>
      <c r="D2438" s="7">
        <v>44480</v>
      </c>
      <c r="E2438" s="6" t="s">
        <v>46</v>
      </c>
      <c r="F2438" s="6" t="s">
        <v>90</v>
      </c>
      <c r="G2438" s="6" t="s">
        <v>91</v>
      </c>
      <c r="H2438" s="6" t="s">
        <v>19</v>
      </c>
      <c r="I2438" s="8">
        <v>0.3000000000000001</v>
      </c>
      <c r="J2438" s="9">
        <v>4250</v>
      </c>
      <c r="K2438" s="10">
        <f t="shared" si="0"/>
        <v>1275.0000000000005</v>
      </c>
      <c r="L2438" s="10">
        <f t="shared" si="1"/>
        <v>510.00000000000023</v>
      </c>
      <c r="M2438" s="11">
        <v>0.4</v>
      </c>
      <c r="O2438" s="16"/>
      <c r="P2438" s="14"/>
      <c r="Q2438" s="12"/>
      <c r="R2438" s="13"/>
    </row>
    <row r="2439" spans="1:18" ht="15.75" customHeight="1">
      <c r="A2439" s="1"/>
      <c r="B2439" s="6" t="s">
        <v>14</v>
      </c>
      <c r="C2439" s="6">
        <v>1185732</v>
      </c>
      <c r="D2439" s="7">
        <v>44480</v>
      </c>
      <c r="E2439" s="6" t="s">
        <v>46</v>
      </c>
      <c r="F2439" s="6" t="s">
        <v>90</v>
      </c>
      <c r="G2439" s="6" t="s">
        <v>91</v>
      </c>
      <c r="H2439" s="6" t="s">
        <v>20</v>
      </c>
      <c r="I2439" s="8">
        <v>0.3000000000000001</v>
      </c>
      <c r="J2439" s="9">
        <v>4000</v>
      </c>
      <c r="K2439" s="10">
        <f t="shared" si="0"/>
        <v>1200.0000000000005</v>
      </c>
      <c r="L2439" s="10">
        <f t="shared" si="1"/>
        <v>480.00000000000023</v>
      </c>
      <c r="M2439" s="11">
        <v>0.4</v>
      </c>
      <c r="O2439" s="16"/>
      <c r="P2439" s="14"/>
      <c r="Q2439" s="12"/>
      <c r="R2439" s="13"/>
    </row>
    <row r="2440" spans="1:18" ht="15.75" customHeight="1">
      <c r="A2440" s="1"/>
      <c r="B2440" s="6" t="s">
        <v>14</v>
      </c>
      <c r="C2440" s="6">
        <v>1185732</v>
      </c>
      <c r="D2440" s="7">
        <v>44480</v>
      </c>
      <c r="E2440" s="6" t="s">
        <v>46</v>
      </c>
      <c r="F2440" s="6" t="s">
        <v>90</v>
      </c>
      <c r="G2440" s="6" t="s">
        <v>91</v>
      </c>
      <c r="H2440" s="6" t="s">
        <v>21</v>
      </c>
      <c r="I2440" s="8">
        <v>0.40000000000000008</v>
      </c>
      <c r="J2440" s="9">
        <v>4000</v>
      </c>
      <c r="K2440" s="10">
        <f t="shared" si="0"/>
        <v>1600.0000000000002</v>
      </c>
      <c r="L2440" s="10">
        <f t="shared" si="1"/>
        <v>560</v>
      </c>
      <c r="M2440" s="11">
        <v>0.35</v>
      </c>
      <c r="O2440" s="16"/>
      <c r="P2440" s="14"/>
      <c r="Q2440" s="12"/>
      <c r="R2440" s="13"/>
    </row>
    <row r="2441" spans="1:18" ht="15.75" customHeight="1">
      <c r="A2441" s="1"/>
      <c r="B2441" s="6" t="s">
        <v>14</v>
      </c>
      <c r="C2441" s="6">
        <v>1185732</v>
      </c>
      <c r="D2441" s="7">
        <v>44480</v>
      </c>
      <c r="E2441" s="6" t="s">
        <v>46</v>
      </c>
      <c r="F2441" s="6" t="s">
        <v>90</v>
      </c>
      <c r="G2441" s="6" t="s">
        <v>91</v>
      </c>
      <c r="H2441" s="6" t="s">
        <v>22</v>
      </c>
      <c r="I2441" s="8">
        <v>0.4</v>
      </c>
      <c r="J2441" s="9">
        <v>5250</v>
      </c>
      <c r="K2441" s="10">
        <f t="shared" si="0"/>
        <v>2100</v>
      </c>
      <c r="L2441" s="10">
        <f t="shared" si="1"/>
        <v>1050</v>
      </c>
      <c r="M2441" s="11">
        <v>0.5</v>
      </c>
      <c r="O2441" s="16"/>
      <c r="P2441" s="14"/>
      <c r="Q2441" s="12"/>
      <c r="R2441" s="13"/>
    </row>
    <row r="2442" spans="1:18" ht="15.75" customHeight="1">
      <c r="A2442" s="1"/>
      <c r="B2442" s="6" t="s">
        <v>14</v>
      </c>
      <c r="C2442" s="6">
        <v>1185732</v>
      </c>
      <c r="D2442" s="7">
        <v>44510</v>
      </c>
      <c r="E2442" s="6" t="s">
        <v>46</v>
      </c>
      <c r="F2442" s="6" t="s">
        <v>90</v>
      </c>
      <c r="G2442" s="6" t="s">
        <v>91</v>
      </c>
      <c r="H2442" s="6" t="s">
        <v>17</v>
      </c>
      <c r="I2442" s="8">
        <v>0.35000000000000009</v>
      </c>
      <c r="J2442" s="9">
        <v>6750</v>
      </c>
      <c r="K2442" s="10">
        <f t="shared" si="0"/>
        <v>2362.5000000000005</v>
      </c>
      <c r="L2442" s="10">
        <f t="shared" si="1"/>
        <v>945.00000000000023</v>
      </c>
      <c r="M2442" s="11">
        <v>0.4</v>
      </c>
      <c r="O2442" s="16"/>
      <c r="P2442" s="14"/>
      <c r="Q2442" s="12"/>
      <c r="R2442" s="13"/>
    </row>
    <row r="2443" spans="1:18" ht="15.75" customHeight="1">
      <c r="A2443" s="1"/>
      <c r="B2443" s="6" t="s">
        <v>14</v>
      </c>
      <c r="C2443" s="6">
        <v>1185732</v>
      </c>
      <c r="D2443" s="7">
        <v>44510</v>
      </c>
      <c r="E2443" s="6" t="s">
        <v>46</v>
      </c>
      <c r="F2443" s="6" t="s">
        <v>90</v>
      </c>
      <c r="G2443" s="6" t="s">
        <v>91</v>
      </c>
      <c r="H2443" s="6" t="s">
        <v>18</v>
      </c>
      <c r="I2443" s="8">
        <v>0.25000000000000011</v>
      </c>
      <c r="J2443" s="9">
        <v>5000</v>
      </c>
      <c r="K2443" s="10">
        <f t="shared" si="0"/>
        <v>1250.0000000000005</v>
      </c>
      <c r="L2443" s="10">
        <f t="shared" si="1"/>
        <v>437.50000000000011</v>
      </c>
      <c r="M2443" s="11">
        <v>0.35</v>
      </c>
      <c r="O2443" s="16"/>
      <c r="P2443" s="14"/>
      <c r="Q2443" s="12"/>
      <c r="R2443" s="13"/>
    </row>
    <row r="2444" spans="1:18" ht="15.75" customHeight="1">
      <c r="A2444" s="1"/>
      <c r="B2444" s="6" t="s">
        <v>14</v>
      </c>
      <c r="C2444" s="6">
        <v>1185732</v>
      </c>
      <c r="D2444" s="7">
        <v>44510</v>
      </c>
      <c r="E2444" s="6" t="s">
        <v>46</v>
      </c>
      <c r="F2444" s="6" t="s">
        <v>90</v>
      </c>
      <c r="G2444" s="6" t="s">
        <v>91</v>
      </c>
      <c r="H2444" s="6" t="s">
        <v>19</v>
      </c>
      <c r="I2444" s="8">
        <v>0.35000000000000014</v>
      </c>
      <c r="J2444" s="9">
        <v>4450</v>
      </c>
      <c r="K2444" s="10">
        <f t="shared" si="0"/>
        <v>1557.5000000000007</v>
      </c>
      <c r="L2444" s="10">
        <f t="shared" si="1"/>
        <v>623.00000000000034</v>
      </c>
      <c r="M2444" s="11">
        <v>0.4</v>
      </c>
      <c r="O2444" s="16"/>
      <c r="P2444" s="14"/>
      <c r="Q2444" s="12"/>
      <c r="R2444" s="13"/>
    </row>
    <row r="2445" spans="1:18" ht="15.75" customHeight="1">
      <c r="A2445" s="1"/>
      <c r="B2445" s="6" t="s">
        <v>14</v>
      </c>
      <c r="C2445" s="6">
        <v>1185732</v>
      </c>
      <c r="D2445" s="7">
        <v>44510</v>
      </c>
      <c r="E2445" s="6" t="s">
        <v>46</v>
      </c>
      <c r="F2445" s="6" t="s">
        <v>90</v>
      </c>
      <c r="G2445" s="6" t="s">
        <v>91</v>
      </c>
      <c r="H2445" s="6" t="s">
        <v>20</v>
      </c>
      <c r="I2445" s="8">
        <v>0.65000000000000024</v>
      </c>
      <c r="J2445" s="9">
        <v>5000</v>
      </c>
      <c r="K2445" s="10">
        <f t="shared" si="0"/>
        <v>3250.0000000000014</v>
      </c>
      <c r="L2445" s="10">
        <f t="shared" si="1"/>
        <v>1300.0000000000007</v>
      </c>
      <c r="M2445" s="11">
        <v>0.4</v>
      </c>
      <c r="O2445" s="16"/>
      <c r="P2445" s="14"/>
      <c r="Q2445" s="12"/>
      <c r="R2445" s="13"/>
    </row>
    <row r="2446" spans="1:18" ht="15.75" customHeight="1">
      <c r="A2446" s="1"/>
      <c r="B2446" s="6" t="s">
        <v>14</v>
      </c>
      <c r="C2446" s="6">
        <v>1185732</v>
      </c>
      <c r="D2446" s="7">
        <v>44510</v>
      </c>
      <c r="E2446" s="6" t="s">
        <v>46</v>
      </c>
      <c r="F2446" s="6" t="s">
        <v>90</v>
      </c>
      <c r="G2446" s="6" t="s">
        <v>91</v>
      </c>
      <c r="H2446" s="6" t="s">
        <v>21</v>
      </c>
      <c r="I2446" s="8">
        <v>0.80000000000000016</v>
      </c>
      <c r="J2446" s="9">
        <v>4750</v>
      </c>
      <c r="K2446" s="10">
        <f t="shared" si="0"/>
        <v>3800.0000000000009</v>
      </c>
      <c r="L2446" s="10">
        <f t="shared" si="1"/>
        <v>1330.0000000000002</v>
      </c>
      <c r="M2446" s="11">
        <v>0.35</v>
      </c>
      <c r="O2446" s="16"/>
      <c r="P2446" s="14"/>
      <c r="Q2446" s="12"/>
      <c r="R2446" s="13"/>
    </row>
    <row r="2447" spans="1:18" ht="15.75" customHeight="1">
      <c r="A2447" s="1"/>
      <c r="B2447" s="6" t="s">
        <v>14</v>
      </c>
      <c r="C2447" s="6">
        <v>1185732</v>
      </c>
      <c r="D2447" s="7">
        <v>44510</v>
      </c>
      <c r="E2447" s="6" t="s">
        <v>46</v>
      </c>
      <c r="F2447" s="6" t="s">
        <v>90</v>
      </c>
      <c r="G2447" s="6" t="s">
        <v>91</v>
      </c>
      <c r="H2447" s="6" t="s">
        <v>22</v>
      </c>
      <c r="I2447" s="8">
        <v>0.8</v>
      </c>
      <c r="J2447" s="9">
        <v>5750</v>
      </c>
      <c r="K2447" s="10">
        <f t="shared" si="0"/>
        <v>4600</v>
      </c>
      <c r="L2447" s="10">
        <f t="shared" si="1"/>
        <v>2300</v>
      </c>
      <c r="M2447" s="11">
        <v>0.5</v>
      </c>
      <c r="O2447" s="16"/>
      <c r="P2447" s="14"/>
      <c r="Q2447" s="12"/>
      <c r="R2447" s="13"/>
    </row>
    <row r="2448" spans="1:18" ht="15.75" customHeight="1">
      <c r="A2448" s="1"/>
      <c r="B2448" s="6" t="s">
        <v>14</v>
      </c>
      <c r="C2448" s="6">
        <v>1185732</v>
      </c>
      <c r="D2448" s="7">
        <v>44539</v>
      </c>
      <c r="E2448" s="6" t="s">
        <v>46</v>
      </c>
      <c r="F2448" s="6" t="s">
        <v>90</v>
      </c>
      <c r="G2448" s="6" t="s">
        <v>91</v>
      </c>
      <c r="H2448" s="6" t="s">
        <v>17</v>
      </c>
      <c r="I2448" s="8">
        <v>0.75000000000000011</v>
      </c>
      <c r="J2448" s="9">
        <v>8250</v>
      </c>
      <c r="K2448" s="10">
        <f t="shared" si="0"/>
        <v>6187.5000000000009</v>
      </c>
      <c r="L2448" s="10">
        <f t="shared" si="1"/>
        <v>2475.0000000000005</v>
      </c>
      <c r="M2448" s="11">
        <v>0.4</v>
      </c>
      <c r="O2448" s="16"/>
      <c r="P2448" s="14"/>
      <c r="Q2448" s="12"/>
      <c r="R2448" s="13"/>
    </row>
    <row r="2449" spans="1:18" ht="15.75" customHeight="1">
      <c r="A2449" s="1"/>
      <c r="B2449" s="6" t="s">
        <v>14</v>
      </c>
      <c r="C2449" s="6">
        <v>1185732</v>
      </c>
      <c r="D2449" s="7">
        <v>44539</v>
      </c>
      <c r="E2449" s="6" t="s">
        <v>46</v>
      </c>
      <c r="F2449" s="6" t="s">
        <v>90</v>
      </c>
      <c r="G2449" s="6" t="s">
        <v>91</v>
      </c>
      <c r="H2449" s="6" t="s">
        <v>18</v>
      </c>
      <c r="I2449" s="8">
        <v>0.65000000000000013</v>
      </c>
      <c r="J2449" s="9">
        <v>6250</v>
      </c>
      <c r="K2449" s="10">
        <f t="shared" si="0"/>
        <v>4062.5000000000009</v>
      </c>
      <c r="L2449" s="10">
        <f t="shared" si="1"/>
        <v>1421.8750000000002</v>
      </c>
      <c r="M2449" s="11">
        <v>0.35</v>
      </c>
      <c r="O2449" s="16"/>
      <c r="P2449" s="14"/>
      <c r="Q2449" s="12"/>
      <c r="R2449" s="13"/>
    </row>
    <row r="2450" spans="1:18" ht="15.75" customHeight="1">
      <c r="A2450" s="1"/>
      <c r="B2450" s="6" t="s">
        <v>14</v>
      </c>
      <c r="C2450" s="6">
        <v>1185732</v>
      </c>
      <c r="D2450" s="7">
        <v>44539</v>
      </c>
      <c r="E2450" s="6" t="s">
        <v>46</v>
      </c>
      <c r="F2450" s="6" t="s">
        <v>90</v>
      </c>
      <c r="G2450" s="6" t="s">
        <v>91</v>
      </c>
      <c r="H2450" s="6" t="s">
        <v>19</v>
      </c>
      <c r="I2450" s="8">
        <v>0.65000000000000013</v>
      </c>
      <c r="J2450" s="9">
        <v>5750</v>
      </c>
      <c r="K2450" s="10">
        <f t="shared" si="0"/>
        <v>3737.5000000000009</v>
      </c>
      <c r="L2450" s="10">
        <f t="shared" si="1"/>
        <v>1495.0000000000005</v>
      </c>
      <c r="M2450" s="11">
        <v>0.4</v>
      </c>
      <c r="O2450" s="16"/>
      <c r="P2450" s="14"/>
      <c r="Q2450" s="12"/>
      <c r="R2450" s="13"/>
    </row>
    <row r="2451" spans="1:18" ht="15.75" customHeight="1">
      <c r="A2451" s="1"/>
      <c r="B2451" s="6" t="s">
        <v>14</v>
      </c>
      <c r="C2451" s="6">
        <v>1185732</v>
      </c>
      <c r="D2451" s="7">
        <v>44539</v>
      </c>
      <c r="E2451" s="6" t="s">
        <v>46</v>
      </c>
      <c r="F2451" s="6" t="s">
        <v>90</v>
      </c>
      <c r="G2451" s="6" t="s">
        <v>91</v>
      </c>
      <c r="H2451" s="6" t="s">
        <v>20</v>
      </c>
      <c r="I2451" s="8">
        <v>0.65000000000000013</v>
      </c>
      <c r="J2451" s="9">
        <v>5250</v>
      </c>
      <c r="K2451" s="10">
        <f t="shared" si="0"/>
        <v>3412.5000000000009</v>
      </c>
      <c r="L2451" s="10">
        <f t="shared" si="1"/>
        <v>1365.0000000000005</v>
      </c>
      <c r="M2451" s="11">
        <v>0.4</v>
      </c>
      <c r="O2451" s="16"/>
      <c r="P2451" s="14"/>
      <c r="Q2451" s="12"/>
      <c r="R2451" s="13"/>
    </row>
    <row r="2452" spans="1:18" ht="15.75" customHeight="1">
      <c r="A2452" s="1"/>
      <c r="B2452" s="6" t="s">
        <v>14</v>
      </c>
      <c r="C2452" s="6">
        <v>1185732</v>
      </c>
      <c r="D2452" s="7">
        <v>44539</v>
      </c>
      <c r="E2452" s="6" t="s">
        <v>46</v>
      </c>
      <c r="F2452" s="6" t="s">
        <v>90</v>
      </c>
      <c r="G2452" s="6" t="s">
        <v>91</v>
      </c>
      <c r="H2452" s="6" t="s">
        <v>21</v>
      </c>
      <c r="I2452" s="8">
        <v>0.75000000000000011</v>
      </c>
      <c r="J2452" s="9">
        <v>5250</v>
      </c>
      <c r="K2452" s="10">
        <f t="shared" si="0"/>
        <v>3937.5000000000005</v>
      </c>
      <c r="L2452" s="10">
        <f t="shared" si="1"/>
        <v>1378.125</v>
      </c>
      <c r="M2452" s="11">
        <v>0.35</v>
      </c>
      <c r="O2452" s="16"/>
      <c r="P2452" s="14"/>
      <c r="Q2452" s="12"/>
      <c r="R2452" s="13"/>
    </row>
    <row r="2453" spans="1:18" ht="15.75" customHeight="1">
      <c r="A2453" s="1"/>
      <c r="B2453" s="6" t="s">
        <v>14</v>
      </c>
      <c r="C2453" s="6">
        <v>1185732</v>
      </c>
      <c r="D2453" s="7">
        <v>44539</v>
      </c>
      <c r="E2453" s="6" t="s">
        <v>46</v>
      </c>
      <c r="F2453" s="6" t="s">
        <v>90</v>
      </c>
      <c r="G2453" s="6" t="s">
        <v>91</v>
      </c>
      <c r="H2453" s="6" t="s">
        <v>22</v>
      </c>
      <c r="I2453" s="8">
        <v>0.8</v>
      </c>
      <c r="J2453" s="9">
        <v>6250</v>
      </c>
      <c r="K2453" s="10">
        <f t="shared" si="0"/>
        <v>5000</v>
      </c>
      <c r="L2453" s="10">
        <f t="shared" si="1"/>
        <v>2500</v>
      </c>
      <c r="M2453" s="11">
        <v>0.5</v>
      </c>
      <c r="O2453" s="16"/>
      <c r="P2453" s="14"/>
      <c r="Q2453" s="12"/>
      <c r="R2453" s="13"/>
    </row>
    <row r="2454" spans="1:18" ht="15.75" customHeight="1">
      <c r="A2454" s="1" t="s">
        <v>39</v>
      </c>
      <c r="B2454" s="6" t="s">
        <v>14</v>
      </c>
      <c r="C2454" s="6">
        <v>1185732</v>
      </c>
      <c r="D2454" s="7">
        <v>44218</v>
      </c>
      <c r="E2454" s="6" t="s">
        <v>33</v>
      </c>
      <c r="F2454" s="6" t="s">
        <v>92</v>
      </c>
      <c r="G2454" s="6" t="s">
        <v>93</v>
      </c>
      <c r="H2454" s="6" t="s">
        <v>17</v>
      </c>
      <c r="I2454" s="8">
        <v>0.4</v>
      </c>
      <c r="J2454" s="9">
        <v>5000</v>
      </c>
      <c r="K2454" s="10">
        <f t="shared" si="0"/>
        <v>2000</v>
      </c>
      <c r="L2454" s="10">
        <f t="shared" si="1"/>
        <v>800</v>
      </c>
      <c r="M2454" s="11">
        <v>0.4</v>
      </c>
      <c r="O2454" s="16"/>
      <c r="P2454" s="14"/>
      <c r="Q2454" s="12"/>
      <c r="R2454" s="13"/>
    </row>
    <row r="2455" spans="1:18" ht="15.75" customHeight="1">
      <c r="A2455" s="1"/>
      <c r="B2455" s="6" t="s">
        <v>14</v>
      </c>
      <c r="C2455" s="6">
        <v>1185732</v>
      </c>
      <c r="D2455" s="7">
        <v>44218</v>
      </c>
      <c r="E2455" s="6" t="s">
        <v>33</v>
      </c>
      <c r="F2455" s="6" t="s">
        <v>92</v>
      </c>
      <c r="G2455" s="6" t="s">
        <v>93</v>
      </c>
      <c r="H2455" s="6" t="s">
        <v>18</v>
      </c>
      <c r="I2455" s="8">
        <v>0.4</v>
      </c>
      <c r="J2455" s="9">
        <v>3000</v>
      </c>
      <c r="K2455" s="10">
        <f t="shared" si="0"/>
        <v>1200</v>
      </c>
      <c r="L2455" s="10">
        <f t="shared" si="1"/>
        <v>420</v>
      </c>
      <c r="M2455" s="11">
        <v>0.35</v>
      </c>
      <c r="O2455" s="16"/>
      <c r="P2455" s="14"/>
      <c r="Q2455" s="12"/>
      <c r="R2455" s="13"/>
    </row>
    <row r="2456" spans="1:18" ht="15.75" customHeight="1">
      <c r="A2456" s="1"/>
      <c r="B2456" s="6" t="s">
        <v>14</v>
      </c>
      <c r="C2456" s="6">
        <v>1185732</v>
      </c>
      <c r="D2456" s="7">
        <v>44218</v>
      </c>
      <c r="E2456" s="6" t="s">
        <v>33</v>
      </c>
      <c r="F2456" s="6" t="s">
        <v>92</v>
      </c>
      <c r="G2456" s="6" t="s">
        <v>93</v>
      </c>
      <c r="H2456" s="6" t="s">
        <v>19</v>
      </c>
      <c r="I2456" s="8">
        <v>0.30000000000000004</v>
      </c>
      <c r="J2456" s="9">
        <v>3000</v>
      </c>
      <c r="K2456" s="10">
        <f t="shared" si="0"/>
        <v>900.00000000000011</v>
      </c>
      <c r="L2456" s="10">
        <f t="shared" si="1"/>
        <v>360.00000000000006</v>
      </c>
      <c r="M2456" s="11">
        <v>0.4</v>
      </c>
      <c r="O2456" s="16"/>
      <c r="P2456" s="14"/>
      <c r="Q2456" s="12"/>
      <c r="R2456" s="13"/>
    </row>
    <row r="2457" spans="1:18" ht="15.75" customHeight="1">
      <c r="A2457" s="1"/>
      <c r="B2457" s="6" t="s">
        <v>14</v>
      </c>
      <c r="C2457" s="6">
        <v>1185732</v>
      </c>
      <c r="D2457" s="7">
        <v>44218</v>
      </c>
      <c r="E2457" s="6" t="s">
        <v>33</v>
      </c>
      <c r="F2457" s="6" t="s">
        <v>92</v>
      </c>
      <c r="G2457" s="6" t="s">
        <v>93</v>
      </c>
      <c r="H2457" s="6" t="s">
        <v>20</v>
      </c>
      <c r="I2457" s="8">
        <v>0.35000000000000003</v>
      </c>
      <c r="J2457" s="9">
        <v>1500</v>
      </c>
      <c r="K2457" s="10">
        <f t="shared" si="0"/>
        <v>525</v>
      </c>
      <c r="L2457" s="10">
        <f t="shared" si="1"/>
        <v>210</v>
      </c>
      <c r="M2457" s="11">
        <v>0.4</v>
      </c>
      <c r="O2457" s="16"/>
      <c r="P2457" s="14"/>
      <c r="Q2457" s="12"/>
      <c r="R2457" s="13"/>
    </row>
    <row r="2458" spans="1:18" ht="15.75" customHeight="1">
      <c r="A2458" s="1"/>
      <c r="B2458" s="6" t="s">
        <v>14</v>
      </c>
      <c r="C2458" s="6">
        <v>1185732</v>
      </c>
      <c r="D2458" s="7">
        <v>44218</v>
      </c>
      <c r="E2458" s="6" t="s">
        <v>33</v>
      </c>
      <c r="F2458" s="6" t="s">
        <v>92</v>
      </c>
      <c r="G2458" s="6" t="s">
        <v>93</v>
      </c>
      <c r="H2458" s="6" t="s">
        <v>21</v>
      </c>
      <c r="I2458" s="8">
        <v>0.49999999999999994</v>
      </c>
      <c r="J2458" s="9">
        <v>2000</v>
      </c>
      <c r="K2458" s="10">
        <f t="shared" si="0"/>
        <v>999.99999999999989</v>
      </c>
      <c r="L2458" s="10">
        <f t="shared" si="1"/>
        <v>349.99999999999994</v>
      </c>
      <c r="M2458" s="11">
        <v>0.35</v>
      </c>
      <c r="O2458" s="16"/>
      <c r="P2458" s="14"/>
      <c r="Q2458" s="12"/>
      <c r="R2458" s="13"/>
    </row>
    <row r="2459" spans="1:18" ht="15.75" customHeight="1">
      <c r="A2459" s="1"/>
      <c r="B2459" s="6" t="s">
        <v>14</v>
      </c>
      <c r="C2459" s="6">
        <v>1185732</v>
      </c>
      <c r="D2459" s="7">
        <v>44218</v>
      </c>
      <c r="E2459" s="6" t="s">
        <v>33</v>
      </c>
      <c r="F2459" s="6" t="s">
        <v>92</v>
      </c>
      <c r="G2459" s="6" t="s">
        <v>93</v>
      </c>
      <c r="H2459" s="6" t="s">
        <v>22</v>
      </c>
      <c r="I2459" s="8">
        <v>0.4</v>
      </c>
      <c r="J2459" s="9">
        <v>3000</v>
      </c>
      <c r="K2459" s="10">
        <f t="shared" si="0"/>
        <v>1200</v>
      </c>
      <c r="L2459" s="10">
        <f t="shared" si="1"/>
        <v>480</v>
      </c>
      <c r="M2459" s="11">
        <v>0.4</v>
      </c>
      <c r="O2459" s="16"/>
      <c r="P2459" s="14"/>
      <c r="Q2459" s="12"/>
      <c r="R2459" s="13"/>
    </row>
    <row r="2460" spans="1:18" ht="15.75" customHeight="1">
      <c r="A2460" s="1"/>
      <c r="B2460" s="6" t="s">
        <v>14</v>
      </c>
      <c r="C2460" s="6">
        <v>1185732</v>
      </c>
      <c r="D2460" s="7">
        <v>44249</v>
      </c>
      <c r="E2460" s="6" t="s">
        <v>33</v>
      </c>
      <c r="F2460" s="6" t="s">
        <v>92</v>
      </c>
      <c r="G2460" s="6" t="s">
        <v>93</v>
      </c>
      <c r="H2460" s="6" t="s">
        <v>17</v>
      </c>
      <c r="I2460" s="8">
        <v>0.4</v>
      </c>
      <c r="J2460" s="9">
        <v>5500</v>
      </c>
      <c r="K2460" s="10">
        <f t="shared" si="0"/>
        <v>2200</v>
      </c>
      <c r="L2460" s="10">
        <f t="shared" si="1"/>
        <v>880</v>
      </c>
      <c r="M2460" s="11">
        <v>0.4</v>
      </c>
      <c r="O2460" s="16"/>
      <c r="P2460" s="14"/>
      <c r="Q2460" s="12"/>
      <c r="R2460" s="13"/>
    </row>
    <row r="2461" spans="1:18" ht="15.75" customHeight="1">
      <c r="A2461" s="1"/>
      <c r="B2461" s="6" t="s">
        <v>14</v>
      </c>
      <c r="C2461" s="6">
        <v>1185732</v>
      </c>
      <c r="D2461" s="7">
        <v>44249</v>
      </c>
      <c r="E2461" s="6" t="s">
        <v>33</v>
      </c>
      <c r="F2461" s="6" t="s">
        <v>92</v>
      </c>
      <c r="G2461" s="6" t="s">
        <v>93</v>
      </c>
      <c r="H2461" s="6" t="s">
        <v>18</v>
      </c>
      <c r="I2461" s="8">
        <v>0.4</v>
      </c>
      <c r="J2461" s="9">
        <v>2000</v>
      </c>
      <c r="K2461" s="10">
        <f t="shared" si="0"/>
        <v>800</v>
      </c>
      <c r="L2461" s="10">
        <f t="shared" si="1"/>
        <v>280</v>
      </c>
      <c r="M2461" s="11">
        <v>0.35</v>
      </c>
      <c r="O2461" s="16"/>
      <c r="P2461" s="14"/>
      <c r="Q2461" s="12"/>
      <c r="R2461" s="13"/>
    </row>
    <row r="2462" spans="1:18" ht="15.75" customHeight="1">
      <c r="A2462" s="1"/>
      <c r="B2462" s="6" t="s">
        <v>14</v>
      </c>
      <c r="C2462" s="6">
        <v>1185732</v>
      </c>
      <c r="D2462" s="7">
        <v>44249</v>
      </c>
      <c r="E2462" s="6" t="s">
        <v>33</v>
      </c>
      <c r="F2462" s="6" t="s">
        <v>92</v>
      </c>
      <c r="G2462" s="6" t="s">
        <v>93</v>
      </c>
      <c r="H2462" s="6" t="s">
        <v>19</v>
      </c>
      <c r="I2462" s="8">
        <v>0.30000000000000004</v>
      </c>
      <c r="J2462" s="9">
        <v>2500</v>
      </c>
      <c r="K2462" s="10">
        <f t="shared" si="0"/>
        <v>750.00000000000011</v>
      </c>
      <c r="L2462" s="10">
        <f t="shared" si="1"/>
        <v>300.00000000000006</v>
      </c>
      <c r="M2462" s="11">
        <v>0.4</v>
      </c>
      <c r="O2462" s="16"/>
      <c r="P2462" s="14"/>
      <c r="Q2462" s="12"/>
      <c r="R2462" s="13"/>
    </row>
    <row r="2463" spans="1:18" ht="15.75" customHeight="1">
      <c r="A2463" s="1"/>
      <c r="B2463" s="6" t="s">
        <v>14</v>
      </c>
      <c r="C2463" s="6">
        <v>1185732</v>
      </c>
      <c r="D2463" s="7">
        <v>44249</v>
      </c>
      <c r="E2463" s="6" t="s">
        <v>33</v>
      </c>
      <c r="F2463" s="6" t="s">
        <v>92</v>
      </c>
      <c r="G2463" s="6" t="s">
        <v>93</v>
      </c>
      <c r="H2463" s="6" t="s">
        <v>20</v>
      </c>
      <c r="I2463" s="8">
        <v>0.35000000000000003</v>
      </c>
      <c r="J2463" s="9">
        <v>1250</v>
      </c>
      <c r="K2463" s="10">
        <f t="shared" si="0"/>
        <v>437.50000000000006</v>
      </c>
      <c r="L2463" s="10">
        <f t="shared" si="1"/>
        <v>175.00000000000003</v>
      </c>
      <c r="M2463" s="11">
        <v>0.4</v>
      </c>
      <c r="O2463" s="16"/>
      <c r="P2463" s="14"/>
      <c r="Q2463" s="12"/>
      <c r="R2463" s="13"/>
    </row>
    <row r="2464" spans="1:18" ht="15.75" customHeight="1">
      <c r="A2464" s="1"/>
      <c r="B2464" s="6" t="s">
        <v>14</v>
      </c>
      <c r="C2464" s="6">
        <v>1185732</v>
      </c>
      <c r="D2464" s="7">
        <v>44249</v>
      </c>
      <c r="E2464" s="6" t="s">
        <v>33</v>
      </c>
      <c r="F2464" s="6" t="s">
        <v>92</v>
      </c>
      <c r="G2464" s="6" t="s">
        <v>93</v>
      </c>
      <c r="H2464" s="6" t="s">
        <v>21</v>
      </c>
      <c r="I2464" s="8">
        <v>0.49999999999999994</v>
      </c>
      <c r="J2464" s="9">
        <v>2000</v>
      </c>
      <c r="K2464" s="10">
        <f t="shared" si="0"/>
        <v>999.99999999999989</v>
      </c>
      <c r="L2464" s="10">
        <f t="shared" si="1"/>
        <v>349.99999999999994</v>
      </c>
      <c r="M2464" s="11">
        <v>0.35</v>
      </c>
      <c r="O2464" s="16"/>
      <c r="P2464" s="14"/>
      <c r="Q2464" s="12"/>
      <c r="R2464" s="13"/>
    </row>
    <row r="2465" spans="1:18" ht="15.75" customHeight="1">
      <c r="A2465" s="1"/>
      <c r="B2465" s="6" t="s">
        <v>14</v>
      </c>
      <c r="C2465" s="6">
        <v>1185732</v>
      </c>
      <c r="D2465" s="7">
        <v>44249</v>
      </c>
      <c r="E2465" s="6" t="s">
        <v>33</v>
      </c>
      <c r="F2465" s="6" t="s">
        <v>92</v>
      </c>
      <c r="G2465" s="6" t="s">
        <v>93</v>
      </c>
      <c r="H2465" s="6" t="s">
        <v>22</v>
      </c>
      <c r="I2465" s="8">
        <v>0.4</v>
      </c>
      <c r="J2465" s="9">
        <v>3000</v>
      </c>
      <c r="K2465" s="10">
        <f t="shared" si="0"/>
        <v>1200</v>
      </c>
      <c r="L2465" s="10">
        <f t="shared" si="1"/>
        <v>480</v>
      </c>
      <c r="M2465" s="11">
        <v>0.4</v>
      </c>
      <c r="O2465" s="16"/>
      <c r="P2465" s="14"/>
      <c r="Q2465" s="12"/>
      <c r="R2465" s="13"/>
    </row>
    <row r="2466" spans="1:18" ht="15.75" customHeight="1">
      <c r="A2466" s="1"/>
      <c r="B2466" s="6" t="s">
        <v>14</v>
      </c>
      <c r="C2466" s="6">
        <v>1185732</v>
      </c>
      <c r="D2466" s="7">
        <v>44276</v>
      </c>
      <c r="E2466" s="6" t="s">
        <v>33</v>
      </c>
      <c r="F2466" s="6" t="s">
        <v>92</v>
      </c>
      <c r="G2466" s="6" t="s">
        <v>93</v>
      </c>
      <c r="H2466" s="6" t="s">
        <v>17</v>
      </c>
      <c r="I2466" s="8">
        <v>0.45</v>
      </c>
      <c r="J2466" s="9">
        <v>5200</v>
      </c>
      <c r="K2466" s="10">
        <f t="shared" si="0"/>
        <v>2340</v>
      </c>
      <c r="L2466" s="10">
        <f t="shared" si="1"/>
        <v>936</v>
      </c>
      <c r="M2466" s="11">
        <v>0.4</v>
      </c>
      <c r="O2466" s="16"/>
      <c r="P2466" s="14"/>
      <c r="Q2466" s="12"/>
      <c r="R2466" s="13"/>
    </row>
    <row r="2467" spans="1:18" ht="15.75" customHeight="1">
      <c r="A2467" s="1"/>
      <c r="B2467" s="6" t="s">
        <v>14</v>
      </c>
      <c r="C2467" s="6">
        <v>1185732</v>
      </c>
      <c r="D2467" s="7">
        <v>44276</v>
      </c>
      <c r="E2467" s="6" t="s">
        <v>33</v>
      </c>
      <c r="F2467" s="6" t="s">
        <v>92</v>
      </c>
      <c r="G2467" s="6" t="s">
        <v>93</v>
      </c>
      <c r="H2467" s="6" t="s">
        <v>18</v>
      </c>
      <c r="I2467" s="8">
        <v>0.45</v>
      </c>
      <c r="J2467" s="9">
        <v>2250</v>
      </c>
      <c r="K2467" s="10">
        <f t="shared" si="0"/>
        <v>1012.5</v>
      </c>
      <c r="L2467" s="10">
        <f t="shared" si="1"/>
        <v>354.375</v>
      </c>
      <c r="M2467" s="11">
        <v>0.35</v>
      </c>
      <c r="O2467" s="16"/>
      <c r="P2467" s="14"/>
      <c r="Q2467" s="12"/>
      <c r="R2467" s="13"/>
    </row>
    <row r="2468" spans="1:18" ht="15.75" customHeight="1">
      <c r="A2468" s="1"/>
      <c r="B2468" s="6" t="s">
        <v>14</v>
      </c>
      <c r="C2468" s="6">
        <v>1185732</v>
      </c>
      <c r="D2468" s="7">
        <v>44276</v>
      </c>
      <c r="E2468" s="6" t="s">
        <v>33</v>
      </c>
      <c r="F2468" s="6" t="s">
        <v>92</v>
      </c>
      <c r="G2468" s="6" t="s">
        <v>93</v>
      </c>
      <c r="H2468" s="6" t="s">
        <v>19</v>
      </c>
      <c r="I2468" s="8">
        <v>0.35000000000000003</v>
      </c>
      <c r="J2468" s="9">
        <v>2500</v>
      </c>
      <c r="K2468" s="10">
        <f t="shared" si="0"/>
        <v>875.00000000000011</v>
      </c>
      <c r="L2468" s="10">
        <f t="shared" si="1"/>
        <v>350.00000000000006</v>
      </c>
      <c r="M2468" s="11">
        <v>0.4</v>
      </c>
      <c r="O2468" s="16"/>
      <c r="P2468" s="14"/>
      <c r="Q2468" s="12"/>
      <c r="R2468" s="13"/>
    </row>
    <row r="2469" spans="1:18" ht="15.75" customHeight="1">
      <c r="A2469" s="1"/>
      <c r="B2469" s="6" t="s">
        <v>14</v>
      </c>
      <c r="C2469" s="6">
        <v>1185732</v>
      </c>
      <c r="D2469" s="7">
        <v>44276</v>
      </c>
      <c r="E2469" s="6" t="s">
        <v>33</v>
      </c>
      <c r="F2469" s="6" t="s">
        <v>92</v>
      </c>
      <c r="G2469" s="6" t="s">
        <v>93</v>
      </c>
      <c r="H2469" s="6" t="s">
        <v>20</v>
      </c>
      <c r="I2469" s="8">
        <v>0.4</v>
      </c>
      <c r="J2469" s="9">
        <v>1000</v>
      </c>
      <c r="K2469" s="10">
        <f t="shared" si="0"/>
        <v>400</v>
      </c>
      <c r="L2469" s="10">
        <f t="shared" si="1"/>
        <v>160</v>
      </c>
      <c r="M2469" s="11">
        <v>0.4</v>
      </c>
      <c r="O2469" s="16"/>
      <c r="P2469" s="14"/>
      <c r="Q2469" s="12"/>
      <c r="R2469" s="13"/>
    </row>
    <row r="2470" spans="1:18" ht="15.75" customHeight="1">
      <c r="A2470" s="1"/>
      <c r="B2470" s="6" t="s">
        <v>14</v>
      </c>
      <c r="C2470" s="6">
        <v>1185732</v>
      </c>
      <c r="D2470" s="7">
        <v>44276</v>
      </c>
      <c r="E2470" s="6" t="s">
        <v>33</v>
      </c>
      <c r="F2470" s="6" t="s">
        <v>92</v>
      </c>
      <c r="G2470" s="6" t="s">
        <v>93</v>
      </c>
      <c r="H2470" s="6" t="s">
        <v>21</v>
      </c>
      <c r="I2470" s="8">
        <v>0.54999999999999993</v>
      </c>
      <c r="J2470" s="9">
        <v>1500</v>
      </c>
      <c r="K2470" s="10">
        <f t="shared" si="0"/>
        <v>824.99999999999989</v>
      </c>
      <c r="L2470" s="10">
        <f t="shared" si="1"/>
        <v>288.74999999999994</v>
      </c>
      <c r="M2470" s="11">
        <v>0.35</v>
      </c>
      <c r="O2470" s="16"/>
      <c r="P2470" s="14"/>
      <c r="Q2470" s="12"/>
      <c r="R2470" s="13"/>
    </row>
    <row r="2471" spans="1:18" ht="15.75" customHeight="1">
      <c r="A2471" s="1"/>
      <c r="B2471" s="6" t="s">
        <v>14</v>
      </c>
      <c r="C2471" s="6">
        <v>1185732</v>
      </c>
      <c r="D2471" s="7">
        <v>44276</v>
      </c>
      <c r="E2471" s="6" t="s">
        <v>33</v>
      </c>
      <c r="F2471" s="6" t="s">
        <v>92</v>
      </c>
      <c r="G2471" s="6" t="s">
        <v>93</v>
      </c>
      <c r="H2471" s="6" t="s">
        <v>22</v>
      </c>
      <c r="I2471" s="8">
        <v>0.45</v>
      </c>
      <c r="J2471" s="9">
        <v>2500</v>
      </c>
      <c r="K2471" s="10">
        <f t="shared" si="0"/>
        <v>1125</v>
      </c>
      <c r="L2471" s="10">
        <f t="shared" si="1"/>
        <v>450</v>
      </c>
      <c r="M2471" s="11">
        <v>0.4</v>
      </c>
      <c r="O2471" s="16"/>
      <c r="P2471" s="14"/>
      <c r="Q2471" s="12"/>
      <c r="R2471" s="13"/>
    </row>
    <row r="2472" spans="1:18" ht="15.75" customHeight="1">
      <c r="A2472" s="1"/>
      <c r="B2472" s="6" t="s">
        <v>14</v>
      </c>
      <c r="C2472" s="6">
        <v>1185732</v>
      </c>
      <c r="D2472" s="7">
        <v>44308</v>
      </c>
      <c r="E2472" s="6" t="s">
        <v>33</v>
      </c>
      <c r="F2472" s="6" t="s">
        <v>92</v>
      </c>
      <c r="G2472" s="6" t="s">
        <v>93</v>
      </c>
      <c r="H2472" s="6" t="s">
        <v>17</v>
      </c>
      <c r="I2472" s="8">
        <v>0.45</v>
      </c>
      <c r="J2472" s="9">
        <v>4750</v>
      </c>
      <c r="K2472" s="10">
        <f t="shared" si="0"/>
        <v>2137.5</v>
      </c>
      <c r="L2472" s="10">
        <f t="shared" si="1"/>
        <v>855</v>
      </c>
      <c r="M2472" s="11">
        <v>0.4</v>
      </c>
      <c r="O2472" s="16"/>
      <c r="P2472" s="14"/>
      <c r="Q2472" s="12"/>
      <c r="R2472" s="13"/>
    </row>
    <row r="2473" spans="1:18" ht="15.75" customHeight="1">
      <c r="A2473" s="1"/>
      <c r="B2473" s="6" t="s">
        <v>14</v>
      </c>
      <c r="C2473" s="6">
        <v>1185732</v>
      </c>
      <c r="D2473" s="7">
        <v>44308</v>
      </c>
      <c r="E2473" s="6" t="s">
        <v>33</v>
      </c>
      <c r="F2473" s="6" t="s">
        <v>92</v>
      </c>
      <c r="G2473" s="6" t="s">
        <v>93</v>
      </c>
      <c r="H2473" s="6" t="s">
        <v>18</v>
      </c>
      <c r="I2473" s="8">
        <v>0.45</v>
      </c>
      <c r="J2473" s="9">
        <v>1750</v>
      </c>
      <c r="K2473" s="10">
        <f t="shared" si="0"/>
        <v>787.5</v>
      </c>
      <c r="L2473" s="10">
        <f t="shared" si="1"/>
        <v>275.625</v>
      </c>
      <c r="M2473" s="11">
        <v>0.35</v>
      </c>
      <c r="O2473" s="16"/>
      <c r="P2473" s="14"/>
      <c r="Q2473" s="12"/>
      <c r="R2473" s="13"/>
    </row>
    <row r="2474" spans="1:18" ht="15.75" customHeight="1">
      <c r="A2474" s="1"/>
      <c r="B2474" s="6" t="s">
        <v>14</v>
      </c>
      <c r="C2474" s="6">
        <v>1185732</v>
      </c>
      <c r="D2474" s="7">
        <v>44308</v>
      </c>
      <c r="E2474" s="6" t="s">
        <v>33</v>
      </c>
      <c r="F2474" s="6" t="s">
        <v>92</v>
      </c>
      <c r="G2474" s="6" t="s">
        <v>93</v>
      </c>
      <c r="H2474" s="6" t="s">
        <v>19</v>
      </c>
      <c r="I2474" s="8">
        <v>0.4</v>
      </c>
      <c r="J2474" s="9">
        <v>1750</v>
      </c>
      <c r="K2474" s="10">
        <f t="shared" si="0"/>
        <v>700</v>
      </c>
      <c r="L2474" s="10">
        <f t="shared" si="1"/>
        <v>280</v>
      </c>
      <c r="M2474" s="11">
        <v>0.4</v>
      </c>
      <c r="O2474" s="16"/>
      <c r="P2474" s="14"/>
      <c r="Q2474" s="12"/>
      <c r="R2474" s="13"/>
    </row>
    <row r="2475" spans="1:18" ht="15.75" customHeight="1">
      <c r="A2475" s="1"/>
      <c r="B2475" s="6" t="s">
        <v>14</v>
      </c>
      <c r="C2475" s="6">
        <v>1185732</v>
      </c>
      <c r="D2475" s="7">
        <v>44308</v>
      </c>
      <c r="E2475" s="6" t="s">
        <v>33</v>
      </c>
      <c r="F2475" s="6" t="s">
        <v>92</v>
      </c>
      <c r="G2475" s="6" t="s">
        <v>93</v>
      </c>
      <c r="H2475" s="6" t="s">
        <v>20</v>
      </c>
      <c r="I2475" s="8">
        <v>0.45</v>
      </c>
      <c r="J2475" s="9">
        <v>1000</v>
      </c>
      <c r="K2475" s="10">
        <f t="shared" si="0"/>
        <v>450</v>
      </c>
      <c r="L2475" s="10">
        <f t="shared" si="1"/>
        <v>180</v>
      </c>
      <c r="M2475" s="11">
        <v>0.4</v>
      </c>
      <c r="O2475" s="16"/>
      <c r="P2475" s="14"/>
      <c r="Q2475" s="12"/>
      <c r="R2475" s="13"/>
    </row>
    <row r="2476" spans="1:18" ht="15.75" customHeight="1">
      <c r="A2476" s="1"/>
      <c r="B2476" s="6" t="s">
        <v>14</v>
      </c>
      <c r="C2476" s="6">
        <v>1185732</v>
      </c>
      <c r="D2476" s="7">
        <v>44308</v>
      </c>
      <c r="E2476" s="6" t="s">
        <v>33</v>
      </c>
      <c r="F2476" s="6" t="s">
        <v>92</v>
      </c>
      <c r="G2476" s="6" t="s">
        <v>93</v>
      </c>
      <c r="H2476" s="6" t="s">
        <v>21</v>
      </c>
      <c r="I2476" s="8">
        <v>0.5</v>
      </c>
      <c r="J2476" s="9">
        <v>1250</v>
      </c>
      <c r="K2476" s="10">
        <f t="shared" si="0"/>
        <v>625</v>
      </c>
      <c r="L2476" s="10">
        <f t="shared" si="1"/>
        <v>218.75</v>
      </c>
      <c r="M2476" s="11">
        <v>0.35</v>
      </c>
      <c r="O2476" s="16"/>
      <c r="P2476" s="14"/>
      <c r="Q2476" s="12"/>
      <c r="R2476" s="13"/>
    </row>
    <row r="2477" spans="1:18" ht="15.75" customHeight="1">
      <c r="A2477" s="1"/>
      <c r="B2477" s="6" t="s">
        <v>14</v>
      </c>
      <c r="C2477" s="6">
        <v>1185732</v>
      </c>
      <c r="D2477" s="7">
        <v>44308</v>
      </c>
      <c r="E2477" s="6" t="s">
        <v>33</v>
      </c>
      <c r="F2477" s="6" t="s">
        <v>92</v>
      </c>
      <c r="G2477" s="6" t="s">
        <v>93</v>
      </c>
      <c r="H2477" s="6" t="s">
        <v>22</v>
      </c>
      <c r="I2477" s="8">
        <v>0.4</v>
      </c>
      <c r="J2477" s="9">
        <v>2500</v>
      </c>
      <c r="K2477" s="10">
        <f t="shared" si="0"/>
        <v>1000</v>
      </c>
      <c r="L2477" s="10">
        <f t="shared" si="1"/>
        <v>400</v>
      </c>
      <c r="M2477" s="11">
        <v>0.4</v>
      </c>
      <c r="O2477" s="16"/>
      <c r="P2477" s="14"/>
      <c r="Q2477" s="12"/>
      <c r="R2477" s="13"/>
    </row>
    <row r="2478" spans="1:18" ht="15.75" customHeight="1">
      <c r="A2478" s="1"/>
      <c r="B2478" s="6" t="s">
        <v>14</v>
      </c>
      <c r="C2478" s="6">
        <v>1185732</v>
      </c>
      <c r="D2478" s="7">
        <v>44339</v>
      </c>
      <c r="E2478" s="6" t="s">
        <v>33</v>
      </c>
      <c r="F2478" s="6" t="s">
        <v>92</v>
      </c>
      <c r="G2478" s="6" t="s">
        <v>93</v>
      </c>
      <c r="H2478" s="6" t="s">
        <v>17</v>
      </c>
      <c r="I2478" s="8">
        <v>0.5</v>
      </c>
      <c r="J2478" s="9">
        <v>5200</v>
      </c>
      <c r="K2478" s="10">
        <f t="shared" si="0"/>
        <v>2600</v>
      </c>
      <c r="L2478" s="10">
        <f t="shared" si="1"/>
        <v>1040</v>
      </c>
      <c r="M2478" s="11">
        <v>0.4</v>
      </c>
      <c r="O2478" s="16"/>
      <c r="P2478" s="14"/>
      <c r="Q2478" s="12"/>
      <c r="R2478" s="13"/>
    </row>
    <row r="2479" spans="1:18" ht="15.75" customHeight="1">
      <c r="A2479" s="1"/>
      <c r="B2479" s="6" t="s">
        <v>14</v>
      </c>
      <c r="C2479" s="6">
        <v>1185732</v>
      </c>
      <c r="D2479" s="7">
        <v>44339</v>
      </c>
      <c r="E2479" s="6" t="s">
        <v>33</v>
      </c>
      <c r="F2479" s="6" t="s">
        <v>92</v>
      </c>
      <c r="G2479" s="6" t="s">
        <v>93</v>
      </c>
      <c r="H2479" s="6" t="s">
        <v>18</v>
      </c>
      <c r="I2479" s="8">
        <v>0.45000000000000007</v>
      </c>
      <c r="J2479" s="9">
        <v>2250</v>
      </c>
      <c r="K2479" s="10">
        <f t="shared" si="0"/>
        <v>1012.5000000000001</v>
      </c>
      <c r="L2479" s="10">
        <f t="shared" si="1"/>
        <v>354.375</v>
      </c>
      <c r="M2479" s="11">
        <v>0.35</v>
      </c>
      <c r="O2479" s="16"/>
      <c r="P2479" s="14"/>
      <c r="Q2479" s="12"/>
      <c r="R2479" s="13"/>
    </row>
    <row r="2480" spans="1:18" ht="15.75" customHeight="1">
      <c r="A2480" s="1"/>
      <c r="B2480" s="6" t="s">
        <v>14</v>
      </c>
      <c r="C2480" s="6">
        <v>1185732</v>
      </c>
      <c r="D2480" s="7">
        <v>44339</v>
      </c>
      <c r="E2480" s="6" t="s">
        <v>33</v>
      </c>
      <c r="F2480" s="6" t="s">
        <v>92</v>
      </c>
      <c r="G2480" s="6" t="s">
        <v>93</v>
      </c>
      <c r="H2480" s="6" t="s">
        <v>19</v>
      </c>
      <c r="I2480" s="8">
        <v>0.4</v>
      </c>
      <c r="J2480" s="9">
        <v>2000</v>
      </c>
      <c r="K2480" s="10">
        <f t="shared" si="0"/>
        <v>800</v>
      </c>
      <c r="L2480" s="10">
        <f t="shared" si="1"/>
        <v>320</v>
      </c>
      <c r="M2480" s="11">
        <v>0.4</v>
      </c>
      <c r="O2480" s="16"/>
      <c r="P2480" s="14"/>
      <c r="Q2480" s="12"/>
      <c r="R2480" s="13"/>
    </row>
    <row r="2481" spans="1:18" ht="15.75" customHeight="1">
      <c r="A2481" s="1"/>
      <c r="B2481" s="6" t="s">
        <v>14</v>
      </c>
      <c r="C2481" s="6">
        <v>1185732</v>
      </c>
      <c r="D2481" s="7">
        <v>44339</v>
      </c>
      <c r="E2481" s="6" t="s">
        <v>33</v>
      </c>
      <c r="F2481" s="6" t="s">
        <v>92</v>
      </c>
      <c r="G2481" s="6" t="s">
        <v>93</v>
      </c>
      <c r="H2481" s="6" t="s">
        <v>20</v>
      </c>
      <c r="I2481" s="8">
        <v>0.4</v>
      </c>
      <c r="J2481" s="9">
        <v>1250</v>
      </c>
      <c r="K2481" s="10">
        <f t="shared" si="0"/>
        <v>500</v>
      </c>
      <c r="L2481" s="10">
        <f t="shared" si="1"/>
        <v>200</v>
      </c>
      <c r="M2481" s="11">
        <v>0.4</v>
      </c>
      <c r="O2481" s="16"/>
      <c r="P2481" s="14"/>
      <c r="Q2481" s="12"/>
      <c r="R2481" s="13"/>
    </row>
    <row r="2482" spans="1:18" ht="15.75" customHeight="1">
      <c r="A2482" s="1"/>
      <c r="B2482" s="6" t="s">
        <v>14</v>
      </c>
      <c r="C2482" s="6">
        <v>1185732</v>
      </c>
      <c r="D2482" s="7">
        <v>44339</v>
      </c>
      <c r="E2482" s="6" t="s">
        <v>33</v>
      </c>
      <c r="F2482" s="6" t="s">
        <v>92</v>
      </c>
      <c r="G2482" s="6" t="s">
        <v>93</v>
      </c>
      <c r="H2482" s="6" t="s">
        <v>21</v>
      </c>
      <c r="I2482" s="8">
        <v>0.5</v>
      </c>
      <c r="J2482" s="9">
        <v>1500</v>
      </c>
      <c r="K2482" s="10">
        <f t="shared" si="0"/>
        <v>750</v>
      </c>
      <c r="L2482" s="10">
        <f t="shared" si="1"/>
        <v>262.5</v>
      </c>
      <c r="M2482" s="11">
        <v>0.35</v>
      </c>
      <c r="O2482" s="16"/>
      <c r="P2482" s="14"/>
      <c r="Q2482" s="12"/>
      <c r="R2482" s="13"/>
    </row>
    <row r="2483" spans="1:18" ht="15.75" customHeight="1">
      <c r="A2483" s="1"/>
      <c r="B2483" s="6" t="s">
        <v>14</v>
      </c>
      <c r="C2483" s="6">
        <v>1185732</v>
      </c>
      <c r="D2483" s="7">
        <v>44339</v>
      </c>
      <c r="E2483" s="6" t="s">
        <v>33</v>
      </c>
      <c r="F2483" s="6" t="s">
        <v>92</v>
      </c>
      <c r="G2483" s="6" t="s">
        <v>93</v>
      </c>
      <c r="H2483" s="6" t="s">
        <v>22</v>
      </c>
      <c r="I2483" s="8">
        <v>0.55000000000000004</v>
      </c>
      <c r="J2483" s="9">
        <v>2750</v>
      </c>
      <c r="K2483" s="10">
        <f t="shared" si="0"/>
        <v>1512.5000000000002</v>
      </c>
      <c r="L2483" s="10">
        <f t="shared" si="1"/>
        <v>605.00000000000011</v>
      </c>
      <c r="M2483" s="11">
        <v>0.4</v>
      </c>
      <c r="O2483" s="16"/>
      <c r="P2483" s="14"/>
      <c r="Q2483" s="12"/>
      <c r="R2483" s="13"/>
    </row>
    <row r="2484" spans="1:18" ht="15.75" customHeight="1">
      <c r="A2484" s="1"/>
      <c r="B2484" s="6" t="s">
        <v>14</v>
      </c>
      <c r="C2484" s="6">
        <v>1185732</v>
      </c>
      <c r="D2484" s="7">
        <v>44369</v>
      </c>
      <c r="E2484" s="6" t="s">
        <v>33</v>
      </c>
      <c r="F2484" s="6" t="s">
        <v>92</v>
      </c>
      <c r="G2484" s="6" t="s">
        <v>93</v>
      </c>
      <c r="H2484" s="6" t="s">
        <v>17</v>
      </c>
      <c r="I2484" s="8">
        <v>0.4</v>
      </c>
      <c r="J2484" s="9">
        <v>5250</v>
      </c>
      <c r="K2484" s="10">
        <f t="shared" si="0"/>
        <v>2100</v>
      </c>
      <c r="L2484" s="10">
        <f t="shared" si="1"/>
        <v>840</v>
      </c>
      <c r="M2484" s="11">
        <v>0.4</v>
      </c>
      <c r="O2484" s="16"/>
      <c r="P2484" s="14"/>
      <c r="Q2484" s="12"/>
      <c r="R2484" s="13"/>
    </row>
    <row r="2485" spans="1:18" ht="15.75" customHeight="1">
      <c r="A2485" s="1"/>
      <c r="B2485" s="6" t="s">
        <v>14</v>
      </c>
      <c r="C2485" s="6">
        <v>1185732</v>
      </c>
      <c r="D2485" s="7">
        <v>44369</v>
      </c>
      <c r="E2485" s="6" t="s">
        <v>33</v>
      </c>
      <c r="F2485" s="6" t="s">
        <v>92</v>
      </c>
      <c r="G2485" s="6" t="s">
        <v>93</v>
      </c>
      <c r="H2485" s="6" t="s">
        <v>18</v>
      </c>
      <c r="I2485" s="8">
        <v>0.35000000000000009</v>
      </c>
      <c r="J2485" s="9">
        <v>2750</v>
      </c>
      <c r="K2485" s="10">
        <f t="shared" si="0"/>
        <v>962.50000000000023</v>
      </c>
      <c r="L2485" s="10">
        <f t="shared" si="1"/>
        <v>336.87500000000006</v>
      </c>
      <c r="M2485" s="11">
        <v>0.35</v>
      </c>
      <c r="O2485" s="16"/>
      <c r="P2485" s="14"/>
      <c r="Q2485" s="12"/>
      <c r="R2485" s="13"/>
    </row>
    <row r="2486" spans="1:18" ht="15.75" customHeight="1">
      <c r="A2486" s="1"/>
      <c r="B2486" s="6" t="s">
        <v>14</v>
      </c>
      <c r="C2486" s="6">
        <v>1185732</v>
      </c>
      <c r="D2486" s="7">
        <v>44369</v>
      </c>
      <c r="E2486" s="6" t="s">
        <v>33</v>
      </c>
      <c r="F2486" s="6" t="s">
        <v>92</v>
      </c>
      <c r="G2486" s="6" t="s">
        <v>93</v>
      </c>
      <c r="H2486" s="6" t="s">
        <v>19</v>
      </c>
      <c r="I2486" s="8">
        <v>0.30000000000000004</v>
      </c>
      <c r="J2486" s="9">
        <v>2250</v>
      </c>
      <c r="K2486" s="10">
        <f t="shared" si="0"/>
        <v>675.00000000000011</v>
      </c>
      <c r="L2486" s="10">
        <f t="shared" si="1"/>
        <v>270.00000000000006</v>
      </c>
      <c r="M2486" s="11">
        <v>0.4</v>
      </c>
      <c r="O2486" s="16"/>
      <c r="P2486" s="14"/>
      <c r="Q2486" s="12"/>
      <c r="R2486" s="13"/>
    </row>
    <row r="2487" spans="1:18" ht="15.75" customHeight="1">
      <c r="A2487" s="1"/>
      <c r="B2487" s="6" t="s">
        <v>14</v>
      </c>
      <c r="C2487" s="6">
        <v>1185732</v>
      </c>
      <c r="D2487" s="7">
        <v>44369</v>
      </c>
      <c r="E2487" s="6" t="s">
        <v>33</v>
      </c>
      <c r="F2487" s="6" t="s">
        <v>92</v>
      </c>
      <c r="G2487" s="6" t="s">
        <v>93</v>
      </c>
      <c r="H2487" s="6" t="s">
        <v>20</v>
      </c>
      <c r="I2487" s="8">
        <v>0.30000000000000004</v>
      </c>
      <c r="J2487" s="9">
        <v>2000</v>
      </c>
      <c r="K2487" s="10">
        <f t="shared" si="0"/>
        <v>600.00000000000011</v>
      </c>
      <c r="L2487" s="10">
        <f t="shared" si="1"/>
        <v>240.00000000000006</v>
      </c>
      <c r="M2487" s="11">
        <v>0.4</v>
      </c>
      <c r="O2487" s="16"/>
      <c r="P2487" s="14"/>
      <c r="Q2487" s="12"/>
      <c r="R2487" s="13"/>
    </row>
    <row r="2488" spans="1:18" ht="15.75" customHeight="1">
      <c r="A2488" s="1"/>
      <c r="B2488" s="6" t="s">
        <v>14</v>
      </c>
      <c r="C2488" s="6">
        <v>1185732</v>
      </c>
      <c r="D2488" s="7">
        <v>44369</v>
      </c>
      <c r="E2488" s="6" t="s">
        <v>33</v>
      </c>
      <c r="F2488" s="6" t="s">
        <v>92</v>
      </c>
      <c r="G2488" s="6" t="s">
        <v>93</v>
      </c>
      <c r="H2488" s="6" t="s">
        <v>21</v>
      </c>
      <c r="I2488" s="8">
        <v>0.5</v>
      </c>
      <c r="J2488" s="9">
        <v>2000</v>
      </c>
      <c r="K2488" s="10">
        <f t="shared" si="0"/>
        <v>1000</v>
      </c>
      <c r="L2488" s="10">
        <f t="shared" si="1"/>
        <v>350</v>
      </c>
      <c r="M2488" s="11">
        <v>0.35</v>
      </c>
      <c r="O2488" s="16"/>
      <c r="P2488" s="14"/>
      <c r="Q2488" s="12"/>
      <c r="R2488" s="13"/>
    </row>
    <row r="2489" spans="1:18" ht="15.75" customHeight="1">
      <c r="A2489" s="1"/>
      <c r="B2489" s="6" t="s">
        <v>14</v>
      </c>
      <c r="C2489" s="6">
        <v>1185732</v>
      </c>
      <c r="D2489" s="7">
        <v>44369</v>
      </c>
      <c r="E2489" s="6" t="s">
        <v>33</v>
      </c>
      <c r="F2489" s="6" t="s">
        <v>92</v>
      </c>
      <c r="G2489" s="6" t="s">
        <v>93</v>
      </c>
      <c r="H2489" s="6" t="s">
        <v>22</v>
      </c>
      <c r="I2489" s="8">
        <v>0.55000000000000004</v>
      </c>
      <c r="J2489" s="9">
        <v>3750</v>
      </c>
      <c r="K2489" s="10">
        <f t="shared" si="0"/>
        <v>2062.5</v>
      </c>
      <c r="L2489" s="10">
        <f t="shared" si="1"/>
        <v>825</v>
      </c>
      <c r="M2489" s="11">
        <v>0.4</v>
      </c>
      <c r="O2489" s="16"/>
      <c r="P2489" s="14"/>
      <c r="Q2489" s="12"/>
      <c r="R2489" s="13"/>
    </row>
    <row r="2490" spans="1:18" ht="15.75" customHeight="1">
      <c r="A2490" s="1"/>
      <c r="B2490" s="6" t="s">
        <v>14</v>
      </c>
      <c r="C2490" s="6">
        <v>1185732</v>
      </c>
      <c r="D2490" s="7">
        <v>44398</v>
      </c>
      <c r="E2490" s="6" t="s">
        <v>33</v>
      </c>
      <c r="F2490" s="6" t="s">
        <v>92</v>
      </c>
      <c r="G2490" s="6" t="s">
        <v>93</v>
      </c>
      <c r="H2490" s="6" t="s">
        <v>17</v>
      </c>
      <c r="I2490" s="8">
        <v>0.5</v>
      </c>
      <c r="J2490" s="9">
        <v>6000</v>
      </c>
      <c r="K2490" s="10">
        <f t="shared" si="0"/>
        <v>3000</v>
      </c>
      <c r="L2490" s="10">
        <f t="shared" si="1"/>
        <v>1200</v>
      </c>
      <c r="M2490" s="11">
        <v>0.4</v>
      </c>
      <c r="O2490" s="16"/>
      <c r="P2490" s="14"/>
      <c r="Q2490" s="12"/>
      <c r="R2490" s="13"/>
    </row>
    <row r="2491" spans="1:18" ht="15.75" customHeight="1">
      <c r="A2491" s="1"/>
      <c r="B2491" s="6" t="s">
        <v>14</v>
      </c>
      <c r="C2491" s="6">
        <v>1185732</v>
      </c>
      <c r="D2491" s="7">
        <v>44398</v>
      </c>
      <c r="E2491" s="6" t="s">
        <v>33</v>
      </c>
      <c r="F2491" s="6" t="s">
        <v>92</v>
      </c>
      <c r="G2491" s="6" t="s">
        <v>93</v>
      </c>
      <c r="H2491" s="6" t="s">
        <v>18</v>
      </c>
      <c r="I2491" s="8">
        <v>0.45000000000000007</v>
      </c>
      <c r="J2491" s="9">
        <v>3500</v>
      </c>
      <c r="K2491" s="10">
        <f t="shared" si="0"/>
        <v>1575.0000000000002</v>
      </c>
      <c r="L2491" s="10">
        <f t="shared" si="1"/>
        <v>551.25</v>
      </c>
      <c r="M2491" s="11">
        <v>0.35</v>
      </c>
      <c r="O2491" s="16"/>
      <c r="P2491" s="14"/>
      <c r="Q2491" s="12"/>
      <c r="R2491" s="13"/>
    </row>
    <row r="2492" spans="1:18" ht="15.75" customHeight="1">
      <c r="A2492" s="1"/>
      <c r="B2492" s="6" t="s">
        <v>14</v>
      </c>
      <c r="C2492" s="6">
        <v>1185732</v>
      </c>
      <c r="D2492" s="7">
        <v>44398</v>
      </c>
      <c r="E2492" s="6" t="s">
        <v>33</v>
      </c>
      <c r="F2492" s="6" t="s">
        <v>92</v>
      </c>
      <c r="G2492" s="6" t="s">
        <v>93</v>
      </c>
      <c r="H2492" s="6" t="s">
        <v>19</v>
      </c>
      <c r="I2492" s="8">
        <v>0.4</v>
      </c>
      <c r="J2492" s="9">
        <v>2750</v>
      </c>
      <c r="K2492" s="10">
        <f t="shared" si="0"/>
        <v>1100</v>
      </c>
      <c r="L2492" s="10">
        <f t="shared" si="1"/>
        <v>440</v>
      </c>
      <c r="M2492" s="11">
        <v>0.4</v>
      </c>
      <c r="O2492" s="16"/>
      <c r="P2492" s="14"/>
      <c r="Q2492" s="12"/>
      <c r="R2492" s="13"/>
    </row>
    <row r="2493" spans="1:18" ht="15.75" customHeight="1">
      <c r="A2493" s="1"/>
      <c r="B2493" s="6" t="s">
        <v>14</v>
      </c>
      <c r="C2493" s="6">
        <v>1185732</v>
      </c>
      <c r="D2493" s="7">
        <v>44398</v>
      </c>
      <c r="E2493" s="6" t="s">
        <v>33</v>
      </c>
      <c r="F2493" s="6" t="s">
        <v>92</v>
      </c>
      <c r="G2493" s="6" t="s">
        <v>93</v>
      </c>
      <c r="H2493" s="6" t="s">
        <v>20</v>
      </c>
      <c r="I2493" s="8">
        <v>0.4</v>
      </c>
      <c r="J2493" s="9">
        <v>2250</v>
      </c>
      <c r="K2493" s="10">
        <f t="shared" si="0"/>
        <v>900</v>
      </c>
      <c r="L2493" s="10">
        <f t="shared" si="1"/>
        <v>360</v>
      </c>
      <c r="M2493" s="11">
        <v>0.4</v>
      </c>
      <c r="O2493" s="16"/>
      <c r="P2493" s="14"/>
      <c r="Q2493" s="12"/>
      <c r="R2493" s="13"/>
    </row>
    <row r="2494" spans="1:18" ht="15.75" customHeight="1">
      <c r="A2494" s="1"/>
      <c r="B2494" s="6" t="s">
        <v>14</v>
      </c>
      <c r="C2494" s="6">
        <v>1185732</v>
      </c>
      <c r="D2494" s="7">
        <v>44398</v>
      </c>
      <c r="E2494" s="6" t="s">
        <v>33</v>
      </c>
      <c r="F2494" s="6" t="s">
        <v>92</v>
      </c>
      <c r="G2494" s="6" t="s">
        <v>93</v>
      </c>
      <c r="H2494" s="6" t="s">
        <v>21</v>
      </c>
      <c r="I2494" s="8">
        <v>0.5</v>
      </c>
      <c r="J2494" s="9">
        <v>2500</v>
      </c>
      <c r="K2494" s="10">
        <f t="shared" si="0"/>
        <v>1250</v>
      </c>
      <c r="L2494" s="10">
        <f t="shared" si="1"/>
        <v>437.5</v>
      </c>
      <c r="M2494" s="11">
        <v>0.35</v>
      </c>
      <c r="O2494" s="16"/>
      <c r="P2494" s="14"/>
      <c r="Q2494" s="12"/>
      <c r="R2494" s="13"/>
    </row>
    <row r="2495" spans="1:18" ht="15.75" customHeight="1">
      <c r="A2495" s="1"/>
      <c r="B2495" s="6" t="s">
        <v>14</v>
      </c>
      <c r="C2495" s="6">
        <v>1185732</v>
      </c>
      <c r="D2495" s="7">
        <v>44398</v>
      </c>
      <c r="E2495" s="6" t="s">
        <v>33</v>
      </c>
      <c r="F2495" s="6" t="s">
        <v>92</v>
      </c>
      <c r="G2495" s="6" t="s">
        <v>93</v>
      </c>
      <c r="H2495" s="6" t="s">
        <v>22</v>
      </c>
      <c r="I2495" s="8">
        <v>0.55000000000000004</v>
      </c>
      <c r="J2495" s="9">
        <v>4250</v>
      </c>
      <c r="K2495" s="10">
        <f t="shared" si="0"/>
        <v>2337.5</v>
      </c>
      <c r="L2495" s="10">
        <f t="shared" si="1"/>
        <v>935</v>
      </c>
      <c r="M2495" s="11">
        <v>0.4</v>
      </c>
      <c r="O2495" s="16"/>
      <c r="P2495" s="14"/>
      <c r="Q2495" s="12"/>
      <c r="R2495" s="13"/>
    </row>
    <row r="2496" spans="1:18" ht="15.75" customHeight="1">
      <c r="A2496" s="1"/>
      <c r="B2496" s="6" t="s">
        <v>14</v>
      </c>
      <c r="C2496" s="6">
        <v>1185732</v>
      </c>
      <c r="D2496" s="7">
        <v>44430</v>
      </c>
      <c r="E2496" s="6" t="s">
        <v>33</v>
      </c>
      <c r="F2496" s="6" t="s">
        <v>92</v>
      </c>
      <c r="G2496" s="6" t="s">
        <v>93</v>
      </c>
      <c r="H2496" s="6" t="s">
        <v>17</v>
      </c>
      <c r="I2496" s="8">
        <v>0.5</v>
      </c>
      <c r="J2496" s="9">
        <v>5750</v>
      </c>
      <c r="K2496" s="10">
        <f t="shared" si="0"/>
        <v>2875</v>
      </c>
      <c r="L2496" s="10">
        <f t="shared" si="1"/>
        <v>1150</v>
      </c>
      <c r="M2496" s="11">
        <v>0.4</v>
      </c>
      <c r="O2496" s="16"/>
      <c r="P2496" s="14"/>
      <c r="Q2496" s="12"/>
      <c r="R2496" s="13"/>
    </row>
    <row r="2497" spans="1:18" ht="15.75" customHeight="1">
      <c r="A2497" s="1"/>
      <c r="B2497" s="6" t="s">
        <v>14</v>
      </c>
      <c r="C2497" s="6">
        <v>1185732</v>
      </c>
      <c r="D2497" s="7">
        <v>44430</v>
      </c>
      <c r="E2497" s="6" t="s">
        <v>33</v>
      </c>
      <c r="F2497" s="6" t="s">
        <v>92</v>
      </c>
      <c r="G2497" s="6" t="s">
        <v>93</v>
      </c>
      <c r="H2497" s="6" t="s">
        <v>18</v>
      </c>
      <c r="I2497" s="8">
        <v>0.45000000000000007</v>
      </c>
      <c r="J2497" s="9">
        <v>3500</v>
      </c>
      <c r="K2497" s="10">
        <f t="shared" si="0"/>
        <v>1575.0000000000002</v>
      </c>
      <c r="L2497" s="10">
        <f t="shared" si="1"/>
        <v>551.25</v>
      </c>
      <c r="M2497" s="11">
        <v>0.35</v>
      </c>
      <c r="O2497" s="16"/>
      <c r="P2497" s="14"/>
      <c r="Q2497" s="12"/>
      <c r="R2497" s="13"/>
    </row>
    <row r="2498" spans="1:18" ht="15.75" customHeight="1">
      <c r="A2498" s="1"/>
      <c r="B2498" s="6" t="s">
        <v>14</v>
      </c>
      <c r="C2498" s="6">
        <v>1185732</v>
      </c>
      <c r="D2498" s="7">
        <v>44430</v>
      </c>
      <c r="E2498" s="6" t="s">
        <v>33</v>
      </c>
      <c r="F2498" s="6" t="s">
        <v>92</v>
      </c>
      <c r="G2498" s="6" t="s">
        <v>93</v>
      </c>
      <c r="H2498" s="6" t="s">
        <v>19</v>
      </c>
      <c r="I2498" s="8">
        <v>0.4</v>
      </c>
      <c r="J2498" s="9">
        <v>2750</v>
      </c>
      <c r="K2498" s="10">
        <f t="shared" si="0"/>
        <v>1100</v>
      </c>
      <c r="L2498" s="10">
        <f t="shared" si="1"/>
        <v>440</v>
      </c>
      <c r="M2498" s="11">
        <v>0.4</v>
      </c>
      <c r="O2498" s="16"/>
      <c r="P2498" s="14"/>
      <c r="Q2498" s="12"/>
      <c r="R2498" s="13"/>
    </row>
    <row r="2499" spans="1:18" ht="15.75" customHeight="1">
      <c r="A2499" s="1"/>
      <c r="B2499" s="6" t="s">
        <v>14</v>
      </c>
      <c r="C2499" s="6">
        <v>1185732</v>
      </c>
      <c r="D2499" s="7">
        <v>44430</v>
      </c>
      <c r="E2499" s="6" t="s">
        <v>33</v>
      </c>
      <c r="F2499" s="6" t="s">
        <v>92</v>
      </c>
      <c r="G2499" s="6" t="s">
        <v>93</v>
      </c>
      <c r="H2499" s="6" t="s">
        <v>20</v>
      </c>
      <c r="I2499" s="8">
        <v>0.4</v>
      </c>
      <c r="J2499" s="9">
        <v>2500</v>
      </c>
      <c r="K2499" s="10">
        <f t="shared" si="0"/>
        <v>1000</v>
      </c>
      <c r="L2499" s="10">
        <f t="shared" si="1"/>
        <v>400</v>
      </c>
      <c r="M2499" s="11">
        <v>0.4</v>
      </c>
      <c r="O2499" s="16"/>
      <c r="P2499" s="14"/>
      <c r="Q2499" s="12"/>
      <c r="R2499" s="13"/>
    </row>
    <row r="2500" spans="1:18" ht="15.75" customHeight="1">
      <c r="A2500" s="1"/>
      <c r="B2500" s="6" t="s">
        <v>14</v>
      </c>
      <c r="C2500" s="6">
        <v>1185732</v>
      </c>
      <c r="D2500" s="7">
        <v>44430</v>
      </c>
      <c r="E2500" s="6" t="s">
        <v>33</v>
      </c>
      <c r="F2500" s="6" t="s">
        <v>92</v>
      </c>
      <c r="G2500" s="6" t="s">
        <v>93</v>
      </c>
      <c r="H2500" s="6" t="s">
        <v>21</v>
      </c>
      <c r="I2500" s="8">
        <v>0.5</v>
      </c>
      <c r="J2500" s="9">
        <v>2250</v>
      </c>
      <c r="K2500" s="10">
        <f t="shared" si="0"/>
        <v>1125</v>
      </c>
      <c r="L2500" s="10">
        <f t="shared" si="1"/>
        <v>393.75</v>
      </c>
      <c r="M2500" s="11">
        <v>0.35</v>
      </c>
      <c r="O2500" s="16"/>
      <c r="P2500" s="14"/>
      <c r="Q2500" s="12"/>
      <c r="R2500" s="13"/>
    </row>
    <row r="2501" spans="1:18" ht="15.75" customHeight="1">
      <c r="A2501" s="1"/>
      <c r="B2501" s="6" t="s">
        <v>14</v>
      </c>
      <c r="C2501" s="6">
        <v>1185732</v>
      </c>
      <c r="D2501" s="7">
        <v>44430</v>
      </c>
      <c r="E2501" s="6" t="s">
        <v>33</v>
      </c>
      <c r="F2501" s="6" t="s">
        <v>92</v>
      </c>
      <c r="G2501" s="6" t="s">
        <v>93</v>
      </c>
      <c r="H2501" s="6" t="s">
        <v>22</v>
      </c>
      <c r="I2501" s="8">
        <v>0.55000000000000004</v>
      </c>
      <c r="J2501" s="9">
        <v>4000</v>
      </c>
      <c r="K2501" s="10">
        <f t="shared" si="0"/>
        <v>2200</v>
      </c>
      <c r="L2501" s="10">
        <f t="shared" si="1"/>
        <v>880</v>
      </c>
      <c r="M2501" s="11">
        <v>0.4</v>
      </c>
      <c r="O2501" s="16"/>
      <c r="P2501" s="14"/>
      <c r="Q2501" s="12"/>
      <c r="R2501" s="13"/>
    </row>
    <row r="2502" spans="1:18" ht="15.75" customHeight="1">
      <c r="A2502" s="1"/>
      <c r="B2502" s="6" t="s">
        <v>14</v>
      </c>
      <c r="C2502" s="6">
        <v>1185732</v>
      </c>
      <c r="D2502" s="7">
        <v>44462</v>
      </c>
      <c r="E2502" s="6" t="s">
        <v>33</v>
      </c>
      <c r="F2502" s="6" t="s">
        <v>92</v>
      </c>
      <c r="G2502" s="6" t="s">
        <v>93</v>
      </c>
      <c r="H2502" s="6" t="s">
        <v>17</v>
      </c>
      <c r="I2502" s="8">
        <v>0.5</v>
      </c>
      <c r="J2502" s="9">
        <v>5250</v>
      </c>
      <c r="K2502" s="10">
        <f t="shared" si="0"/>
        <v>2625</v>
      </c>
      <c r="L2502" s="10">
        <f t="shared" si="1"/>
        <v>1050</v>
      </c>
      <c r="M2502" s="11">
        <v>0.4</v>
      </c>
      <c r="O2502" s="16"/>
      <c r="P2502" s="14"/>
      <c r="Q2502" s="12"/>
      <c r="R2502" s="13"/>
    </row>
    <row r="2503" spans="1:18" ht="15.75" customHeight="1">
      <c r="A2503" s="1"/>
      <c r="B2503" s="6" t="s">
        <v>14</v>
      </c>
      <c r="C2503" s="6">
        <v>1185732</v>
      </c>
      <c r="D2503" s="7">
        <v>44462</v>
      </c>
      <c r="E2503" s="6" t="s">
        <v>33</v>
      </c>
      <c r="F2503" s="6" t="s">
        <v>92</v>
      </c>
      <c r="G2503" s="6" t="s">
        <v>93</v>
      </c>
      <c r="H2503" s="6" t="s">
        <v>18</v>
      </c>
      <c r="I2503" s="8">
        <v>0.45000000000000007</v>
      </c>
      <c r="J2503" s="9">
        <v>3250</v>
      </c>
      <c r="K2503" s="10">
        <f t="shared" si="0"/>
        <v>1462.5000000000002</v>
      </c>
      <c r="L2503" s="10">
        <f t="shared" si="1"/>
        <v>511.87500000000006</v>
      </c>
      <c r="M2503" s="11">
        <v>0.35</v>
      </c>
      <c r="O2503" s="16"/>
      <c r="P2503" s="14"/>
      <c r="Q2503" s="12"/>
      <c r="R2503" s="13"/>
    </row>
    <row r="2504" spans="1:18" ht="15.75" customHeight="1">
      <c r="A2504" s="1"/>
      <c r="B2504" s="6" t="s">
        <v>14</v>
      </c>
      <c r="C2504" s="6">
        <v>1185732</v>
      </c>
      <c r="D2504" s="7">
        <v>44462</v>
      </c>
      <c r="E2504" s="6" t="s">
        <v>33</v>
      </c>
      <c r="F2504" s="6" t="s">
        <v>92</v>
      </c>
      <c r="G2504" s="6" t="s">
        <v>93</v>
      </c>
      <c r="H2504" s="6" t="s">
        <v>19</v>
      </c>
      <c r="I2504" s="8">
        <v>0.35000000000000003</v>
      </c>
      <c r="J2504" s="9">
        <v>2250</v>
      </c>
      <c r="K2504" s="10">
        <f t="shared" si="0"/>
        <v>787.50000000000011</v>
      </c>
      <c r="L2504" s="10">
        <f t="shared" si="1"/>
        <v>315.00000000000006</v>
      </c>
      <c r="M2504" s="11">
        <v>0.4</v>
      </c>
      <c r="O2504" s="16"/>
      <c r="P2504" s="14"/>
      <c r="Q2504" s="12"/>
      <c r="R2504" s="13"/>
    </row>
    <row r="2505" spans="1:18" ht="15.75" customHeight="1">
      <c r="A2505" s="1"/>
      <c r="B2505" s="6" t="s">
        <v>14</v>
      </c>
      <c r="C2505" s="6">
        <v>1185732</v>
      </c>
      <c r="D2505" s="7">
        <v>44462</v>
      </c>
      <c r="E2505" s="6" t="s">
        <v>33</v>
      </c>
      <c r="F2505" s="6" t="s">
        <v>92</v>
      </c>
      <c r="G2505" s="6" t="s">
        <v>93</v>
      </c>
      <c r="H2505" s="6" t="s">
        <v>20</v>
      </c>
      <c r="I2505" s="8">
        <v>0.35000000000000003</v>
      </c>
      <c r="J2505" s="9">
        <v>2000</v>
      </c>
      <c r="K2505" s="10">
        <f t="shared" si="0"/>
        <v>700.00000000000011</v>
      </c>
      <c r="L2505" s="10">
        <f t="shared" si="1"/>
        <v>280.00000000000006</v>
      </c>
      <c r="M2505" s="11">
        <v>0.4</v>
      </c>
      <c r="O2505" s="16"/>
      <c r="P2505" s="14"/>
      <c r="Q2505" s="12"/>
      <c r="R2505" s="13"/>
    </row>
    <row r="2506" spans="1:18" ht="15.75" customHeight="1">
      <c r="A2506" s="1"/>
      <c r="B2506" s="6" t="s">
        <v>14</v>
      </c>
      <c r="C2506" s="6">
        <v>1185732</v>
      </c>
      <c r="D2506" s="7">
        <v>44462</v>
      </c>
      <c r="E2506" s="6" t="s">
        <v>33</v>
      </c>
      <c r="F2506" s="6" t="s">
        <v>92</v>
      </c>
      <c r="G2506" s="6" t="s">
        <v>93</v>
      </c>
      <c r="H2506" s="6" t="s">
        <v>21</v>
      </c>
      <c r="I2506" s="8">
        <v>0.45</v>
      </c>
      <c r="J2506" s="9">
        <v>2000</v>
      </c>
      <c r="K2506" s="10">
        <f t="shared" si="0"/>
        <v>900</v>
      </c>
      <c r="L2506" s="10">
        <f t="shared" si="1"/>
        <v>315</v>
      </c>
      <c r="M2506" s="11">
        <v>0.35</v>
      </c>
      <c r="O2506" s="16"/>
      <c r="P2506" s="14"/>
      <c r="Q2506" s="12"/>
      <c r="R2506" s="13"/>
    </row>
    <row r="2507" spans="1:18" ht="15.75" customHeight="1">
      <c r="A2507" s="1"/>
      <c r="B2507" s="6" t="s">
        <v>14</v>
      </c>
      <c r="C2507" s="6">
        <v>1185732</v>
      </c>
      <c r="D2507" s="7">
        <v>44462</v>
      </c>
      <c r="E2507" s="6" t="s">
        <v>33</v>
      </c>
      <c r="F2507" s="6" t="s">
        <v>92</v>
      </c>
      <c r="G2507" s="6" t="s">
        <v>93</v>
      </c>
      <c r="H2507" s="6" t="s">
        <v>22</v>
      </c>
      <c r="I2507" s="8">
        <v>0.5</v>
      </c>
      <c r="J2507" s="9">
        <v>2750</v>
      </c>
      <c r="K2507" s="10">
        <f t="shared" si="0"/>
        <v>1375</v>
      </c>
      <c r="L2507" s="10">
        <f t="shared" si="1"/>
        <v>550</v>
      </c>
      <c r="M2507" s="11">
        <v>0.4</v>
      </c>
      <c r="O2507" s="16"/>
      <c r="P2507" s="14"/>
      <c r="Q2507" s="12"/>
      <c r="R2507" s="13"/>
    </row>
    <row r="2508" spans="1:18" ht="15.75" customHeight="1">
      <c r="A2508" s="1"/>
      <c r="B2508" s="6" t="s">
        <v>14</v>
      </c>
      <c r="C2508" s="6">
        <v>1185732</v>
      </c>
      <c r="D2508" s="7">
        <v>44491</v>
      </c>
      <c r="E2508" s="6" t="s">
        <v>33</v>
      </c>
      <c r="F2508" s="6" t="s">
        <v>92</v>
      </c>
      <c r="G2508" s="6" t="s">
        <v>93</v>
      </c>
      <c r="H2508" s="6" t="s">
        <v>17</v>
      </c>
      <c r="I2508" s="8">
        <v>0.54999999999999993</v>
      </c>
      <c r="J2508" s="9">
        <v>4500</v>
      </c>
      <c r="K2508" s="10">
        <f t="shared" si="0"/>
        <v>2474.9999999999995</v>
      </c>
      <c r="L2508" s="10">
        <f t="shared" si="1"/>
        <v>989.99999999999989</v>
      </c>
      <c r="M2508" s="11">
        <v>0.4</v>
      </c>
      <c r="O2508" s="16"/>
      <c r="P2508" s="14"/>
      <c r="Q2508" s="12"/>
      <c r="R2508" s="13"/>
    </row>
    <row r="2509" spans="1:18" ht="15.75" customHeight="1">
      <c r="A2509" s="1"/>
      <c r="B2509" s="6" t="s">
        <v>14</v>
      </c>
      <c r="C2509" s="6">
        <v>1185732</v>
      </c>
      <c r="D2509" s="7">
        <v>44491</v>
      </c>
      <c r="E2509" s="6" t="s">
        <v>33</v>
      </c>
      <c r="F2509" s="6" t="s">
        <v>92</v>
      </c>
      <c r="G2509" s="6" t="s">
        <v>93</v>
      </c>
      <c r="H2509" s="6" t="s">
        <v>18</v>
      </c>
      <c r="I2509" s="8">
        <v>0.45</v>
      </c>
      <c r="J2509" s="9">
        <v>2750</v>
      </c>
      <c r="K2509" s="10">
        <f t="shared" si="0"/>
        <v>1237.5</v>
      </c>
      <c r="L2509" s="10">
        <f t="shared" si="1"/>
        <v>433.125</v>
      </c>
      <c r="M2509" s="11">
        <v>0.35</v>
      </c>
      <c r="O2509" s="16"/>
      <c r="P2509" s="14"/>
      <c r="Q2509" s="12"/>
      <c r="R2509" s="13"/>
    </row>
    <row r="2510" spans="1:18" ht="15.75" customHeight="1">
      <c r="A2510" s="1"/>
      <c r="B2510" s="6" t="s">
        <v>14</v>
      </c>
      <c r="C2510" s="6">
        <v>1185732</v>
      </c>
      <c r="D2510" s="7">
        <v>44491</v>
      </c>
      <c r="E2510" s="6" t="s">
        <v>33</v>
      </c>
      <c r="F2510" s="6" t="s">
        <v>92</v>
      </c>
      <c r="G2510" s="6" t="s">
        <v>93</v>
      </c>
      <c r="H2510" s="6" t="s">
        <v>19</v>
      </c>
      <c r="I2510" s="8">
        <v>0.45</v>
      </c>
      <c r="J2510" s="9">
        <v>1750</v>
      </c>
      <c r="K2510" s="10">
        <f t="shared" si="0"/>
        <v>787.5</v>
      </c>
      <c r="L2510" s="10">
        <f t="shared" si="1"/>
        <v>315</v>
      </c>
      <c r="M2510" s="11">
        <v>0.4</v>
      </c>
      <c r="O2510" s="16"/>
      <c r="P2510" s="14"/>
      <c r="Q2510" s="12"/>
      <c r="R2510" s="13"/>
    </row>
    <row r="2511" spans="1:18" ht="15.75" customHeight="1">
      <c r="A2511" s="1"/>
      <c r="B2511" s="6" t="s">
        <v>14</v>
      </c>
      <c r="C2511" s="6">
        <v>1185732</v>
      </c>
      <c r="D2511" s="7">
        <v>44491</v>
      </c>
      <c r="E2511" s="6" t="s">
        <v>33</v>
      </c>
      <c r="F2511" s="6" t="s">
        <v>92</v>
      </c>
      <c r="G2511" s="6" t="s">
        <v>93</v>
      </c>
      <c r="H2511" s="6" t="s">
        <v>20</v>
      </c>
      <c r="I2511" s="8">
        <v>0.45</v>
      </c>
      <c r="J2511" s="9">
        <v>1500</v>
      </c>
      <c r="K2511" s="10">
        <f t="shared" si="0"/>
        <v>675</v>
      </c>
      <c r="L2511" s="10">
        <f t="shared" si="1"/>
        <v>270</v>
      </c>
      <c r="M2511" s="11">
        <v>0.4</v>
      </c>
      <c r="O2511" s="16"/>
      <c r="P2511" s="14"/>
      <c r="Q2511" s="12"/>
      <c r="R2511" s="13"/>
    </row>
    <row r="2512" spans="1:18" ht="15.75" customHeight="1">
      <c r="A2512" s="1"/>
      <c r="B2512" s="6" t="s">
        <v>14</v>
      </c>
      <c r="C2512" s="6">
        <v>1185732</v>
      </c>
      <c r="D2512" s="7">
        <v>44491</v>
      </c>
      <c r="E2512" s="6" t="s">
        <v>33</v>
      </c>
      <c r="F2512" s="6" t="s">
        <v>92</v>
      </c>
      <c r="G2512" s="6" t="s">
        <v>93</v>
      </c>
      <c r="H2512" s="6" t="s">
        <v>21</v>
      </c>
      <c r="I2512" s="8">
        <v>0.54999999999999993</v>
      </c>
      <c r="J2512" s="9">
        <v>1500</v>
      </c>
      <c r="K2512" s="10">
        <f t="shared" si="0"/>
        <v>824.99999999999989</v>
      </c>
      <c r="L2512" s="10">
        <f t="shared" si="1"/>
        <v>288.74999999999994</v>
      </c>
      <c r="M2512" s="11">
        <v>0.35</v>
      </c>
      <c r="O2512" s="16"/>
      <c r="P2512" s="14"/>
      <c r="Q2512" s="12"/>
      <c r="R2512" s="13"/>
    </row>
    <row r="2513" spans="1:18" ht="15.75" customHeight="1">
      <c r="A2513" s="1"/>
      <c r="B2513" s="6" t="s">
        <v>14</v>
      </c>
      <c r="C2513" s="6">
        <v>1185732</v>
      </c>
      <c r="D2513" s="7">
        <v>44491</v>
      </c>
      <c r="E2513" s="6" t="s">
        <v>33</v>
      </c>
      <c r="F2513" s="6" t="s">
        <v>92</v>
      </c>
      <c r="G2513" s="6" t="s">
        <v>93</v>
      </c>
      <c r="H2513" s="6" t="s">
        <v>22</v>
      </c>
      <c r="I2513" s="8">
        <v>0.54999999999999993</v>
      </c>
      <c r="J2513" s="9">
        <v>2750</v>
      </c>
      <c r="K2513" s="10">
        <f t="shared" si="0"/>
        <v>1512.4999999999998</v>
      </c>
      <c r="L2513" s="10">
        <f t="shared" si="1"/>
        <v>604.99999999999989</v>
      </c>
      <c r="M2513" s="11">
        <v>0.4</v>
      </c>
      <c r="O2513" s="16"/>
      <c r="P2513" s="14"/>
      <c r="Q2513" s="12"/>
      <c r="R2513" s="13"/>
    </row>
    <row r="2514" spans="1:18" ht="15.75" customHeight="1">
      <c r="A2514" s="1"/>
      <c r="B2514" s="6" t="s">
        <v>14</v>
      </c>
      <c r="C2514" s="6">
        <v>1185732</v>
      </c>
      <c r="D2514" s="7">
        <v>44522</v>
      </c>
      <c r="E2514" s="6" t="s">
        <v>33</v>
      </c>
      <c r="F2514" s="6" t="s">
        <v>92</v>
      </c>
      <c r="G2514" s="6" t="s">
        <v>93</v>
      </c>
      <c r="H2514" s="6" t="s">
        <v>17</v>
      </c>
      <c r="I2514" s="8">
        <v>0.5</v>
      </c>
      <c r="J2514" s="9">
        <v>4250</v>
      </c>
      <c r="K2514" s="10">
        <f t="shared" si="0"/>
        <v>2125</v>
      </c>
      <c r="L2514" s="10">
        <f t="shared" si="1"/>
        <v>850</v>
      </c>
      <c r="M2514" s="11">
        <v>0.4</v>
      </c>
      <c r="O2514" s="16"/>
      <c r="P2514" s="14"/>
      <c r="Q2514" s="12"/>
      <c r="R2514" s="13"/>
    </row>
    <row r="2515" spans="1:18" ht="15.75" customHeight="1">
      <c r="A2515" s="1"/>
      <c r="B2515" s="6" t="s">
        <v>14</v>
      </c>
      <c r="C2515" s="6">
        <v>1185732</v>
      </c>
      <c r="D2515" s="7">
        <v>44522</v>
      </c>
      <c r="E2515" s="6" t="s">
        <v>33</v>
      </c>
      <c r="F2515" s="6" t="s">
        <v>92</v>
      </c>
      <c r="G2515" s="6" t="s">
        <v>93</v>
      </c>
      <c r="H2515" s="6" t="s">
        <v>18</v>
      </c>
      <c r="I2515" s="8">
        <v>0.4</v>
      </c>
      <c r="J2515" s="9">
        <v>2750</v>
      </c>
      <c r="K2515" s="10">
        <f t="shared" si="0"/>
        <v>1100</v>
      </c>
      <c r="L2515" s="10">
        <f t="shared" si="1"/>
        <v>385</v>
      </c>
      <c r="M2515" s="11">
        <v>0.35</v>
      </c>
      <c r="O2515" s="16"/>
      <c r="P2515" s="14"/>
      <c r="Q2515" s="12"/>
      <c r="R2515" s="13"/>
    </row>
    <row r="2516" spans="1:18" ht="15.75" customHeight="1">
      <c r="A2516" s="1"/>
      <c r="B2516" s="6" t="s">
        <v>14</v>
      </c>
      <c r="C2516" s="6">
        <v>1185732</v>
      </c>
      <c r="D2516" s="7">
        <v>44522</v>
      </c>
      <c r="E2516" s="6" t="s">
        <v>33</v>
      </c>
      <c r="F2516" s="6" t="s">
        <v>92</v>
      </c>
      <c r="G2516" s="6" t="s">
        <v>93</v>
      </c>
      <c r="H2516" s="6" t="s">
        <v>19</v>
      </c>
      <c r="I2516" s="8">
        <v>0.45</v>
      </c>
      <c r="J2516" s="9">
        <v>2200</v>
      </c>
      <c r="K2516" s="10">
        <f t="shared" si="0"/>
        <v>990</v>
      </c>
      <c r="L2516" s="10">
        <f t="shared" si="1"/>
        <v>396</v>
      </c>
      <c r="M2516" s="11">
        <v>0.4</v>
      </c>
      <c r="O2516" s="16"/>
      <c r="P2516" s="14"/>
      <c r="Q2516" s="12"/>
      <c r="R2516" s="13"/>
    </row>
    <row r="2517" spans="1:18" ht="15.75" customHeight="1">
      <c r="A2517" s="1"/>
      <c r="B2517" s="6" t="s">
        <v>14</v>
      </c>
      <c r="C2517" s="6">
        <v>1185732</v>
      </c>
      <c r="D2517" s="7">
        <v>44522</v>
      </c>
      <c r="E2517" s="6" t="s">
        <v>33</v>
      </c>
      <c r="F2517" s="6" t="s">
        <v>92</v>
      </c>
      <c r="G2517" s="6" t="s">
        <v>93</v>
      </c>
      <c r="H2517" s="6" t="s">
        <v>20</v>
      </c>
      <c r="I2517" s="8">
        <v>0.55000000000000004</v>
      </c>
      <c r="J2517" s="9">
        <v>2000</v>
      </c>
      <c r="K2517" s="10">
        <f t="shared" si="0"/>
        <v>1100</v>
      </c>
      <c r="L2517" s="10">
        <f t="shared" si="1"/>
        <v>440</v>
      </c>
      <c r="M2517" s="11">
        <v>0.4</v>
      </c>
      <c r="O2517" s="16"/>
      <c r="P2517" s="14"/>
      <c r="Q2517" s="12"/>
      <c r="R2517" s="13"/>
    </row>
    <row r="2518" spans="1:18" ht="15.75" customHeight="1">
      <c r="A2518" s="1"/>
      <c r="B2518" s="6" t="s">
        <v>14</v>
      </c>
      <c r="C2518" s="6">
        <v>1185732</v>
      </c>
      <c r="D2518" s="7">
        <v>44522</v>
      </c>
      <c r="E2518" s="6" t="s">
        <v>33</v>
      </c>
      <c r="F2518" s="6" t="s">
        <v>92</v>
      </c>
      <c r="G2518" s="6" t="s">
        <v>93</v>
      </c>
      <c r="H2518" s="6" t="s">
        <v>21</v>
      </c>
      <c r="I2518" s="8">
        <v>0.65</v>
      </c>
      <c r="J2518" s="9">
        <v>1750</v>
      </c>
      <c r="K2518" s="10">
        <f t="shared" si="0"/>
        <v>1137.5</v>
      </c>
      <c r="L2518" s="10">
        <f t="shared" si="1"/>
        <v>398.125</v>
      </c>
      <c r="M2518" s="11">
        <v>0.35</v>
      </c>
      <c r="O2518" s="16"/>
      <c r="P2518" s="14"/>
      <c r="Q2518" s="12"/>
      <c r="R2518" s="13"/>
    </row>
    <row r="2519" spans="1:18" ht="15.75" customHeight="1">
      <c r="A2519" s="1"/>
      <c r="B2519" s="6" t="s">
        <v>14</v>
      </c>
      <c r="C2519" s="6">
        <v>1185732</v>
      </c>
      <c r="D2519" s="7">
        <v>44522</v>
      </c>
      <c r="E2519" s="6" t="s">
        <v>33</v>
      </c>
      <c r="F2519" s="6" t="s">
        <v>92</v>
      </c>
      <c r="G2519" s="6" t="s">
        <v>93</v>
      </c>
      <c r="H2519" s="6" t="s">
        <v>22</v>
      </c>
      <c r="I2519" s="8">
        <v>0.7</v>
      </c>
      <c r="J2519" s="9">
        <v>2750</v>
      </c>
      <c r="K2519" s="10">
        <f t="shared" si="0"/>
        <v>1924.9999999999998</v>
      </c>
      <c r="L2519" s="10">
        <f t="shared" si="1"/>
        <v>770</v>
      </c>
      <c r="M2519" s="11">
        <v>0.4</v>
      </c>
      <c r="O2519" s="16"/>
      <c r="P2519" s="14"/>
      <c r="Q2519" s="12"/>
      <c r="R2519" s="13"/>
    </row>
    <row r="2520" spans="1:18" ht="15.75" customHeight="1">
      <c r="A2520" s="1"/>
      <c r="B2520" s="6" t="s">
        <v>14</v>
      </c>
      <c r="C2520" s="6">
        <v>1185732</v>
      </c>
      <c r="D2520" s="7">
        <v>44551</v>
      </c>
      <c r="E2520" s="6" t="s">
        <v>33</v>
      </c>
      <c r="F2520" s="6" t="s">
        <v>92</v>
      </c>
      <c r="G2520" s="6" t="s">
        <v>93</v>
      </c>
      <c r="H2520" s="6" t="s">
        <v>17</v>
      </c>
      <c r="I2520" s="8">
        <v>0.65</v>
      </c>
      <c r="J2520" s="9">
        <v>5250</v>
      </c>
      <c r="K2520" s="10">
        <f t="shared" si="0"/>
        <v>3412.5</v>
      </c>
      <c r="L2520" s="10">
        <f t="shared" si="1"/>
        <v>1365</v>
      </c>
      <c r="M2520" s="11">
        <v>0.4</v>
      </c>
      <c r="O2520" s="16"/>
      <c r="P2520" s="14"/>
      <c r="Q2520" s="12"/>
      <c r="R2520" s="13"/>
    </row>
    <row r="2521" spans="1:18" ht="15.75" customHeight="1">
      <c r="A2521" s="1"/>
      <c r="B2521" s="6" t="s">
        <v>14</v>
      </c>
      <c r="C2521" s="6">
        <v>1185732</v>
      </c>
      <c r="D2521" s="7">
        <v>44551</v>
      </c>
      <c r="E2521" s="6" t="s">
        <v>33</v>
      </c>
      <c r="F2521" s="6" t="s">
        <v>92</v>
      </c>
      <c r="G2521" s="6" t="s">
        <v>93</v>
      </c>
      <c r="H2521" s="6" t="s">
        <v>18</v>
      </c>
      <c r="I2521" s="8">
        <v>0.55000000000000004</v>
      </c>
      <c r="J2521" s="9">
        <v>3250</v>
      </c>
      <c r="K2521" s="10">
        <f t="shared" si="0"/>
        <v>1787.5000000000002</v>
      </c>
      <c r="L2521" s="10">
        <f t="shared" si="1"/>
        <v>625.625</v>
      </c>
      <c r="M2521" s="11">
        <v>0.35</v>
      </c>
      <c r="O2521" s="16"/>
      <c r="P2521" s="14"/>
      <c r="Q2521" s="12"/>
      <c r="R2521" s="13"/>
    </row>
    <row r="2522" spans="1:18" ht="15.75" customHeight="1">
      <c r="A2522" s="1"/>
      <c r="B2522" s="6" t="s">
        <v>14</v>
      </c>
      <c r="C2522" s="6">
        <v>1185732</v>
      </c>
      <c r="D2522" s="7">
        <v>44551</v>
      </c>
      <c r="E2522" s="6" t="s">
        <v>33</v>
      </c>
      <c r="F2522" s="6" t="s">
        <v>92</v>
      </c>
      <c r="G2522" s="6" t="s">
        <v>93</v>
      </c>
      <c r="H2522" s="6" t="s">
        <v>19</v>
      </c>
      <c r="I2522" s="8">
        <v>0.55000000000000004</v>
      </c>
      <c r="J2522" s="9">
        <v>2750</v>
      </c>
      <c r="K2522" s="10">
        <f t="shared" si="0"/>
        <v>1512.5000000000002</v>
      </c>
      <c r="L2522" s="10">
        <f t="shared" si="1"/>
        <v>605.00000000000011</v>
      </c>
      <c r="M2522" s="11">
        <v>0.4</v>
      </c>
      <c r="O2522" s="16"/>
      <c r="P2522" s="14"/>
      <c r="Q2522" s="12"/>
      <c r="R2522" s="13"/>
    </row>
    <row r="2523" spans="1:18" ht="15.75" customHeight="1">
      <c r="A2523" s="1"/>
      <c r="B2523" s="6" t="s">
        <v>14</v>
      </c>
      <c r="C2523" s="6">
        <v>1185732</v>
      </c>
      <c r="D2523" s="7">
        <v>44551</v>
      </c>
      <c r="E2523" s="6" t="s">
        <v>33</v>
      </c>
      <c r="F2523" s="6" t="s">
        <v>92</v>
      </c>
      <c r="G2523" s="6" t="s">
        <v>93</v>
      </c>
      <c r="H2523" s="6" t="s">
        <v>20</v>
      </c>
      <c r="I2523" s="8">
        <v>0.5</v>
      </c>
      <c r="J2523" s="9">
        <v>2250</v>
      </c>
      <c r="K2523" s="10">
        <f t="shared" si="0"/>
        <v>1125</v>
      </c>
      <c r="L2523" s="10">
        <f t="shared" si="1"/>
        <v>450</v>
      </c>
      <c r="M2523" s="11">
        <v>0.4</v>
      </c>
      <c r="O2523" s="16"/>
      <c r="P2523" s="14"/>
      <c r="Q2523" s="12"/>
      <c r="R2523" s="13"/>
    </row>
    <row r="2524" spans="1:18" ht="15.75" customHeight="1">
      <c r="A2524" s="1"/>
      <c r="B2524" s="6" t="s">
        <v>14</v>
      </c>
      <c r="C2524" s="6">
        <v>1185732</v>
      </c>
      <c r="D2524" s="7">
        <v>44551</v>
      </c>
      <c r="E2524" s="6" t="s">
        <v>33</v>
      </c>
      <c r="F2524" s="6" t="s">
        <v>92</v>
      </c>
      <c r="G2524" s="6" t="s">
        <v>93</v>
      </c>
      <c r="H2524" s="6" t="s">
        <v>21</v>
      </c>
      <c r="I2524" s="8">
        <v>0.6</v>
      </c>
      <c r="J2524" s="9">
        <v>2250</v>
      </c>
      <c r="K2524" s="10">
        <f t="shared" si="0"/>
        <v>1350</v>
      </c>
      <c r="L2524" s="10">
        <f t="shared" si="1"/>
        <v>472.49999999999994</v>
      </c>
      <c r="M2524" s="11">
        <v>0.35</v>
      </c>
      <c r="O2524" s="16"/>
      <c r="P2524" s="14"/>
      <c r="Q2524" s="12"/>
      <c r="R2524" s="13"/>
    </row>
    <row r="2525" spans="1:18" ht="15.75" customHeight="1">
      <c r="A2525" s="1"/>
      <c r="B2525" s="6" t="s">
        <v>14</v>
      </c>
      <c r="C2525" s="6">
        <v>1185732</v>
      </c>
      <c r="D2525" s="7">
        <v>44551</v>
      </c>
      <c r="E2525" s="6" t="s">
        <v>33</v>
      </c>
      <c r="F2525" s="6" t="s">
        <v>92</v>
      </c>
      <c r="G2525" s="6" t="s">
        <v>93</v>
      </c>
      <c r="H2525" s="6" t="s">
        <v>22</v>
      </c>
      <c r="I2525" s="8">
        <v>0.64999999999999991</v>
      </c>
      <c r="J2525" s="9">
        <v>3250</v>
      </c>
      <c r="K2525" s="10">
        <f t="shared" si="0"/>
        <v>2112.4999999999995</v>
      </c>
      <c r="L2525" s="10">
        <f t="shared" si="1"/>
        <v>844.99999999999989</v>
      </c>
      <c r="M2525" s="11">
        <v>0.4</v>
      </c>
      <c r="O2525" s="16"/>
      <c r="P2525" s="14"/>
      <c r="Q2525" s="12"/>
      <c r="R2525" s="13"/>
    </row>
    <row r="2526" spans="1:18" ht="15.75" customHeight="1">
      <c r="A2526" s="1" t="s">
        <v>39</v>
      </c>
      <c r="B2526" s="6" t="s">
        <v>14</v>
      </c>
      <c r="C2526" s="6">
        <v>1185732</v>
      </c>
      <c r="D2526" s="7">
        <v>44216</v>
      </c>
      <c r="E2526" s="6" t="s">
        <v>46</v>
      </c>
      <c r="F2526" s="6" t="s">
        <v>94</v>
      </c>
      <c r="G2526" s="6" t="s">
        <v>95</v>
      </c>
      <c r="H2526" s="6" t="s">
        <v>17</v>
      </c>
      <c r="I2526" s="8">
        <v>0.30000000000000004</v>
      </c>
      <c r="J2526" s="9">
        <v>7250</v>
      </c>
      <c r="K2526" s="10">
        <f t="shared" si="0"/>
        <v>2175.0000000000005</v>
      </c>
      <c r="L2526" s="10">
        <f t="shared" si="1"/>
        <v>870.00000000000023</v>
      </c>
      <c r="M2526" s="11">
        <v>0.4</v>
      </c>
      <c r="O2526" s="16"/>
      <c r="P2526" s="14"/>
      <c r="Q2526" s="12"/>
      <c r="R2526" s="13"/>
    </row>
    <row r="2527" spans="1:18" ht="15.75" customHeight="1">
      <c r="A2527" s="1"/>
      <c r="B2527" s="6" t="s">
        <v>14</v>
      </c>
      <c r="C2527" s="6">
        <v>1185732</v>
      </c>
      <c r="D2527" s="7">
        <v>44216</v>
      </c>
      <c r="E2527" s="6" t="s">
        <v>46</v>
      </c>
      <c r="F2527" s="6" t="s">
        <v>94</v>
      </c>
      <c r="G2527" s="6" t="s">
        <v>95</v>
      </c>
      <c r="H2527" s="6" t="s">
        <v>18</v>
      </c>
      <c r="I2527" s="8">
        <v>0.30000000000000004</v>
      </c>
      <c r="J2527" s="9">
        <v>5250</v>
      </c>
      <c r="K2527" s="10">
        <f t="shared" si="0"/>
        <v>1575.0000000000002</v>
      </c>
      <c r="L2527" s="10">
        <f t="shared" si="1"/>
        <v>551.25</v>
      </c>
      <c r="M2527" s="11">
        <v>0.35</v>
      </c>
      <c r="O2527" s="16"/>
      <c r="P2527" s="14"/>
      <c r="Q2527" s="12"/>
      <c r="R2527" s="13"/>
    </row>
    <row r="2528" spans="1:18" ht="15.75" customHeight="1">
      <c r="A2528" s="1"/>
      <c r="B2528" s="6" t="s">
        <v>14</v>
      </c>
      <c r="C2528" s="6">
        <v>1185732</v>
      </c>
      <c r="D2528" s="7">
        <v>44216</v>
      </c>
      <c r="E2528" s="6" t="s">
        <v>46</v>
      </c>
      <c r="F2528" s="6" t="s">
        <v>94</v>
      </c>
      <c r="G2528" s="6" t="s">
        <v>95</v>
      </c>
      <c r="H2528" s="6" t="s">
        <v>19</v>
      </c>
      <c r="I2528" s="8">
        <v>0.20000000000000007</v>
      </c>
      <c r="J2528" s="9">
        <v>5250</v>
      </c>
      <c r="K2528" s="10">
        <f t="shared" si="0"/>
        <v>1050.0000000000005</v>
      </c>
      <c r="L2528" s="10">
        <f t="shared" si="1"/>
        <v>420.00000000000023</v>
      </c>
      <c r="M2528" s="11">
        <v>0.4</v>
      </c>
      <c r="O2528" s="16"/>
      <c r="P2528" s="14"/>
      <c r="Q2528" s="12"/>
      <c r="R2528" s="13"/>
    </row>
    <row r="2529" spans="1:18" ht="15.75" customHeight="1">
      <c r="A2529" s="1"/>
      <c r="B2529" s="6" t="s">
        <v>14</v>
      </c>
      <c r="C2529" s="6">
        <v>1185732</v>
      </c>
      <c r="D2529" s="7">
        <v>44216</v>
      </c>
      <c r="E2529" s="6" t="s">
        <v>46</v>
      </c>
      <c r="F2529" s="6" t="s">
        <v>94</v>
      </c>
      <c r="G2529" s="6" t="s">
        <v>95</v>
      </c>
      <c r="H2529" s="6" t="s">
        <v>20</v>
      </c>
      <c r="I2529" s="8">
        <v>0.25</v>
      </c>
      <c r="J2529" s="9">
        <v>3750</v>
      </c>
      <c r="K2529" s="10">
        <f t="shared" si="0"/>
        <v>937.5</v>
      </c>
      <c r="L2529" s="10">
        <f t="shared" si="1"/>
        <v>375</v>
      </c>
      <c r="M2529" s="11">
        <v>0.4</v>
      </c>
      <c r="O2529" s="16"/>
      <c r="P2529" s="14"/>
      <c r="Q2529" s="12"/>
      <c r="R2529" s="13"/>
    </row>
    <row r="2530" spans="1:18" ht="15.75" customHeight="1">
      <c r="A2530" s="1"/>
      <c r="B2530" s="6" t="s">
        <v>14</v>
      </c>
      <c r="C2530" s="6">
        <v>1185732</v>
      </c>
      <c r="D2530" s="7">
        <v>44216</v>
      </c>
      <c r="E2530" s="6" t="s">
        <v>46</v>
      </c>
      <c r="F2530" s="6" t="s">
        <v>94</v>
      </c>
      <c r="G2530" s="6" t="s">
        <v>95</v>
      </c>
      <c r="H2530" s="6" t="s">
        <v>21</v>
      </c>
      <c r="I2530" s="8">
        <v>0.4</v>
      </c>
      <c r="J2530" s="9">
        <v>4250</v>
      </c>
      <c r="K2530" s="10">
        <f t="shared" si="0"/>
        <v>1700</v>
      </c>
      <c r="L2530" s="10">
        <f t="shared" si="1"/>
        <v>595</v>
      </c>
      <c r="M2530" s="11">
        <v>0.35</v>
      </c>
      <c r="O2530" s="16"/>
      <c r="P2530" s="14"/>
      <c r="Q2530" s="12"/>
      <c r="R2530" s="13"/>
    </row>
    <row r="2531" spans="1:18" ht="15.75" customHeight="1">
      <c r="A2531" s="1"/>
      <c r="B2531" s="6" t="s">
        <v>14</v>
      </c>
      <c r="C2531" s="6">
        <v>1185732</v>
      </c>
      <c r="D2531" s="7">
        <v>44216</v>
      </c>
      <c r="E2531" s="6" t="s">
        <v>46</v>
      </c>
      <c r="F2531" s="6" t="s">
        <v>94</v>
      </c>
      <c r="G2531" s="6" t="s">
        <v>95</v>
      </c>
      <c r="H2531" s="6" t="s">
        <v>22</v>
      </c>
      <c r="I2531" s="8">
        <v>0.30000000000000004</v>
      </c>
      <c r="J2531" s="9">
        <v>5250</v>
      </c>
      <c r="K2531" s="10">
        <f t="shared" si="0"/>
        <v>1575.0000000000002</v>
      </c>
      <c r="L2531" s="10">
        <f t="shared" si="1"/>
        <v>787.50000000000011</v>
      </c>
      <c r="M2531" s="11">
        <v>0.5</v>
      </c>
      <c r="O2531" s="16"/>
      <c r="P2531" s="14"/>
      <c r="Q2531" s="12"/>
      <c r="R2531" s="13"/>
    </row>
    <row r="2532" spans="1:18" ht="15.75" customHeight="1">
      <c r="A2532" s="1"/>
      <c r="B2532" s="6" t="s">
        <v>14</v>
      </c>
      <c r="C2532" s="6">
        <v>1185732</v>
      </c>
      <c r="D2532" s="7">
        <v>44245</v>
      </c>
      <c r="E2532" s="6" t="s">
        <v>46</v>
      </c>
      <c r="F2532" s="6" t="s">
        <v>94</v>
      </c>
      <c r="G2532" s="6" t="s">
        <v>95</v>
      </c>
      <c r="H2532" s="6" t="s">
        <v>17</v>
      </c>
      <c r="I2532" s="8">
        <v>0.30000000000000004</v>
      </c>
      <c r="J2532" s="9">
        <v>7750</v>
      </c>
      <c r="K2532" s="10">
        <f t="shared" si="0"/>
        <v>2325.0000000000005</v>
      </c>
      <c r="L2532" s="10">
        <f t="shared" si="1"/>
        <v>930.00000000000023</v>
      </c>
      <c r="M2532" s="11">
        <v>0.4</v>
      </c>
      <c r="O2532" s="16"/>
      <c r="P2532" s="14"/>
      <c r="Q2532" s="12"/>
      <c r="R2532" s="13"/>
    </row>
    <row r="2533" spans="1:18" ht="15.75" customHeight="1">
      <c r="A2533" s="1"/>
      <c r="B2533" s="6" t="s">
        <v>14</v>
      </c>
      <c r="C2533" s="6">
        <v>1185732</v>
      </c>
      <c r="D2533" s="7">
        <v>44245</v>
      </c>
      <c r="E2533" s="6" t="s">
        <v>46</v>
      </c>
      <c r="F2533" s="6" t="s">
        <v>94</v>
      </c>
      <c r="G2533" s="6" t="s">
        <v>95</v>
      </c>
      <c r="H2533" s="6" t="s">
        <v>18</v>
      </c>
      <c r="I2533" s="8">
        <v>0.30000000000000004</v>
      </c>
      <c r="J2533" s="9">
        <v>4250</v>
      </c>
      <c r="K2533" s="10">
        <f t="shared" si="0"/>
        <v>1275.0000000000002</v>
      </c>
      <c r="L2533" s="10">
        <f t="shared" si="1"/>
        <v>446.25000000000006</v>
      </c>
      <c r="M2533" s="11">
        <v>0.35</v>
      </c>
      <c r="O2533" s="16"/>
      <c r="P2533" s="14"/>
      <c r="Q2533" s="12"/>
      <c r="R2533" s="13"/>
    </row>
    <row r="2534" spans="1:18" ht="15.75" customHeight="1">
      <c r="A2534" s="1"/>
      <c r="B2534" s="6" t="s">
        <v>14</v>
      </c>
      <c r="C2534" s="6">
        <v>1185732</v>
      </c>
      <c r="D2534" s="7">
        <v>44245</v>
      </c>
      <c r="E2534" s="6" t="s">
        <v>46</v>
      </c>
      <c r="F2534" s="6" t="s">
        <v>94</v>
      </c>
      <c r="G2534" s="6" t="s">
        <v>95</v>
      </c>
      <c r="H2534" s="6" t="s">
        <v>19</v>
      </c>
      <c r="I2534" s="8">
        <v>0.20000000000000007</v>
      </c>
      <c r="J2534" s="9">
        <v>4750</v>
      </c>
      <c r="K2534" s="10">
        <f t="shared" si="0"/>
        <v>950.00000000000034</v>
      </c>
      <c r="L2534" s="10">
        <f t="shared" si="1"/>
        <v>380.00000000000017</v>
      </c>
      <c r="M2534" s="11">
        <v>0.4</v>
      </c>
      <c r="O2534" s="16"/>
      <c r="P2534" s="14"/>
      <c r="Q2534" s="12"/>
      <c r="R2534" s="13"/>
    </row>
    <row r="2535" spans="1:18" ht="15.75" customHeight="1">
      <c r="A2535" s="1"/>
      <c r="B2535" s="6" t="s">
        <v>14</v>
      </c>
      <c r="C2535" s="6">
        <v>1185732</v>
      </c>
      <c r="D2535" s="7">
        <v>44245</v>
      </c>
      <c r="E2535" s="6" t="s">
        <v>46</v>
      </c>
      <c r="F2535" s="6" t="s">
        <v>94</v>
      </c>
      <c r="G2535" s="6" t="s">
        <v>95</v>
      </c>
      <c r="H2535" s="6" t="s">
        <v>20</v>
      </c>
      <c r="I2535" s="8">
        <v>0.25</v>
      </c>
      <c r="J2535" s="9">
        <v>3250</v>
      </c>
      <c r="K2535" s="10">
        <f t="shared" si="0"/>
        <v>812.5</v>
      </c>
      <c r="L2535" s="10">
        <f t="shared" si="1"/>
        <v>325</v>
      </c>
      <c r="M2535" s="11">
        <v>0.4</v>
      </c>
      <c r="O2535" s="16"/>
      <c r="P2535" s="14"/>
      <c r="Q2535" s="12"/>
      <c r="R2535" s="13"/>
    </row>
    <row r="2536" spans="1:18" ht="15.75" customHeight="1">
      <c r="A2536" s="1"/>
      <c r="B2536" s="6" t="s">
        <v>14</v>
      </c>
      <c r="C2536" s="6">
        <v>1185732</v>
      </c>
      <c r="D2536" s="7">
        <v>44245</v>
      </c>
      <c r="E2536" s="6" t="s">
        <v>46</v>
      </c>
      <c r="F2536" s="6" t="s">
        <v>94</v>
      </c>
      <c r="G2536" s="6" t="s">
        <v>95</v>
      </c>
      <c r="H2536" s="6" t="s">
        <v>21</v>
      </c>
      <c r="I2536" s="8">
        <v>0.4</v>
      </c>
      <c r="J2536" s="9">
        <v>4000</v>
      </c>
      <c r="K2536" s="10">
        <f t="shared" si="0"/>
        <v>1600</v>
      </c>
      <c r="L2536" s="10">
        <f t="shared" si="1"/>
        <v>560</v>
      </c>
      <c r="M2536" s="11">
        <v>0.35</v>
      </c>
      <c r="O2536" s="16"/>
      <c r="P2536" s="14"/>
      <c r="Q2536" s="12"/>
      <c r="R2536" s="13"/>
    </row>
    <row r="2537" spans="1:18" ht="15.75" customHeight="1">
      <c r="A2537" s="1"/>
      <c r="B2537" s="6" t="s">
        <v>14</v>
      </c>
      <c r="C2537" s="6">
        <v>1185732</v>
      </c>
      <c r="D2537" s="7">
        <v>44245</v>
      </c>
      <c r="E2537" s="6" t="s">
        <v>46</v>
      </c>
      <c r="F2537" s="6" t="s">
        <v>94</v>
      </c>
      <c r="G2537" s="6" t="s">
        <v>95</v>
      </c>
      <c r="H2537" s="6" t="s">
        <v>22</v>
      </c>
      <c r="I2537" s="8">
        <v>0.25</v>
      </c>
      <c r="J2537" s="9">
        <v>5000</v>
      </c>
      <c r="K2537" s="10">
        <f t="shared" si="0"/>
        <v>1250</v>
      </c>
      <c r="L2537" s="10">
        <f t="shared" si="1"/>
        <v>625</v>
      </c>
      <c r="M2537" s="11">
        <v>0.5</v>
      </c>
      <c r="O2537" s="16"/>
      <c r="P2537" s="14"/>
      <c r="Q2537" s="12"/>
      <c r="R2537" s="13"/>
    </row>
    <row r="2538" spans="1:18" ht="15.75" customHeight="1">
      <c r="A2538" s="1"/>
      <c r="B2538" s="6" t="s">
        <v>14</v>
      </c>
      <c r="C2538" s="6">
        <v>1185732</v>
      </c>
      <c r="D2538" s="7">
        <v>44271</v>
      </c>
      <c r="E2538" s="6" t="s">
        <v>46</v>
      </c>
      <c r="F2538" s="6" t="s">
        <v>94</v>
      </c>
      <c r="G2538" s="6" t="s">
        <v>95</v>
      </c>
      <c r="H2538" s="6" t="s">
        <v>17</v>
      </c>
      <c r="I2538" s="8">
        <v>0.25</v>
      </c>
      <c r="J2538" s="9">
        <v>7200</v>
      </c>
      <c r="K2538" s="10">
        <f t="shared" si="0"/>
        <v>1800</v>
      </c>
      <c r="L2538" s="10">
        <f t="shared" si="1"/>
        <v>720</v>
      </c>
      <c r="M2538" s="11">
        <v>0.4</v>
      </c>
      <c r="O2538" s="16"/>
      <c r="P2538" s="14"/>
      <c r="Q2538" s="12"/>
      <c r="R2538" s="13"/>
    </row>
    <row r="2539" spans="1:18" ht="15.75" customHeight="1">
      <c r="A2539" s="1"/>
      <c r="B2539" s="6" t="s">
        <v>14</v>
      </c>
      <c r="C2539" s="6">
        <v>1185732</v>
      </c>
      <c r="D2539" s="7">
        <v>44271</v>
      </c>
      <c r="E2539" s="6" t="s">
        <v>46</v>
      </c>
      <c r="F2539" s="6" t="s">
        <v>94</v>
      </c>
      <c r="G2539" s="6" t="s">
        <v>95</v>
      </c>
      <c r="H2539" s="6" t="s">
        <v>18</v>
      </c>
      <c r="I2539" s="8">
        <v>0.25</v>
      </c>
      <c r="J2539" s="9">
        <v>4000</v>
      </c>
      <c r="K2539" s="10">
        <f t="shared" si="0"/>
        <v>1000</v>
      </c>
      <c r="L2539" s="10">
        <f t="shared" si="1"/>
        <v>350</v>
      </c>
      <c r="M2539" s="11">
        <v>0.35</v>
      </c>
      <c r="O2539" s="16"/>
      <c r="P2539" s="14"/>
      <c r="Q2539" s="12"/>
      <c r="R2539" s="13"/>
    </row>
    <row r="2540" spans="1:18" ht="15.75" customHeight="1">
      <c r="A2540" s="1"/>
      <c r="B2540" s="6" t="s">
        <v>14</v>
      </c>
      <c r="C2540" s="6">
        <v>1185732</v>
      </c>
      <c r="D2540" s="7">
        <v>44271</v>
      </c>
      <c r="E2540" s="6" t="s">
        <v>46</v>
      </c>
      <c r="F2540" s="6" t="s">
        <v>94</v>
      </c>
      <c r="G2540" s="6" t="s">
        <v>95</v>
      </c>
      <c r="H2540" s="6" t="s">
        <v>19</v>
      </c>
      <c r="I2540" s="8">
        <v>0.15000000000000002</v>
      </c>
      <c r="J2540" s="9">
        <v>4250</v>
      </c>
      <c r="K2540" s="10">
        <f t="shared" si="0"/>
        <v>637.50000000000011</v>
      </c>
      <c r="L2540" s="10">
        <f t="shared" si="1"/>
        <v>255.00000000000006</v>
      </c>
      <c r="M2540" s="11">
        <v>0.4</v>
      </c>
      <c r="O2540" s="16"/>
      <c r="P2540" s="14"/>
      <c r="Q2540" s="12"/>
      <c r="R2540" s="13"/>
    </row>
    <row r="2541" spans="1:18" ht="15.75" customHeight="1">
      <c r="A2541" s="1"/>
      <c r="B2541" s="6" t="s">
        <v>14</v>
      </c>
      <c r="C2541" s="6">
        <v>1185732</v>
      </c>
      <c r="D2541" s="7">
        <v>44271</v>
      </c>
      <c r="E2541" s="6" t="s">
        <v>46</v>
      </c>
      <c r="F2541" s="6" t="s">
        <v>94</v>
      </c>
      <c r="G2541" s="6" t="s">
        <v>95</v>
      </c>
      <c r="H2541" s="6" t="s">
        <v>20</v>
      </c>
      <c r="I2541" s="8">
        <v>0.19999999999999996</v>
      </c>
      <c r="J2541" s="9">
        <v>2750</v>
      </c>
      <c r="K2541" s="10">
        <f t="shared" si="0"/>
        <v>549.99999999999989</v>
      </c>
      <c r="L2541" s="10">
        <f t="shared" si="1"/>
        <v>219.99999999999997</v>
      </c>
      <c r="M2541" s="11">
        <v>0.4</v>
      </c>
      <c r="O2541" s="16"/>
      <c r="P2541" s="14"/>
      <c r="Q2541" s="12"/>
      <c r="R2541" s="13"/>
    </row>
    <row r="2542" spans="1:18" ht="15.75" customHeight="1">
      <c r="A2542" s="1"/>
      <c r="B2542" s="6" t="s">
        <v>14</v>
      </c>
      <c r="C2542" s="6">
        <v>1185732</v>
      </c>
      <c r="D2542" s="7">
        <v>44271</v>
      </c>
      <c r="E2542" s="6" t="s">
        <v>46</v>
      </c>
      <c r="F2542" s="6" t="s">
        <v>94</v>
      </c>
      <c r="G2542" s="6" t="s">
        <v>95</v>
      </c>
      <c r="H2542" s="6" t="s">
        <v>21</v>
      </c>
      <c r="I2542" s="8">
        <v>0.35000000000000009</v>
      </c>
      <c r="J2542" s="9">
        <v>3250</v>
      </c>
      <c r="K2542" s="10">
        <f t="shared" si="0"/>
        <v>1137.5000000000002</v>
      </c>
      <c r="L2542" s="10">
        <f t="shared" si="1"/>
        <v>398.12500000000006</v>
      </c>
      <c r="M2542" s="11">
        <v>0.35</v>
      </c>
      <c r="O2542" s="16"/>
      <c r="P2542" s="14"/>
      <c r="Q2542" s="12"/>
      <c r="R2542" s="13"/>
    </row>
    <row r="2543" spans="1:18" ht="15.75" customHeight="1">
      <c r="A2543" s="1"/>
      <c r="B2543" s="6" t="s">
        <v>14</v>
      </c>
      <c r="C2543" s="6">
        <v>1185732</v>
      </c>
      <c r="D2543" s="7">
        <v>44271</v>
      </c>
      <c r="E2543" s="6" t="s">
        <v>46</v>
      </c>
      <c r="F2543" s="6" t="s">
        <v>94</v>
      </c>
      <c r="G2543" s="6" t="s">
        <v>95</v>
      </c>
      <c r="H2543" s="6" t="s">
        <v>22</v>
      </c>
      <c r="I2543" s="8">
        <v>0.25</v>
      </c>
      <c r="J2543" s="9">
        <v>4250</v>
      </c>
      <c r="K2543" s="10">
        <f t="shared" si="0"/>
        <v>1062.5</v>
      </c>
      <c r="L2543" s="10">
        <f t="shared" si="1"/>
        <v>531.25</v>
      </c>
      <c r="M2543" s="11">
        <v>0.5</v>
      </c>
      <c r="O2543" s="16"/>
      <c r="P2543" s="14"/>
      <c r="Q2543" s="12"/>
      <c r="R2543" s="13"/>
    </row>
    <row r="2544" spans="1:18" ht="15.75" customHeight="1">
      <c r="A2544" s="1"/>
      <c r="B2544" s="6" t="s">
        <v>14</v>
      </c>
      <c r="C2544" s="6">
        <v>1185732</v>
      </c>
      <c r="D2544" s="7">
        <v>44303</v>
      </c>
      <c r="E2544" s="6" t="s">
        <v>46</v>
      </c>
      <c r="F2544" s="6" t="s">
        <v>94</v>
      </c>
      <c r="G2544" s="6" t="s">
        <v>95</v>
      </c>
      <c r="H2544" s="6" t="s">
        <v>17</v>
      </c>
      <c r="I2544" s="8">
        <v>0.25</v>
      </c>
      <c r="J2544" s="9">
        <v>6750</v>
      </c>
      <c r="K2544" s="10">
        <f t="shared" si="0"/>
        <v>1687.5</v>
      </c>
      <c r="L2544" s="10">
        <f t="shared" si="1"/>
        <v>675</v>
      </c>
      <c r="M2544" s="11">
        <v>0.4</v>
      </c>
      <c r="O2544" s="16"/>
      <c r="P2544" s="14"/>
      <c r="Q2544" s="12"/>
      <c r="R2544" s="13"/>
    </row>
    <row r="2545" spans="1:18" ht="15.75" customHeight="1">
      <c r="A2545" s="1"/>
      <c r="B2545" s="6" t="s">
        <v>14</v>
      </c>
      <c r="C2545" s="6">
        <v>1185732</v>
      </c>
      <c r="D2545" s="7">
        <v>44303</v>
      </c>
      <c r="E2545" s="6" t="s">
        <v>46</v>
      </c>
      <c r="F2545" s="6" t="s">
        <v>94</v>
      </c>
      <c r="G2545" s="6" t="s">
        <v>95</v>
      </c>
      <c r="H2545" s="6" t="s">
        <v>18</v>
      </c>
      <c r="I2545" s="8">
        <v>0.25</v>
      </c>
      <c r="J2545" s="9">
        <v>3750</v>
      </c>
      <c r="K2545" s="10">
        <f t="shared" si="0"/>
        <v>937.5</v>
      </c>
      <c r="L2545" s="10">
        <f t="shared" si="1"/>
        <v>328.125</v>
      </c>
      <c r="M2545" s="11">
        <v>0.35</v>
      </c>
      <c r="O2545" s="16"/>
      <c r="P2545" s="14"/>
      <c r="Q2545" s="12"/>
      <c r="R2545" s="13"/>
    </row>
    <row r="2546" spans="1:18" ht="15.75" customHeight="1">
      <c r="A2546" s="1"/>
      <c r="B2546" s="6" t="s">
        <v>14</v>
      </c>
      <c r="C2546" s="6">
        <v>1185732</v>
      </c>
      <c r="D2546" s="7">
        <v>44303</v>
      </c>
      <c r="E2546" s="6" t="s">
        <v>46</v>
      </c>
      <c r="F2546" s="6" t="s">
        <v>94</v>
      </c>
      <c r="G2546" s="6" t="s">
        <v>95</v>
      </c>
      <c r="H2546" s="6" t="s">
        <v>19</v>
      </c>
      <c r="I2546" s="8">
        <v>0.15000000000000002</v>
      </c>
      <c r="J2546" s="9">
        <v>3750</v>
      </c>
      <c r="K2546" s="10">
        <f t="shared" si="0"/>
        <v>562.50000000000011</v>
      </c>
      <c r="L2546" s="10">
        <f t="shared" si="1"/>
        <v>225.00000000000006</v>
      </c>
      <c r="M2546" s="11">
        <v>0.4</v>
      </c>
      <c r="O2546" s="16"/>
      <c r="P2546" s="14"/>
      <c r="Q2546" s="12"/>
      <c r="R2546" s="13"/>
    </row>
    <row r="2547" spans="1:18" ht="15.75" customHeight="1">
      <c r="A2547" s="1"/>
      <c r="B2547" s="6" t="s">
        <v>14</v>
      </c>
      <c r="C2547" s="6">
        <v>1185732</v>
      </c>
      <c r="D2547" s="7">
        <v>44303</v>
      </c>
      <c r="E2547" s="6" t="s">
        <v>46</v>
      </c>
      <c r="F2547" s="6" t="s">
        <v>94</v>
      </c>
      <c r="G2547" s="6" t="s">
        <v>95</v>
      </c>
      <c r="H2547" s="6" t="s">
        <v>20</v>
      </c>
      <c r="I2547" s="8">
        <v>0.19999999999999996</v>
      </c>
      <c r="J2547" s="9">
        <v>3000</v>
      </c>
      <c r="K2547" s="10">
        <f t="shared" si="0"/>
        <v>599.99999999999989</v>
      </c>
      <c r="L2547" s="10">
        <f t="shared" si="1"/>
        <v>239.99999999999997</v>
      </c>
      <c r="M2547" s="11">
        <v>0.4</v>
      </c>
      <c r="O2547" s="16"/>
      <c r="P2547" s="14"/>
      <c r="Q2547" s="12"/>
      <c r="R2547" s="13"/>
    </row>
    <row r="2548" spans="1:18" ht="15.75" customHeight="1">
      <c r="A2548" s="1"/>
      <c r="B2548" s="6" t="s">
        <v>14</v>
      </c>
      <c r="C2548" s="6">
        <v>1185732</v>
      </c>
      <c r="D2548" s="7">
        <v>44303</v>
      </c>
      <c r="E2548" s="6" t="s">
        <v>46</v>
      </c>
      <c r="F2548" s="6" t="s">
        <v>94</v>
      </c>
      <c r="G2548" s="6" t="s">
        <v>95</v>
      </c>
      <c r="H2548" s="6" t="s">
        <v>21</v>
      </c>
      <c r="I2548" s="8">
        <v>0.4</v>
      </c>
      <c r="J2548" s="9">
        <v>3250</v>
      </c>
      <c r="K2548" s="10">
        <f t="shared" si="0"/>
        <v>1300</v>
      </c>
      <c r="L2548" s="10">
        <f t="shared" si="1"/>
        <v>454.99999999999994</v>
      </c>
      <c r="M2548" s="11">
        <v>0.35</v>
      </c>
      <c r="O2548" s="16"/>
      <c r="P2548" s="14"/>
      <c r="Q2548" s="12"/>
      <c r="R2548" s="13"/>
    </row>
    <row r="2549" spans="1:18" ht="15.75" customHeight="1">
      <c r="A2549" s="1"/>
      <c r="B2549" s="6" t="s">
        <v>14</v>
      </c>
      <c r="C2549" s="6">
        <v>1185732</v>
      </c>
      <c r="D2549" s="7">
        <v>44303</v>
      </c>
      <c r="E2549" s="6" t="s">
        <v>46</v>
      </c>
      <c r="F2549" s="6" t="s">
        <v>94</v>
      </c>
      <c r="G2549" s="6" t="s">
        <v>95</v>
      </c>
      <c r="H2549" s="6" t="s">
        <v>22</v>
      </c>
      <c r="I2549" s="8">
        <v>0.30000000000000004</v>
      </c>
      <c r="J2549" s="9">
        <v>4750</v>
      </c>
      <c r="K2549" s="10">
        <f t="shared" si="0"/>
        <v>1425.0000000000002</v>
      </c>
      <c r="L2549" s="10">
        <f t="shared" si="1"/>
        <v>712.50000000000011</v>
      </c>
      <c r="M2549" s="11">
        <v>0.5</v>
      </c>
      <c r="O2549" s="16"/>
      <c r="P2549" s="14"/>
      <c r="Q2549" s="12"/>
      <c r="R2549" s="13"/>
    </row>
    <row r="2550" spans="1:18" ht="15.75" customHeight="1">
      <c r="A2550" s="1"/>
      <c r="B2550" s="6" t="s">
        <v>14</v>
      </c>
      <c r="C2550" s="6">
        <v>1185732</v>
      </c>
      <c r="D2550" s="7">
        <v>44332</v>
      </c>
      <c r="E2550" s="6" t="s">
        <v>46</v>
      </c>
      <c r="F2550" s="6" t="s">
        <v>94</v>
      </c>
      <c r="G2550" s="6" t="s">
        <v>95</v>
      </c>
      <c r="H2550" s="6" t="s">
        <v>17</v>
      </c>
      <c r="I2550" s="8">
        <v>0.4</v>
      </c>
      <c r="J2550" s="9">
        <v>7450</v>
      </c>
      <c r="K2550" s="10">
        <f t="shared" si="0"/>
        <v>2980</v>
      </c>
      <c r="L2550" s="10">
        <f t="shared" si="1"/>
        <v>1192</v>
      </c>
      <c r="M2550" s="11">
        <v>0.4</v>
      </c>
      <c r="O2550" s="16"/>
      <c r="P2550" s="14"/>
      <c r="Q2550" s="12"/>
      <c r="R2550" s="13"/>
    </row>
    <row r="2551" spans="1:18" ht="15.75" customHeight="1">
      <c r="A2551" s="1"/>
      <c r="B2551" s="6" t="s">
        <v>14</v>
      </c>
      <c r="C2551" s="6">
        <v>1185732</v>
      </c>
      <c r="D2551" s="7">
        <v>44332</v>
      </c>
      <c r="E2551" s="6" t="s">
        <v>46</v>
      </c>
      <c r="F2551" s="6" t="s">
        <v>94</v>
      </c>
      <c r="G2551" s="6" t="s">
        <v>95</v>
      </c>
      <c r="H2551" s="6" t="s">
        <v>18</v>
      </c>
      <c r="I2551" s="8">
        <v>0.4</v>
      </c>
      <c r="J2551" s="9">
        <v>4500</v>
      </c>
      <c r="K2551" s="10">
        <f t="shared" si="0"/>
        <v>1800</v>
      </c>
      <c r="L2551" s="10">
        <f t="shared" si="1"/>
        <v>630</v>
      </c>
      <c r="M2551" s="11">
        <v>0.35</v>
      </c>
      <c r="O2551" s="16"/>
      <c r="P2551" s="14"/>
      <c r="Q2551" s="12"/>
      <c r="R2551" s="13"/>
    </row>
    <row r="2552" spans="1:18" ht="15.75" customHeight="1">
      <c r="A2552" s="1"/>
      <c r="B2552" s="6" t="s">
        <v>14</v>
      </c>
      <c r="C2552" s="6">
        <v>1185732</v>
      </c>
      <c r="D2552" s="7">
        <v>44332</v>
      </c>
      <c r="E2552" s="6" t="s">
        <v>46</v>
      </c>
      <c r="F2552" s="6" t="s">
        <v>94</v>
      </c>
      <c r="G2552" s="6" t="s">
        <v>95</v>
      </c>
      <c r="H2552" s="6" t="s">
        <v>19</v>
      </c>
      <c r="I2552" s="8">
        <v>0.35000000000000003</v>
      </c>
      <c r="J2552" s="9">
        <v>4250</v>
      </c>
      <c r="K2552" s="10">
        <f t="shared" si="0"/>
        <v>1487.5000000000002</v>
      </c>
      <c r="L2552" s="10">
        <f t="shared" si="1"/>
        <v>595.00000000000011</v>
      </c>
      <c r="M2552" s="11">
        <v>0.4</v>
      </c>
      <c r="O2552" s="16"/>
      <c r="P2552" s="14"/>
      <c r="Q2552" s="12"/>
      <c r="R2552" s="13"/>
    </row>
    <row r="2553" spans="1:18" ht="15.75" customHeight="1">
      <c r="A2553" s="1"/>
      <c r="B2553" s="6" t="s">
        <v>14</v>
      </c>
      <c r="C2553" s="6">
        <v>1185732</v>
      </c>
      <c r="D2553" s="7">
        <v>44332</v>
      </c>
      <c r="E2553" s="6" t="s">
        <v>46</v>
      </c>
      <c r="F2553" s="6" t="s">
        <v>94</v>
      </c>
      <c r="G2553" s="6" t="s">
        <v>95</v>
      </c>
      <c r="H2553" s="6" t="s">
        <v>20</v>
      </c>
      <c r="I2553" s="8">
        <v>0.35000000000000003</v>
      </c>
      <c r="J2553" s="9">
        <v>3750</v>
      </c>
      <c r="K2553" s="10">
        <f t="shared" si="0"/>
        <v>1312.5000000000002</v>
      </c>
      <c r="L2553" s="10">
        <f t="shared" si="1"/>
        <v>525.00000000000011</v>
      </c>
      <c r="M2553" s="11">
        <v>0.4</v>
      </c>
      <c r="O2553" s="16"/>
      <c r="P2553" s="14"/>
      <c r="Q2553" s="12"/>
      <c r="R2553" s="13"/>
    </row>
    <row r="2554" spans="1:18" ht="15.75" customHeight="1">
      <c r="A2554" s="1"/>
      <c r="B2554" s="6" t="s">
        <v>14</v>
      </c>
      <c r="C2554" s="6">
        <v>1185732</v>
      </c>
      <c r="D2554" s="7">
        <v>44332</v>
      </c>
      <c r="E2554" s="6" t="s">
        <v>46</v>
      </c>
      <c r="F2554" s="6" t="s">
        <v>94</v>
      </c>
      <c r="G2554" s="6" t="s">
        <v>95</v>
      </c>
      <c r="H2554" s="6" t="s">
        <v>21</v>
      </c>
      <c r="I2554" s="8">
        <v>0.44999999999999996</v>
      </c>
      <c r="J2554" s="9">
        <v>4000</v>
      </c>
      <c r="K2554" s="10">
        <f t="shared" si="0"/>
        <v>1799.9999999999998</v>
      </c>
      <c r="L2554" s="10">
        <f t="shared" si="1"/>
        <v>629.99999999999989</v>
      </c>
      <c r="M2554" s="11">
        <v>0.35</v>
      </c>
      <c r="O2554" s="16"/>
      <c r="P2554" s="14"/>
      <c r="Q2554" s="12"/>
      <c r="R2554" s="13"/>
    </row>
    <row r="2555" spans="1:18" ht="15.75" customHeight="1">
      <c r="A2555" s="1"/>
      <c r="B2555" s="6" t="s">
        <v>14</v>
      </c>
      <c r="C2555" s="6">
        <v>1185732</v>
      </c>
      <c r="D2555" s="7">
        <v>44332</v>
      </c>
      <c r="E2555" s="6" t="s">
        <v>46</v>
      </c>
      <c r="F2555" s="6" t="s">
        <v>94</v>
      </c>
      <c r="G2555" s="6" t="s">
        <v>95</v>
      </c>
      <c r="H2555" s="6" t="s">
        <v>22</v>
      </c>
      <c r="I2555" s="8">
        <v>0.49999999999999994</v>
      </c>
      <c r="J2555" s="9">
        <v>5000</v>
      </c>
      <c r="K2555" s="10">
        <f t="shared" si="0"/>
        <v>2499.9999999999995</v>
      </c>
      <c r="L2555" s="10">
        <f t="shared" si="1"/>
        <v>1249.9999999999998</v>
      </c>
      <c r="M2555" s="11">
        <v>0.5</v>
      </c>
      <c r="O2555" s="16"/>
      <c r="P2555" s="14"/>
      <c r="Q2555" s="12"/>
      <c r="R2555" s="13"/>
    </row>
    <row r="2556" spans="1:18" ht="15.75" customHeight="1">
      <c r="A2556" s="1"/>
      <c r="B2556" s="6" t="s">
        <v>14</v>
      </c>
      <c r="C2556" s="6">
        <v>1185732</v>
      </c>
      <c r="D2556" s="7">
        <v>44365</v>
      </c>
      <c r="E2556" s="6" t="s">
        <v>46</v>
      </c>
      <c r="F2556" s="6" t="s">
        <v>94</v>
      </c>
      <c r="G2556" s="6" t="s">
        <v>95</v>
      </c>
      <c r="H2556" s="6" t="s">
        <v>17</v>
      </c>
      <c r="I2556" s="8">
        <v>0.44999999999999996</v>
      </c>
      <c r="J2556" s="9">
        <v>7500</v>
      </c>
      <c r="K2556" s="10">
        <f t="shared" si="0"/>
        <v>3374.9999999999995</v>
      </c>
      <c r="L2556" s="10">
        <f t="shared" si="1"/>
        <v>1350</v>
      </c>
      <c r="M2556" s="11">
        <v>0.4</v>
      </c>
      <c r="O2556" s="16"/>
      <c r="P2556" s="14"/>
      <c r="Q2556" s="12"/>
      <c r="R2556" s="13"/>
    </row>
    <row r="2557" spans="1:18" ht="15.75" customHeight="1">
      <c r="A2557" s="1"/>
      <c r="B2557" s="6" t="s">
        <v>14</v>
      </c>
      <c r="C2557" s="6">
        <v>1185732</v>
      </c>
      <c r="D2557" s="7">
        <v>44365</v>
      </c>
      <c r="E2557" s="6" t="s">
        <v>46</v>
      </c>
      <c r="F2557" s="6" t="s">
        <v>94</v>
      </c>
      <c r="G2557" s="6" t="s">
        <v>95</v>
      </c>
      <c r="H2557" s="6" t="s">
        <v>18</v>
      </c>
      <c r="I2557" s="8">
        <v>0.4</v>
      </c>
      <c r="J2557" s="9">
        <v>5000</v>
      </c>
      <c r="K2557" s="10">
        <f t="shared" si="0"/>
        <v>2000</v>
      </c>
      <c r="L2557" s="10">
        <f t="shared" si="1"/>
        <v>700</v>
      </c>
      <c r="M2557" s="11">
        <v>0.35</v>
      </c>
      <c r="O2557" s="16"/>
      <c r="P2557" s="14"/>
      <c r="Q2557" s="12"/>
      <c r="R2557" s="13"/>
    </row>
    <row r="2558" spans="1:18" ht="15.75" customHeight="1">
      <c r="A2558" s="1"/>
      <c r="B2558" s="6" t="s">
        <v>14</v>
      </c>
      <c r="C2558" s="6">
        <v>1185732</v>
      </c>
      <c r="D2558" s="7">
        <v>44365</v>
      </c>
      <c r="E2558" s="6" t="s">
        <v>46</v>
      </c>
      <c r="F2558" s="6" t="s">
        <v>94</v>
      </c>
      <c r="G2558" s="6" t="s">
        <v>95</v>
      </c>
      <c r="H2558" s="6" t="s">
        <v>19</v>
      </c>
      <c r="I2558" s="8">
        <v>0.45</v>
      </c>
      <c r="J2558" s="9">
        <v>4750</v>
      </c>
      <c r="K2558" s="10">
        <f t="shared" si="0"/>
        <v>2137.5</v>
      </c>
      <c r="L2558" s="10">
        <f t="shared" si="1"/>
        <v>855</v>
      </c>
      <c r="M2558" s="11">
        <v>0.4</v>
      </c>
      <c r="O2558" s="16"/>
      <c r="P2558" s="14"/>
      <c r="Q2558" s="12"/>
      <c r="R2558" s="13"/>
    </row>
    <row r="2559" spans="1:18" ht="15.75" customHeight="1">
      <c r="A2559" s="1"/>
      <c r="B2559" s="6" t="s">
        <v>14</v>
      </c>
      <c r="C2559" s="6">
        <v>1185732</v>
      </c>
      <c r="D2559" s="7">
        <v>44365</v>
      </c>
      <c r="E2559" s="6" t="s">
        <v>46</v>
      </c>
      <c r="F2559" s="6" t="s">
        <v>94</v>
      </c>
      <c r="G2559" s="6" t="s">
        <v>95</v>
      </c>
      <c r="H2559" s="6" t="s">
        <v>20</v>
      </c>
      <c r="I2559" s="8">
        <v>0.45</v>
      </c>
      <c r="J2559" s="9">
        <v>4500</v>
      </c>
      <c r="K2559" s="10">
        <f t="shared" si="0"/>
        <v>2025</v>
      </c>
      <c r="L2559" s="10">
        <f t="shared" si="1"/>
        <v>810</v>
      </c>
      <c r="M2559" s="11">
        <v>0.4</v>
      </c>
      <c r="O2559" s="16"/>
      <c r="P2559" s="14"/>
      <c r="Q2559" s="12"/>
      <c r="R2559" s="13"/>
    </row>
    <row r="2560" spans="1:18" ht="15.75" customHeight="1">
      <c r="A2560" s="1"/>
      <c r="B2560" s="6" t="s">
        <v>14</v>
      </c>
      <c r="C2560" s="6">
        <v>1185732</v>
      </c>
      <c r="D2560" s="7">
        <v>44365</v>
      </c>
      <c r="E2560" s="6" t="s">
        <v>46</v>
      </c>
      <c r="F2560" s="6" t="s">
        <v>94</v>
      </c>
      <c r="G2560" s="6" t="s">
        <v>95</v>
      </c>
      <c r="H2560" s="6" t="s">
        <v>21</v>
      </c>
      <c r="I2560" s="8">
        <v>0.6</v>
      </c>
      <c r="J2560" s="9">
        <v>4500</v>
      </c>
      <c r="K2560" s="10">
        <f t="shared" si="0"/>
        <v>2700</v>
      </c>
      <c r="L2560" s="10">
        <f t="shared" si="1"/>
        <v>944.99999999999989</v>
      </c>
      <c r="M2560" s="11">
        <v>0.35</v>
      </c>
      <c r="O2560" s="16"/>
      <c r="P2560" s="14"/>
      <c r="Q2560" s="12"/>
      <c r="R2560" s="13"/>
    </row>
    <row r="2561" spans="1:18" ht="15.75" customHeight="1">
      <c r="A2561" s="1"/>
      <c r="B2561" s="6" t="s">
        <v>14</v>
      </c>
      <c r="C2561" s="6">
        <v>1185732</v>
      </c>
      <c r="D2561" s="7">
        <v>44365</v>
      </c>
      <c r="E2561" s="6" t="s">
        <v>46</v>
      </c>
      <c r="F2561" s="6" t="s">
        <v>94</v>
      </c>
      <c r="G2561" s="6" t="s">
        <v>95</v>
      </c>
      <c r="H2561" s="6" t="s">
        <v>22</v>
      </c>
      <c r="I2561" s="8">
        <v>0.65</v>
      </c>
      <c r="J2561" s="9">
        <v>6250</v>
      </c>
      <c r="K2561" s="10">
        <f t="shared" si="0"/>
        <v>4062.5</v>
      </c>
      <c r="L2561" s="10">
        <f t="shared" si="1"/>
        <v>2031.25</v>
      </c>
      <c r="M2561" s="11">
        <v>0.5</v>
      </c>
      <c r="O2561" s="16"/>
      <c r="P2561" s="14"/>
      <c r="Q2561" s="12"/>
      <c r="R2561" s="13"/>
    </row>
    <row r="2562" spans="1:18" ht="15.75" customHeight="1">
      <c r="A2562" s="1"/>
      <c r="B2562" s="6" t="s">
        <v>14</v>
      </c>
      <c r="C2562" s="6">
        <v>1185732</v>
      </c>
      <c r="D2562" s="7">
        <v>44393</v>
      </c>
      <c r="E2562" s="6" t="s">
        <v>46</v>
      </c>
      <c r="F2562" s="6" t="s">
        <v>94</v>
      </c>
      <c r="G2562" s="6" t="s">
        <v>95</v>
      </c>
      <c r="H2562" s="6" t="s">
        <v>17</v>
      </c>
      <c r="I2562" s="8">
        <v>0.6</v>
      </c>
      <c r="J2562" s="9">
        <v>8500</v>
      </c>
      <c r="K2562" s="10">
        <f t="shared" si="0"/>
        <v>5100</v>
      </c>
      <c r="L2562" s="10">
        <f t="shared" si="1"/>
        <v>2040</v>
      </c>
      <c r="M2562" s="11">
        <v>0.4</v>
      </c>
      <c r="O2562" s="16"/>
      <c r="P2562" s="14"/>
      <c r="Q2562" s="12"/>
      <c r="R2562" s="13"/>
    </row>
    <row r="2563" spans="1:18" ht="15.75" customHeight="1">
      <c r="A2563" s="1"/>
      <c r="B2563" s="6" t="s">
        <v>14</v>
      </c>
      <c r="C2563" s="6">
        <v>1185732</v>
      </c>
      <c r="D2563" s="7">
        <v>44393</v>
      </c>
      <c r="E2563" s="6" t="s">
        <v>46</v>
      </c>
      <c r="F2563" s="6" t="s">
        <v>94</v>
      </c>
      <c r="G2563" s="6" t="s">
        <v>95</v>
      </c>
      <c r="H2563" s="6" t="s">
        <v>18</v>
      </c>
      <c r="I2563" s="8">
        <v>0.55000000000000004</v>
      </c>
      <c r="J2563" s="9">
        <v>6000</v>
      </c>
      <c r="K2563" s="10">
        <f t="shared" si="0"/>
        <v>3300.0000000000005</v>
      </c>
      <c r="L2563" s="10">
        <f t="shared" si="1"/>
        <v>1155</v>
      </c>
      <c r="M2563" s="11">
        <v>0.35</v>
      </c>
      <c r="O2563" s="16"/>
      <c r="P2563" s="14"/>
      <c r="Q2563" s="12"/>
      <c r="R2563" s="13"/>
    </row>
    <row r="2564" spans="1:18" ht="15.75" customHeight="1">
      <c r="A2564" s="1"/>
      <c r="B2564" s="6" t="s">
        <v>14</v>
      </c>
      <c r="C2564" s="6">
        <v>1185732</v>
      </c>
      <c r="D2564" s="7">
        <v>44393</v>
      </c>
      <c r="E2564" s="6" t="s">
        <v>46</v>
      </c>
      <c r="F2564" s="6" t="s">
        <v>94</v>
      </c>
      <c r="G2564" s="6" t="s">
        <v>95</v>
      </c>
      <c r="H2564" s="6" t="s">
        <v>19</v>
      </c>
      <c r="I2564" s="8">
        <v>0.5</v>
      </c>
      <c r="J2564" s="9">
        <v>5250</v>
      </c>
      <c r="K2564" s="10">
        <f t="shared" si="0"/>
        <v>2625</v>
      </c>
      <c r="L2564" s="10">
        <f t="shared" si="1"/>
        <v>1050</v>
      </c>
      <c r="M2564" s="11">
        <v>0.4</v>
      </c>
      <c r="O2564" s="16"/>
      <c r="P2564" s="14"/>
      <c r="Q2564" s="12"/>
      <c r="R2564" s="13"/>
    </row>
    <row r="2565" spans="1:18" ht="15.75" customHeight="1">
      <c r="A2565" s="1"/>
      <c r="B2565" s="6" t="s">
        <v>14</v>
      </c>
      <c r="C2565" s="6">
        <v>1185732</v>
      </c>
      <c r="D2565" s="7">
        <v>44393</v>
      </c>
      <c r="E2565" s="6" t="s">
        <v>46</v>
      </c>
      <c r="F2565" s="6" t="s">
        <v>94</v>
      </c>
      <c r="G2565" s="6" t="s">
        <v>95</v>
      </c>
      <c r="H2565" s="6" t="s">
        <v>20</v>
      </c>
      <c r="I2565" s="8">
        <v>0.5</v>
      </c>
      <c r="J2565" s="9">
        <v>4750</v>
      </c>
      <c r="K2565" s="10">
        <f t="shared" si="0"/>
        <v>2375</v>
      </c>
      <c r="L2565" s="10">
        <f t="shared" si="1"/>
        <v>950</v>
      </c>
      <c r="M2565" s="11">
        <v>0.4</v>
      </c>
      <c r="O2565" s="16"/>
      <c r="P2565" s="14"/>
      <c r="Q2565" s="12"/>
      <c r="R2565" s="13"/>
    </row>
    <row r="2566" spans="1:18" ht="15.75" customHeight="1">
      <c r="A2566" s="1"/>
      <c r="B2566" s="6" t="s">
        <v>14</v>
      </c>
      <c r="C2566" s="6">
        <v>1185732</v>
      </c>
      <c r="D2566" s="7">
        <v>44393</v>
      </c>
      <c r="E2566" s="6" t="s">
        <v>46</v>
      </c>
      <c r="F2566" s="6" t="s">
        <v>94</v>
      </c>
      <c r="G2566" s="6" t="s">
        <v>95</v>
      </c>
      <c r="H2566" s="6" t="s">
        <v>21</v>
      </c>
      <c r="I2566" s="8">
        <v>0.6</v>
      </c>
      <c r="J2566" s="9">
        <v>5000</v>
      </c>
      <c r="K2566" s="10">
        <f t="shared" si="0"/>
        <v>3000</v>
      </c>
      <c r="L2566" s="10">
        <f t="shared" si="1"/>
        <v>1050</v>
      </c>
      <c r="M2566" s="11">
        <v>0.35</v>
      </c>
      <c r="O2566" s="16"/>
      <c r="P2566" s="14"/>
      <c r="Q2566" s="12"/>
      <c r="R2566" s="13"/>
    </row>
    <row r="2567" spans="1:18" ht="15.75" customHeight="1">
      <c r="A2567" s="1"/>
      <c r="B2567" s="6" t="s">
        <v>14</v>
      </c>
      <c r="C2567" s="6">
        <v>1185732</v>
      </c>
      <c r="D2567" s="7">
        <v>44393</v>
      </c>
      <c r="E2567" s="6" t="s">
        <v>46</v>
      </c>
      <c r="F2567" s="6" t="s">
        <v>94</v>
      </c>
      <c r="G2567" s="6" t="s">
        <v>95</v>
      </c>
      <c r="H2567" s="6" t="s">
        <v>22</v>
      </c>
      <c r="I2567" s="8">
        <v>0.65</v>
      </c>
      <c r="J2567" s="9">
        <v>6750</v>
      </c>
      <c r="K2567" s="10">
        <f t="shared" si="0"/>
        <v>4387.5</v>
      </c>
      <c r="L2567" s="10">
        <f t="shared" si="1"/>
        <v>2193.75</v>
      </c>
      <c r="M2567" s="11">
        <v>0.5</v>
      </c>
      <c r="O2567" s="16"/>
      <c r="P2567" s="14"/>
      <c r="Q2567" s="12"/>
      <c r="R2567" s="13"/>
    </row>
    <row r="2568" spans="1:18" ht="15.75" customHeight="1">
      <c r="A2568" s="1"/>
      <c r="B2568" s="6" t="s">
        <v>14</v>
      </c>
      <c r="C2568" s="6">
        <v>1185732</v>
      </c>
      <c r="D2568" s="7">
        <v>44425</v>
      </c>
      <c r="E2568" s="6" t="s">
        <v>46</v>
      </c>
      <c r="F2568" s="6" t="s">
        <v>94</v>
      </c>
      <c r="G2568" s="6" t="s">
        <v>95</v>
      </c>
      <c r="H2568" s="6" t="s">
        <v>17</v>
      </c>
      <c r="I2568" s="8">
        <v>0.6</v>
      </c>
      <c r="J2568" s="9">
        <v>8250</v>
      </c>
      <c r="K2568" s="10">
        <f t="shared" si="0"/>
        <v>4950</v>
      </c>
      <c r="L2568" s="10">
        <f t="shared" si="1"/>
        <v>1980</v>
      </c>
      <c r="M2568" s="11">
        <v>0.4</v>
      </c>
      <c r="O2568" s="16"/>
      <c r="P2568" s="14"/>
      <c r="Q2568" s="12"/>
      <c r="R2568" s="13"/>
    </row>
    <row r="2569" spans="1:18" ht="15.75" customHeight="1">
      <c r="A2569" s="1"/>
      <c r="B2569" s="6" t="s">
        <v>14</v>
      </c>
      <c r="C2569" s="6">
        <v>1185732</v>
      </c>
      <c r="D2569" s="7">
        <v>44425</v>
      </c>
      <c r="E2569" s="6" t="s">
        <v>46</v>
      </c>
      <c r="F2569" s="6" t="s">
        <v>94</v>
      </c>
      <c r="G2569" s="6" t="s">
        <v>95</v>
      </c>
      <c r="H2569" s="6" t="s">
        <v>18</v>
      </c>
      <c r="I2569" s="8">
        <v>0.55000000000000004</v>
      </c>
      <c r="J2569" s="9">
        <v>6000</v>
      </c>
      <c r="K2569" s="10">
        <f t="shared" si="0"/>
        <v>3300.0000000000005</v>
      </c>
      <c r="L2569" s="10">
        <f t="shared" si="1"/>
        <v>1155</v>
      </c>
      <c r="M2569" s="11">
        <v>0.35</v>
      </c>
      <c r="O2569" s="16"/>
      <c r="P2569" s="14"/>
      <c r="Q2569" s="12"/>
      <c r="R2569" s="13"/>
    </row>
    <row r="2570" spans="1:18" ht="15.75" customHeight="1">
      <c r="A2570" s="1"/>
      <c r="B2570" s="6" t="s">
        <v>14</v>
      </c>
      <c r="C2570" s="6">
        <v>1185732</v>
      </c>
      <c r="D2570" s="7">
        <v>44425</v>
      </c>
      <c r="E2570" s="6" t="s">
        <v>46</v>
      </c>
      <c r="F2570" s="6" t="s">
        <v>94</v>
      </c>
      <c r="G2570" s="6" t="s">
        <v>95</v>
      </c>
      <c r="H2570" s="6" t="s">
        <v>19</v>
      </c>
      <c r="I2570" s="8">
        <v>0.5</v>
      </c>
      <c r="J2570" s="9">
        <v>5250</v>
      </c>
      <c r="K2570" s="10">
        <f t="shared" si="0"/>
        <v>2625</v>
      </c>
      <c r="L2570" s="10">
        <f t="shared" si="1"/>
        <v>1050</v>
      </c>
      <c r="M2570" s="11">
        <v>0.4</v>
      </c>
      <c r="O2570" s="16"/>
      <c r="P2570" s="14"/>
      <c r="Q2570" s="12"/>
      <c r="R2570" s="13"/>
    </row>
    <row r="2571" spans="1:18" ht="15.75" customHeight="1">
      <c r="A2571" s="1"/>
      <c r="B2571" s="6" t="s">
        <v>14</v>
      </c>
      <c r="C2571" s="6">
        <v>1185732</v>
      </c>
      <c r="D2571" s="7">
        <v>44425</v>
      </c>
      <c r="E2571" s="6" t="s">
        <v>46</v>
      </c>
      <c r="F2571" s="6" t="s">
        <v>94</v>
      </c>
      <c r="G2571" s="6" t="s">
        <v>95</v>
      </c>
      <c r="H2571" s="6" t="s">
        <v>20</v>
      </c>
      <c r="I2571" s="8">
        <v>0.4</v>
      </c>
      <c r="J2571" s="9">
        <v>4750</v>
      </c>
      <c r="K2571" s="10">
        <f t="shared" si="0"/>
        <v>1900</v>
      </c>
      <c r="L2571" s="10">
        <f t="shared" si="1"/>
        <v>760</v>
      </c>
      <c r="M2571" s="11">
        <v>0.4</v>
      </c>
      <c r="O2571" s="16"/>
      <c r="P2571" s="14"/>
      <c r="Q2571" s="12"/>
      <c r="R2571" s="13"/>
    </row>
    <row r="2572" spans="1:18" ht="15.75" customHeight="1">
      <c r="A2572" s="1"/>
      <c r="B2572" s="6" t="s">
        <v>14</v>
      </c>
      <c r="C2572" s="6">
        <v>1185732</v>
      </c>
      <c r="D2572" s="7">
        <v>44425</v>
      </c>
      <c r="E2572" s="6" t="s">
        <v>46</v>
      </c>
      <c r="F2572" s="6" t="s">
        <v>94</v>
      </c>
      <c r="G2572" s="6" t="s">
        <v>95</v>
      </c>
      <c r="H2572" s="6" t="s">
        <v>21</v>
      </c>
      <c r="I2572" s="8">
        <v>0.5</v>
      </c>
      <c r="J2572" s="9">
        <v>4500</v>
      </c>
      <c r="K2572" s="10">
        <f t="shared" si="0"/>
        <v>2250</v>
      </c>
      <c r="L2572" s="10">
        <f t="shared" si="1"/>
        <v>787.5</v>
      </c>
      <c r="M2572" s="11">
        <v>0.35</v>
      </c>
      <c r="O2572" s="16"/>
      <c r="P2572" s="14"/>
      <c r="Q2572" s="12"/>
      <c r="R2572" s="13"/>
    </row>
    <row r="2573" spans="1:18" ht="15.75" customHeight="1">
      <c r="A2573" s="1"/>
      <c r="B2573" s="6" t="s">
        <v>14</v>
      </c>
      <c r="C2573" s="6">
        <v>1185732</v>
      </c>
      <c r="D2573" s="7">
        <v>44425</v>
      </c>
      <c r="E2573" s="6" t="s">
        <v>46</v>
      </c>
      <c r="F2573" s="6" t="s">
        <v>94</v>
      </c>
      <c r="G2573" s="6" t="s">
        <v>95</v>
      </c>
      <c r="H2573" s="6" t="s">
        <v>22</v>
      </c>
      <c r="I2573" s="8">
        <v>0.55000000000000004</v>
      </c>
      <c r="J2573" s="9">
        <v>6250</v>
      </c>
      <c r="K2573" s="10">
        <f t="shared" si="0"/>
        <v>3437.5000000000005</v>
      </c>
      <c r="L2573" s="10">
        <f t="shared" si="1"/>
        <v>1718.7500000000002</v>
      </c>
      <c r="M2573" s="11">
        <v>0.5</v>
      </c>
      <c r="O2573" s="16"/>
      <c r="P2573" s="14"/>
      <c r="Q2573" s="12"/>
      <c r="R2573" s="13"/>
    </row>
    <row r="2574" spans="1:18" ht="15.75" customHeight="1">
      <c r="A2574" s="1"/>
      <c r="B2574" s="6" t="s">
        <v>14</v>
      </c>
      <c r="C2574" s="6">
        <v>1185732</v>
      </c>
      <c r="D2574" s="7">
        <v>44455</v>
      </c>
      <c r="E2574" s="6" t="s">
        <v>46</v>
      </c>
      <c r="F2574" s="6" t="s">
        <v>94</v>
      </c>
      <c r="G2574" s="6" t="s">
        <v>95</v>
      </c>
      <c r="H2574" s="6" t="s">
        <v>17</v>
      </c>
      <c r="I2574" s="8">
        <v>0.5</v>
      </c>
      <c r="J2574" s="9">
        <v>7250</v>
      </c>
      <c r="K2574" s="10">
        <f t="shared" si="0"/>
        <v>3625</v>
      </c>
      <c r="L2574" s="10">
        <f t="shared" si="1"/>
        <v>1450</v>
      </c>
      <c r="M2574" s="11">
        <v>0.4</v>
      </c>
      <c r="O2574" s="16"/>
      <c r="P2574" s="14"/>
      <c r="Q2574" s="12"/>
      <c r="R2574" s="13"/>
    </row>
    <row r="2575" spans="1:18" ht="15.75" customHeight="1">
      <c r="A2575" s="1"/>
      <c r="B2575" s="6" t="s">
        <v>14</v>
      </c>
      <c r="C2575" s="6">
        <v>1185732</v>
      </c>
      <c r="D2575" s="7">
        <v>44455</v>
      </c>
      <c r="E2575" s="6" t="s">
        <v>46</v>
      </c>
      <c r="F2575" s="6" t="s">
        <v>94</v>
      </c>
      <c r="G2575" s="6" t="s">
        <v>95</v>
      </c>
      <c r="H2575" s="6" t="s">
        <v>18</v>
      </c>
      <c r="I2575" s="8">
        <v>0.45000000000000012</v>
      </c>
      <c r="J2575" s="9">
        <v>5250</v>
      </c>
      <c r="K2575" s="10">
        <f t="shared" si="0"/>
        <v>2362.5000000000005</v>
      </c>
      <c r="L2575" s="10">
        <f t="shared" si="1"/>
        <v>826.87500000000011</v>
      </c>
      <c r="M2575" s="11">
        <v>0.35</v>
      </c>
      <c r="O2575" s="16"/>
      <c r="P2575" s="14"/>
      <c r="Q2575" s="12"/>
      <c r="R2575" s="13"/>
    </row>
    <row r="2576" spans="1:18" ht="15.75" customHeight="1">
      <c r="A2576" s="1"/>
      <c r="B2576" s="6" t="s">
        <v>14</v>
      </c>
      <c r="C2576" s="6">
        <v>1185732</v>
      </c>
      <c r="D2576" s="7">
        <v>44455</v>
      </c>
      <c r="E2576" s="6" t="s">
        <v>46</v>
      </c>
      <c r="F2576" s="6" t="s">
        <v>94</v>
      </c>
      <c r="G2576" s="6" t="s">
        <v>95</v>
      </c>
      <c r="H2576" s="6" t="s">
        <v>19</v>
      </c>
      <c r="I2576" s="8">
        <v>0.20000000000000007</v>
      </c>
      <c r="J2576" s="9">
        <v>4250</v>
      </c>
      <c r="K2576" s="10">
        <f t="shared" si="0"/>
        <v>850.00000000000023</v>
      </c>
      <c r="L2576" s="10">
        <f t="shared" si="1"/>
        <v>340.00000000000011</v>
      </c>
      <c r="M2576" s="11">
        <v>0.4</v>
      </c>
      <c r="O2576" s="16"/>
      <c r="P2576" s="14"/>
      <c r="Q2576" s="12"/>
      <c r="R2576" s="13"/>
    </row>
    <row r="2577" spans="1:18" ht="15.75" customHeight="1">
      <c r="A2577" s="1"/>
      <c r="B2577" s="6" t="s">
        <v>14</v>
      </c>
      <c r="C2577" s="6">
        <v>1185732</v>
      </c>
      <c r="D2577" s="7">
        <v>44455</v>
      </c>
      <c r="E2577" s="6" t="s">
        <v>46</v>
      </c>
      <c r="F2577" s="6" t="s">
        <v>94</v>
      </c>
      <c r="G2577" s="6" t="s">
        <v>95</v>
      </c>
      <c r="H2577" s="6" t="s">
        <v>20</v>
      </c>
      <c r="I2577" s="8">
        <v>0.20000000000000007</v>
      </c>
      <c r="J2577" s="9">
        <v>4000</v>
      </c>
      <c r="K2577" s="10">
        <f t="shared" si="0"/>
        <v>800.00000000000023</v>
      </c>
      <c r="L2577" s="10">
        <f t="shared" si="1"/>
        <v>320.00000000000011</v>
      </c>
      <c r="M2577" s="11">
        <v>0.4</v>
      </c>
      <c r="O2577" s="16"/>
      <c r="P2577" s="14"/>
      <c r="Q2577" s="12"/>
      <c r="R2577" s="13"/>
    </row>
    <row r="2578" spans="1:18" ht="15.75" customHeight="1">
      <c r="A2578" s="1"/>
      <c r="B2578" s="6" t="s">
        <v>14</v>
      </c>
      <c r="C2578" s="6">
        <v>1185732</v>
      </c>
      <c r="D2578" s="7">
        <v>44455</v>
      </c>
      <c r="E2578" s="6" t="s">
        <v>46</v>
      </c>
      <c r="F2578" s="6" t="s">
        <v>94</v>
      </c>
      <c r="G2578" s="6" t="s">
        <v>95</v>
      </c>
      <c r="H2578" s="6" t="s">
        <v>21</v>
      </c>
      <c r="I2578" s="8">
        <v>0.30000000000000004</v>
      </c>
      <c r="J2578" s="9">
        <v>4000</v>
      </c>
      <c r="K2578" s="10">
        <f t="shared" si="0"/>
        <v>1200.0000000000002</v>
      </c>
      <c r="L2578" s="10">
        <f t="shared" si="1"/>
        <v>420.00000000000006</v>
      </c>
      <c r="M2578" s="11">
        <v>0.35</v>
      </c>
      <c r="O2578" s="16"/>
      <c r="P2578" s="14"/>
      <c r="Q2578" s="12"/>
      <c r="R2578" s="13"/>
    </row>
    <row r="2579" spans="1:18" ht="15.75" customHeight="1">
      <c r="A2579" s="1"/>
      <c r="B2579" s="6" t="s">
        <v>14</v>
      </c>
      <c r="C2579" s="6">
        <v>1185732</v>
      </c>
      <c r="D2579" s="7">
        <v>44455</v>
      </c>
      <c r="E2579" s="6" t="s">
        <v>46</v>
      </c>
      <c r="F2579" s="6" t="s">
        <v>94</v>
      </c>
      <c r="G2579" s="6" t="s">
        <v>95</v>
      </c>
      <c r="H2579" s="6" t="s">
        <v>22</v>
      </c>
      <c r="I2579" s="8">
        <v>0.35000000000000009</v>
      </c>
      <c r="J2579" s="9">
        <v>5000</v>
      </c>
      <c r="K2579" s="10">
        <f t="shared" si="0"/>
        <v>1750.0000000000005</v>
      </c>
      <c r="L2579" s="10">
        <f t="shared" si="1"/>
        <v>875.00000000000023</v>
      </c>
      <c r="M2579" s="11">
        <v>0.5</v>
      </c>
      <c r="O2579" s="16"/>
      <c r="P2579" s="14"/>
      <c r="Q2579" s="12"/>
      <c r="R2579" s="13"/>
    </row>
    <row r="2580" spans="1:18" ht="15.75" customHeight="1">
      <c r="A2580" s="1"/>
      <c r="B2580" s="6" t="s">
        <v>14</v>
      </c>
      <c r="C2580" s="6">
        <v>1185732</v>
      </c>
      <c r="D2580" s="7">
        <v>44487</v>
      </c>
      <c r="E2580" s="6" t="s">
        <v>46</v>
      </c>
      <c r="F2580" s="6" t="s">
        <v>94</v>
      </c>
      <c r="G2580" s="6" t="s">
        <v>95</v>
      </c>
      <c r="H2580" s="6" t="s">
        <v>17</v>
      </c>
      <c r="I2580" s="8">
        <v>0.35000000000000009</v>
      </c>
      <c r="J2580" s="9">
        <v>6750</v>
      </c>
      <c r="K2580" s="10">
        <f t="shared" si="0"/>
        <v>2362.5000000000005</v>
      </c>
      <c r="L2580" s="10">
        <f t="shared" si="1"/>
        <v>945.00000000000023</v>
      </c>
      <c r="M2580" s="11">
        <v>0.4</v>
      </c>
      <c r="O2580" s="16"/>
      <c r="P2580" s="14"/>
      <c r="Q2580" s="12"/>
      <c r="R2580" s="13"/>
    </row>
    <row r="2581" spans="1:18" ht="15.75" customHeight="1">
      <c r="A2581" s="1"/>
      <c r="B2581" s="6" t="s">
        <v>14</v>
      </c>
      <c r="C2581" s="6">
        <v>1185732</v>
      </c>
      <c r="D2581" s="7">
        <v>44487</v>
      </c>
      <c r="E2581" s="6" t="s">
        <v>46</v>
      </c>
      <c r="F2581" s="6" t="s">
        <v>94</v>
      </c>
      <c r="G2581" s="6" t="s">
        <v>95</v>
      </c>
      <c r="H2581" s="6" t="s">
        <v>18</v>
      </c>
      <c r="I2581" s="8">
        <v>0.25000000000000011</v>
      </c>
      <c r="J2581" s="9">
        <v>5000</v>
      </c>
      <c r="K2581" s="10">
        <f t="shared" si="0"/>
        <v>1250.0000000000005</v>
      </c>
      <c r="L2581" s="10">
        <f t="shared" si="1"/>
        <v>437.50000000000011</v>
      </c>
      <c r="M2581" s="11">
        <v>0.35</v>
      </c>
      <c r="O2581" s="16"/>
      <c r="P2581" s="14"/>
      <c r="Q2581" s="12"/>
      <c r="R2581" s="13"/>
    </row>
    <row r="2582" spans="1:18" ht="15.75" customHeight="1">
      <c r="A2582" s="1"/>
      <c r="B2582" s="6" t="s">
        <v>14</v>
      </c>
      <c r="C2582" s="6">
        <v>1185732</v>
      </c>
      <c r="D2582" s="7">
        <v>44487</v>
      </c>
      <c r="E2582" s="6" t="s">
        <v>46</v>
      </c>
      <c r="F2582" s="6" t="s">
        <v>94</v>
      </c>
      <c r="G2582" s="6" t="s">
        <v>95</v>
      </c>
      <c r="H2582" s="6" t="s">
        <v>19</v>
      </c>
      <c r="I2582" s="8">
        <v>0.25000000000000011</v>
      </c>
      <c r="J2582" s="9">
        <v>3750</v>
      </c>
      <c r="K2582" s="10">
        <f t="shared" si="0"/>
        <v>937.50000000000045</v>
      </c>
      <c r="L2582" s="10">
        <f t="shared" si="1"/>
        <v>375.00000000000023</v>
      </c>
      <c r="M2582" s="11">
        <v>0.4</v>
      </c>
      <c r="O2582" s="16"/>
      <c r="P2582" s="14"/>
      <c r="Q2582" s="12"/>
      <c r="R2582" s="13"/>
    </row>
    <row r="2583" spans="1:18" ht="15.75" customHeight="1">
      <c r="A2583" s="1"/>
      <c r="B2583" s="6" t="s">
        <v>14</v>
      </c>
      <c r="C2583" s="6">
        <v>1185732</v>
      </c>
      <c r="D2583" s="7">
        <v>44487</v>
      </c>
      <c r="E2583" s="6" t="s">
        <v>46</v>
      </c>
      <c r="F2583" s="6" t="s">
        <v>94</v>
      </c>
      <c r="G2583" s="6" t="s">
        <v>95</v>
      </c>
      <c r="H2583" s="6" t="s">
        <v>20</v>
      </c>
      <c r="I2583" s="8">
        <v>0.25000000000000011</v>
      </c>
      <c r="J2583" s="9">
        <v>3500</v>
      </c>
      <c r="K2583" s="10">
        <f t="shared" si="0"/>
        <v>875.00000000000034</v>
      </c>
      <c r="L2583" s="10">
        <f t="shared" si="1"/>
        <v>350.00000000000017</v>
      </c>
      <c r="M2583" s="11">
        <v>0.4</v>
      </c>
      <c r="O2583" s="16"/>
      <c r="P2583" s="14"/>
      <c r="Q2583" s="12"/>
      <c r="R2583" s="13"/>
    </row>
    <row r="2584" spans="1:18" ht="15.75" customHeight="1">
      <c r="A2584" s="1"/>
      <c r="B2584" s="6" t="s">
        <v>14</v>
      </c>
      <c r="C2584" s="6">
        <v>1185732</v>
      </c>
      <c r="D2584" s="7">
        <v>44487</v>
      </c>
      <c r="E2584" s="6" t="s">
        <v>46</v>
      </c>
      <c r="F2584" s="6" t="s">
        <v>94</v>
      </c>
      <c r="G2584" s="6" t="s">
        <v>95</v>
      </c>
      <c r="H2584" s="6" t="s">
        <v>21</v>
      </c>
      <c r="I2584" s="8">
        <v>0.35000000000000009</v>
      </c>
      <c r="J2584" s="9">
        <v>3500</v>
      </c>
      <c r="K2584" s="10">
        <f t="shared" si="0"/>
        <v>1225.0000000000002</v>
      </c>
      <c r="L2584" s="10">
        <f t="shared" si="1"/>
        <v>428.75000000000006</v>
      </c>
      <c r="M2584" s="11">
        <v>0.35</v>
      </c>
      <c r="O2584" s="16"/>
      <c r="P2584" s="14"/>
      <c r="Q2584" s="12"/>
      <c r="R2584" s="13"/>
    </row>
    <row r="2585" spans="1:18" ht="15.75" customHeight="1">
      <c r="A2585" s="1"/>
      <c r="B2585" s="6" t="s">
        <v>14</v>
      </c>
      <c r="C2585" s="6">
        <v>1185732</v>
      </c>
      <c r="D2585" s="7">
        <v>44487</v>
      </c>
      <c r="E2585" s="6" t="s">
        <v>46</v>
      </c>
      <c r="F2585" s="6" t="s">
        <v>94</v>
      </c>
      <c r="G2585" s="6" t="s">
        <v>95</v>
      </c>
      <c r="H2585" s="6" t="s">
        <v>22</v>
      </c>
      <c r="I2585" s="8">
        <v>0.35000000000000003</v>
      </c>
      <c r="J2585" s="9">
        <v>4750</v>
      </c>
      <c r="K2585" s="10">
        <f t="shared" si="0"/>
        <v>1662.5000000000002</v>
      </c>
      <c r="L2585" s="10">
        <f t="shared" si="1"/>
        <v>831.25000000000011</v>
      </c>
      <c r="M2585" s="11">
        <v>0.5</v>
      </c>
      <c r="O2585" s="16"/>
      <c r="P2585" s="14"/>
      <c r="Q2585" s="12"/>
      <c r="R2585" s="13"/>
    </row>
    <row r="2586" spans="1:18" ht="15.75" customHeight="1">
      <c r="A2586" s="1"/>
      <c r="B2586" s="6" t="s">
        <v>14</v>
      </c>
      <c r="C2586" s="6">
        <v>1185732</v>
      </c>
      <c r="D2586" s="7">
        <v>44517</v>
      </c>
      <c r="E2586" s="6" t="s">
        <v>46</v>
      </c>
      <c r="F2586" s="6" t="s">
        <v>94</v>
      </c>
      <c r="G2586" s="6" t="s">
        <v>95</v>
      </c>
      <c r="H2586" s="6" t="s">
        <v>17</v>
      </c>
      <c r="I2586" s="8">
        <v>0.3000000000000001</v>
      </c>
      <c r="J2586" s="9">
        <v>6250</v>
      </c>
      <c r="K2586" s="10">
        <f t="shared" si="0"/>
        <v>1875.0000000000007</v>
      </c>
      <c r="L2586" s="10">
        <f t="shared" si="1"/>
        <v>750.00000000000034</v>
      </c>
      <c r="M2586" s="11">
        <v>0.4</v>
      </c>
      <c r="O2586" s="16"/>
      <c r="P2586" s="14"/>
      <c r="Q2586" s="12"/>
      <c r="R2586" s="13"/>
    </row>
    <row r="2587" spans="1:18" ht="15.75" customHeight="1">
      <c r="A2587" s="1"/>
      <c r="B2587" s="6" t="s">
        <v>14</v>
      </c>
      <c r="C2587" s="6">
        <v>1185732</v>
      </c>
      <c r="D2587" s="7">
        <v>44517</v>
      </c>
      <c r="E2587" s="6" t="s">
        <v>46</v>
      </c>
      <c r="F2587" s="6" t="s">
        <v>94</v>
      </c>
      <c r="G2587" s="6" t="s">
        <v>95</v>
      </c>
      <c r="H2587" s="6" t="s">
        <v>18</v>
      </c>
      <c r="I2587" s="8">
        <v>0.20000000000000012</v>
      </c>
      <c r="J2587" s="9">
        <v>4500</v>
      </c>
      <c r="K2587" s="10">
        <f t="shared" si="0"/>
        <v>900.00000000000057</v>
      </c>
      <c r="L2587" s="10">
        <f t="shared" si="1"/>
        <v>315.00000000000017</v>
      </c>
      <c r="M2587" s="11">
        <v>0.35</v>
      </c>
      <c r="O2587" s="16"/>
      <c r="P2587" s="14"/>
      <c r="Q2587" s="12"/>
      <c r="R2587" s="13"/>
    </row>
    <row r="2588" spans="1:18" ht="15.75" customHeight="1">
      <c r="A2588" s="1"/>
      <c r="B2588" s="6" t="s">
        <v>14</v>
      </c>
      <c r="C2588" s="6">
        <v>1185732</v>
      </c>
      <c r="D2588" s="7">
        <v>44517</v>
      </c>
      <c r="E2588" s="6" t="s">
        <v>46</v>
      </c>
      <c r="F2588" s="6" t="s">
        <v>94</v>
      </c>
      <c r="G2588" s="6" t="s">
        <v>95</v>
      </c>
      <c r="H2588" s="6" t="s">
        <v>19</v>
      </c>
      <c r="I2588" s="8">
        <v>0.30000000000000016</v>
      </c>
      <c r="J2588" s="9">
        <v>3950</v>
      </c>
      <c r="K2588" s="10">
        <f t="shared" si="0"/>
        <v>1185.0000000000007</v>
      </c>
      <c r="L2588" s="10">
        <f t="shared" si="1"/>
        <v>474.00000000000028</v>
      </c>
      <c r="M2588" s="11">
        <v>0.4</v>
      </c>
      <c r="O2588" s="16"/>
      <c r="P2588" s="14"/>
      <c r="Q2588" s="12"/>
      <c r="R2588" s="13"/>
    </row>
    <row r="2589" spans="1:18" ht="15.75" customHeight="1">
      <c r="A2589" s="1"/>
      <c r="B2589" s="6" t="s">
        <v>14</v>
      </c>
      <c r="C2589" s="6">
        <v>1185732</v>
      </c>
      <c r="D2589" s="7">
        <v>44517</v>
      </c>
      <c r="E2589" s="6" t="s">
        <v>46</v>
      </c>
      <c r="F2589" s="6" t="s">
        <v>94</v>
      </c>
      <c r="G2589" s="6" t="s">
        <v>95</v>
      </c>
      <c r="H2589" s="6" t="s">
        <v>20</v>
      </c>
      <c r="I2589" s="8">
        <v>0.6000000000000002</v>
      </c>
      <c r="J2589" s="9">
        <v>4500</v>
      </c>
      <c r="K2589" s="10">
        <f t="shared" si="0"/>
        <v>2700.0000000000009</v>
      </c>
      <c r="L2589" s="10">
        <f t="shared" si="1"/>
        <v>1080.0000000000005</v>
      </c>
      <c r="M2589" s="11">
        <v>0.4</v>
      </c>
      <c r="O2589" s="16"/>
      <c r="P2589" s="14"/>
      <c r="Q2589" s="12"/>
      <c r="R2589" s="13"/>
    </row>
    <row r="2590" spans="1:18" ht="15.75" customHeight="1">
      <c r="A2590" s="1"/>
      <c r="B2590" s="6" t="s">
        <v>14</v>
      </c>
      <c r="C2590" s="6">
        <v>1185732</v>
      </c>
      <c r="D2590" s="7">
        <v>44517</v>
      </c>
      <c r="E2590" s="6" t="s">
        <v>46</v>
      </c>
      <c r="F2590" s="6" t="s">
        <v>94</v>
      </c>
      <c r="G2590" s="6" t="s">
        <v>95</v>
      </c>
      <c r="H2590" s="6" t="s">
        <v>21</v>
      </c>
      <c r="I2590" s="8">
        <v>0.75000000000000011</v>
      </c>
      <c r="J2590" s="9">
        <v>4250</v>
      </c>
      <c r="K2590" s="10">
        <f t="shared" si="0"/>
        <v>3187.5000000000005</v>
      </c>
      <c r="L2590" s="10">
        <f t="shared" si="1"/>
        <v>1115.625</v>
      </c>
      <c r="M2590" s="11">
        <v>0.35</v>
      </c>
      <c r="O2590" s="16"/>
      <c r="P2590" s="14"/>
      <c r="Q2590" s="12"/>
      <c r="R2590" s="13"/>
    </row>
    <row r="2591" spans="1:18" ht="15.75" customHeight="1">
      <c r="A2591" s="1"/>
      <c r="B2591" s="6" t="s">
        <v>14</v>
      </c>
      <c r="C2591" s="6">
        <v>1185732</v>
      </c>
      <c r="D2591" s="7">
        <v>44517</v>
      </c>
      <c r="E2591" s="6" t="s">
        <v>46</v>
      </c>
      <c r="F2591" s="6" t="s">
        <v>94</v>
      </c>
      <c r="G2591" s="6" t="s">
        <v>95</v>
      </c>
      <c r="H2591" s="6" t="s">
        <v>22</v>
      </c>
      <c r="I2591" s="8">
        <v>0.75</v>
      </c>
      <c r="J2591" s="9">
        <v>5250</v>
      </c>
      <c r="K2591" s="10">
        <f t="shared" si="0"/>
        <v>3937.5</v>
      </c>
      <c r="L2591" s="10">
        <f t="shared" si="1"/>
        <v>1968.75</v>
      </c>
      <c r="M2591" s="11">
        <v>0.5</v>
      </c>
      <c r="O2591" s="16"/>
      <c r="P2591" s="14"/>
      <c r="Q2591" s="12"/>
      <c r="R2591" s="13"/>
    </row>
    <row r="2592" spans="1:18" ht="15.75" customHeight="1">
      <c r="A2592" s="1"/>
      <c r="B2592" s="6" t="s">
        <v>14</v>
      </c>
      <c r="C2592" s="6">
        <v>1185732</v>
      </c>
      <c r="D2592" s="7">
        <v>44546</v>
      </c>
      <c r="E2592" s="6" t="s">
        <v>46</v>
      </c>
      <c r="F2592" s="6" t="s">
        <v>94</v>
      </c>
      <c r="G2592" s="6" t="s">
        <v>95</v>
      </c>
      <c r="H2592" s="6" t="s">
        <v>17</v>
      </c>
      <c r="I2592" s="8">
        <v>0.70000000000000007</v>
      </c>
      <c r="J2592" s="9">
        <v>7750</v>
      </c>
      <c r="K2592" s="10">
        <f t="shared" si="0"/>
        <v>5425.0000000000009</v>
      </c>
      <c r="L2592" s="10">
        <f t="shared" si="1"/>
        <v>2170.0000000000005</v>
      </c>
      <c r="M2592" s="11">
        <v>0.4</v>
      </c>
      <c r="O2592" s="16"/>
      <c r="P2592" s="14"/>
      <c r="Q2592" s="12"/>
      <c r="R2592" s="13"/>
    </row>
    <row r="2593" spans="1:18" ht="15.75" customHeight="1">
      <c r="A2593" s="1"/>
      <c r="B2593" s="6" t="s">
        <v>14</v>
      </c>
      <c r="C2593" s="6">
        <v>1185732</v>
      </c>
      <c r="D2593" s="7">
        <v>44546</v>
      </c>
      <c r="E2593" s="6" t="s">
        <v>46</v>
      </c>
      <c r="F2593" s="6" t="s">
        <v>94</v>
      </c>
      <c r="G2593" s="6" t="s">
        <v>95</v>
      </c>
      <c r="H2593" s="6" t="s">
        <v>18</v>
      </c>
      <c r="I2593" s="8">
        <v>0.60000000000000009</v>
      </c>
      <c r="J2593" s="9">
        <v>5750</v>
      </c>
      <c r="K2593" s="10">
        <f t="shared" si="0"/>
        <v>3450.0000000000005</v>
      </c>
      <c r="L2593" s="10">
        <f t="shared" si="1"/>
        <v>1207.5</v>
      </c>
      <c r="M2593" s="11">
        <v>0.35</v>
      </c>
      <c r="O2593" s="16"/>
      <c r="P2593" s="14"/>
      <c r="Q2593" s="12"/>
      <c r="R2593" s="13"/>
    </row>
    <row r="2594" spans="1:18" ht="15.75" customHeight="1">
      <c r="A2594" s="1"/>
      <c r="B2594" s="6" t="s">
        <v>14</v>
      </c>
      <c r="C2594" s="6">
        <v>1185732</v>
      </c>
      <c r="D2594" s="7">
        <v>44546</v>
      </c>
      <c r="E2594" s="6" t="s">
        <v>46</v>
      </c>
      <c r="F2594" s="6" t="s">
        <v>94</v>
      </c>
      <c r="G2594" s="6" t="s">
        <v>95</v>
      </c>
      <c r="H2594" s="6" t="s">
        <v>19</v>
      </c>
      <c r="I2594" s="8">
        <v>0.60000000000000009</v>
      </c>
      <c r="J2594" s="9">
        <v>5250</v>
      </c>
      <c r="K2594" s="10">
        <f t="shared" si="0"/>
        <v>3150.0000000000005</v>
      </c>
      <c r="L2594" s="10">
        <f t="shared" si="1"/>
        <v>1260.0000000000002</v>
      </c>
      <c r="M2594" s="11">
        <v>0.4</v>
      </c>
      <c r="O2594" s="16"/>
      <c r="P2594" s="14"/>
      <c r="Q2594" s="12"/>
      <c r="R2594" s="13"/>
    </row>
    <row r="2595" spans="1:18" ht="15.75" customHeight="1">
      <c r="A2595" s="1"/>
      <c r="B2595" s="6" t="s">
        <v>14</v>
      </c>
      <c r="C2595" s="6">
        <v>1185732</v>
      </c>
      <c r="D2595" s="7">
        <v>44546</v>
      </c>
      <c r="E2595" s="6" t="s">
        <v>46</v>
      </c>
      <c r="F2595" s="6" t="s">
        <v>94</v>
      </c>
      <c r="G2595" s="6" t="s">
        <v>95</v>
      </c>
      <c r="H2595" s="6" t="s">
        <v>20</v>
      </c>
      <c r="I2595" s="8">
        <v>0.60000000000000009</v>
      </c>
      <c r="J2595" s="9">
        <v>4750</v>
      </c>
      <c r="K2595" s="10">
        <f t="shared" si="0"/>
        <v>2850.0000000000005</v>
      </c>
      <c r="L2595" s="10">
        <f t="shared" si="1"/>
        <v>1140.0000000000002</v>
      </c>
      <c r="M2595" s="11">
        <v>0.4</v>
      </c>
      <c r="O2595" s="16"/>
      <c r="P2595" s="14"/>
      <c r="Q2595" s="12"/>
      <c r="R2595" s="13"/>
    </row>
    <row r="2596" spans="1:18" ht="15.75" customHeight="1">
      <c r="A2596" s="1"/>
      <c r="B2596" s="6" t="s">
        <v>14</v>
      </c>
      <c r="C2596" s="6">
        <v>1185732</v>
      </c>
      <c r="D2596" s="7">
        <v>44546</v>
      </c>
      <c r="E2596" s="6" t="s">
        <v>46</v>
      </c>
      <c r="F2596" s="6" t="s">
        <v>94</v>
      </c>
      <c r="G2596" s="6" t="s">
        <v>95</v>
      </c>
      <c r="H2596" s="6" t="s">
        <v>21</v>
      </c>
      <c r="I2596" s="8">
        <v>0.70000000000000007</v>
      </c>
      <c r="J2596" s="9">
        <v>4750</v>
      </c>
      <c r="K2596" s="10">
        <f t="shared" si="0"/>
        <v>3325.0000000000005</v>
      </c>
      <c r="L2596" s="10">
        <f t="shared" si="1"/>
        <v>1163.75</v>
      </c>
      <c r="M2596" s="11">
        <v>0.35</v>
      </c>
      <c r="O2596" s="16"/>
      <c r="P2596" s="14"/>
      <c r="Q2596" s="12"/>
      <c r="R2596" s="13"/>
    </row>
    <row r="2597" spans="1:18" ht="15.75" customHeight="1">
      <c r="A2597" s="1"/>
      <c r="B2597" s="6" t="s">
        <v>14</v>
      </c>
      <c r="C2597" s="6">
        <v>1185732</v>
      </c>
      <c r="D2597" s="7">
        <v>44546</v>
      </c>
      <c r="E2597" s="6" t="s">
        <v>46</v>
      </c>
      <c r="F2597" s="6" t="s">
        <v>94</v>
      </c>
      <c r="G2597" s="6" t="s">
        <v>95</v>
      </c>
      <c r="H2597" s="6" t="s">
        <v>22</v>
      </c>
      <c r="I2597" s="8">
        <v>0.75</v>
      </c>
      <c r="J2597" s="9">
        <v>5750</v>
      </c>
      <c r="K2597" s="10">
        <f t="shared" si="0"/>
        <v>4312.5</v>
      </c>
      <c r="L2597" s="10">
        <f t="shared" si="1"/>
        <v>2156.25</v>
      </c>
      <c r="M2597" s="11">
        <v>0.5</v>
      </c>
      <c r="O2597" s="16"/>
      <c r="P2597" s="14"/>
      <c r="Q2597" s="12"/>
      <c r="R2597" s="13"/>
    </row>
    <row r="2598" spans="1:18" ht="15.75" customHeight="1">
      <c r="A2598" s="1" t="s">
        <v>39</v>
      </c>
      <c r="B2598" s="6" t="s">
        <v>23</v>
      </c>
      <c r="C2598" s="6">
        <v>1197831</v>
      </c>
      <c r="D2598" s="7">
        <v>44219</v>
      </c>
      <c r="E2598" s="6" t="s">
        <v>24</v>
      </c>
      <c r="F2598" s="6" t="s">
        <v>96</v>
      </c>
      <c r="G2598" s="6" t="s">
        <v>97</v>
      </c>
      <c r="H2598" s="6" t="s">
        <v>17</v>
      </c>
      <c r="I2598" s="8">
        <v>0.25000000000000006</v>
      </c>
      <c r="J2598" s="9">
        <v>6500</v>
      </c>
      <c r="K2598" s="10">
        <f t="shared" si="0"/>
        <v>1625.0000000000005</v>
      </c>
      <c r="L2598" s="10">
        <f t="shared" si="1"/>
        <v>650.00000000000023</v>
      </c>
      <c r="M2598" s="11">
        <v>0.4</v>
      </c>
      <c r="O2598" s="16"/>
      <c r="P2598" s="14"/>
      <c r="Q2598" s="12"/>
      <c r="R2598" s="13"/>
    </row>
    <row r="2599" spans="1:18" ht="15.75" customHeight="1">
      <c r="A2599" s="1"/>
      <c r="B2599" s="6" t="s">
        <v>23</v>
      </c>
      <c r="C2599" s="6">
        <v>1197831</v>
      </c>
      <c r="D2599" s="7">
        <v>44219</v>
      </c>
      <c r="E2599" s="6" t="s">
        <v>24</v>
      </c>
      <c r="F2599" s="6" t="s">
        <v>96</v>
      </c>
      <c r="G2599" s="6" t="s">
        <v>97</v>
      </c>
      <c r="H2599" s="6" t="s">
        <v>18</v>
      </c>
      <c r="I2599" s="8">
        <v>0.25000000000000006</v>
      </c>
      <c r="J2599" s="9">
        <v>4500</v>
      </c>
      <c r="K2599" s="10">
        <f t="shared" si="0"/>
        <v>1125.0000000000002</v>
      </c>
      <c r="L2599" s="10">
        <f t="shared" si="1"/>
        <v>393.75000000000006</v>
      </c>
      <c r="M2599" s="11">
        <v>0.35</v>
      </c>
      <c r="O2599" s="16"/>
      <c r="P2599" s="14"/>
      <c r="Q2599" s="12"/>
      <c r="R2599" s="13"/>
    </row>
    <row r="2600" spans="1:18" ht="15.75" customHeight="1">
      <c r="A2600" s="1"/>
      <c r="B2600" s="6" t="s">
        <v>23</v>
      </c>
      <c r="C2600" s="6">
        <v>1197831</v>
      </c>
      <c r="D2600" s="7">
        <v>44219</v>
      </c>
      <c r="E2600" s="6" t="s">
        <v>24</v>
      </c>
      <c r="F2600" s="6" t="s">
        <v>96</v>
      </c>
      <c r="G2600" s="6" t="s">
        <v>97</v>
      </c>
      <c r="H2600" s="6" t="s">
        <v>19</v>
      </c>
      <c r="I2600" s="8">
        <v>0.15000000000000008</v>
      </c>
      <c r="J2600" s="9">
        <v>4500</v>
      </c>
      <c r="K2600" s="10">
        <f t="shared" si="0"/>
        <v>675.00000000000034</v>
      </c>
      <c r="L2600" s="10">
        <f t="shared" si="1"/>
        <v>270.00000000000017</v>
      </c>
      <c r="M2600" s="11">
        <v>0.4</v>
      </c>
      <c r="O2600" s="16"/>
      <c r="P2600" s="14"/>
      <c r="Q2600" s="12"/>
      <c r="R2600" s="13"/>
    </row>
    <row r="2601" spans="1:18" ht="15.75" customHeight="1">
      <c r="A2601" s="1"/>
      <c r="B2601" s="6" t="s">
        <v>23</v>
      </c>
      <c r="C2601" s="6">
        <v>1197831</v>
      </c>
      <c r="D2601" s="7">
        <v>44219</v>
      </c>
      <c r="E2601" s="6" t="s">
        <v>24</v>
      </c>
      <c r="F2601" s="6" t="s">
        <v>96</v>
      </c>
      <c r="G2601" s="6" t="s">
        <v>97</v>
      </c>
      <c r="H2601" s="6" t="s">
        <v>20</v>
      </c>
      <c r="I2601" s="8">
        <v>0.2</v>
      </c>
      <c r="J2601" s="9">
        <v>3000</v>
      </c>
      <c r="K2601" s="10">
        <f t="shared" si="0"/>
        <v>600</v>
      </c>
      <c r="L2601" s="10">
        <f t="shared" si="1"/>
        <v>240</v>
      </c>
      <c r="M2601" s="11">
        <v>0.4</v>
      </c>
      <c r="O2601" s="16"/>
      <c r="P2601" s="14"/>
      <c r="Q2601" s="12"/>
      <c r="R2601" s="13"/>
    </row>
    <row r="2602" spans="1:18" ht="15.75" customHeight="1">
      <c r="A2602" s="1"/>
      <c r="B2602" s="6" t="s">
        <v>23</v>
      </c>
      <c r="C2602" s="6">
        <v>1197831</v>
      </c>
      <c r="D2602" s="7">
        <v>44219</v>
      </c>
      <c r="E2602" s="6" t="s">
        <v>24</v>
      </c>
      <c r="F2602" s="6" t="s">
        <v>96</v>
      </c>
      <c r="G2602" s="6" t="s">
        <v>97</v>
      </c>
      <c r="H2602" s="6" t="s">
        <v>21</v>
      </c>
      <c r="I2602" s="8">
        <v>0.35000000000000003</v>
      </c>
      <c r="J2602" s="9">
        <v>3500</v>
      </c>
      <c r="K2602" s="10">
        <f t="shared" si="0"/>
        <v>1225.0000000000002</v>
      </c>
      <c r="L2602" s="10">
        <f t="shared" si="1"/>
        <v>428.75000000000006</v>
      </c>
      <c r="M2602" s="11">
        <v>0.35</v>
      </c>
      <c r="O2602" s="16"/>
      <c r="P2602" s="14"/>
      <c r="Q2602" s="12"/>
      <c r="R2602" s="13"/>
    </row>
    <row r="2603" spans="1:18" ht="15.75" customHeight="1">
      <c r="A2603" s="1"/>
      <c r="B2603" s="6" t="s">
        <v>23</v>
      </c>
      <c r="C2603" s="6">
        <v>1197831</v>
      </c>
      <c r="D2603" s="7">
        <v>44219</v>
      </c>
      <c r="E2603" s="6" t="s">
        <v>24</v>
      </c>
      <c r="F2603" s="6" t="s">
        <v>96</v>
      </c>
      <c r="G2603" s="6" t="s">
        <v>97</v>
      </c>
      <c r="H2603" s="6" t="s">
        <v>22</v>
      </c>
      <c r="I2603" s="8">
        <v>0.25000000000000006</v>
      </c>
      <c r="J2603" s="9">
        <v>4500</v>
      </c>
      <c r="K2603" s="10">
        <f t="shared" si="0"/>
        <v>1125.0000000000002</v>
      </c>
      <c r="L2603" s="10">
        <f t="shared" si="1"/>
        <v>450.00000000000011</v>
      </c>
      <c r="M2603" s="11">
        <v>0.4</v>
      </c>
      <c r="O2603" s="16"/>
      <c r="P2603" s="14"/>
      <c r="Q2603" s="12"/>
      <c r="R2603" s="13"/>
    </row>
    <row r="2604" spans="1:18" ht="15.75" customHeight="1">
      <c r="A2604" s="1"/>
      <c r="B2604" s="6" t="s">
        <v>23</v>
      </c>
      <c r="C2604" s="6">
        <v>1197831</v>
      </c>
      <c r="D2604" s="7">
        <v>44248</v>
      </c>
      <c r="E2604" s="6" t="s">
        <v>24</v>
      </c>
      <c r="F2604" s="6" t="s">
        <v>96</v>
      </c>
      <c r="G2604" s="6" t="s">
        <v>97</v>
      </c>
      <c r="H2604" s="6" t="s">
        <v>17</v>
      </c>
      <c r="I2604" s="8">
        <v>0.25000000000000006</v>
      </c>
      <c r="J2604" s="9">
        <v>7000</v>
      </c>
      <c r="K2604" s="10">
        <f t="shared" si="0"/>
        <v>1750.0000000000005</v>
      </c>
      <c r="L2604" s="10">
        <f t="shared" si="1"/>
        <v>700.00000000000023</v>
      </c>
      <c r="M2604" s="11">
        <v>0.4</v>
      </c>
      <c r="O2604" s="16"/>
      <c r="P2604" s="14"/>
      <c r="Q2604" s="12"/>
      <c r="R2604" s="13"/>
    </row>
    <row r="2605" spans="1:18" ht="15.75" customHeight="1">
      <c r="A2605" s="1"/>
      <c r="B2605" s="6" t="s">
        <v>23</v>
      </c>
      <c r="C2605" s="6">
        <v>1197831</v>
      </c>
      <c r="D2605" s="7">
        <v>44248</v>
      </c>
      <c r="E2605" s="6" t="s">
        <v>24</v>
      </c>
      <c r="F2605" s="6" t="s">
        <v>96</v>
      </c>
      <c r="G2605" s="6" t="s">
        <v>97</v>
      </c>
      <c r="H2605" s="6" t="s">
        <v>18</v>
      </c>
      <c r="I2605" s="8">
        <v>0.25000000000000006</v>
      </c>
      <c r="J2605" s="9">
        <v>3500</v>
      </c>
      <c r="K2605" s="10">
        <f t="shared" si="0"/>
        <v>875.00000000000023</v>
      </c>
      <c r="L2605" s="10">
        <f t="shared" si="1"/>
        <v>306.25000000000006</v>
      </c>
      <c r="M2605" s="11">
        <v>0.35</v>
      </c>
      <c r="O2605" s="16"/>
      <c r="P2605" s="14"/>
      <c r="Q2605" s="12"/>
      <c r="R2605" s="13"/>
    </row>
    <row r="2606" spans="1:18" ht="15.75" customHeight="1">
      <c r="A2606" s="1"/>
      <c r="B2606" s="6" t="s">
        <v>23</v>
      </c>
      <c r="C2606" s="6">
        <v>1197831</v>
      </c>
      <c r="D2606" s="7">
        <v>44248</v>
      </c>
      <c r="E2606" s="6" t="s">
        <v>24</v>
      </c>
      <c r="F2606" s="6" t="s">
        <v>96</v>
      </c>
      <c r="G2606" s="6" t="s">
        <v>97</v>
      </c>
      <c r="H2606" s="6" t="s">
        <v>19</v>
      </c>
      <c r="I2606" s="8">
        <v>0.15000000000000008</v>
      </c>
      <c r="J2606" s="9">
        <v>4000</v>
      </c>
      <c r="K2606" s="10">
        <f t="shared" si="0"/>
        <v>600.00000000000034</v>
      </c>
      <c r="L2606" s="10">
        <f t="shared" si="1"/>
        <v>240.00000000000014</v>
      </c>
      <c r="M2606" s="11">
        <v>0.4</v>
      </c>
      <c r="O2606" s="16"/>
      <c r="P2606" s="14"/>
      <c r="Q2606" s="12"/>
      <c r="R2606" s="13"/>
    </row>
    <row r="2607" spans="1:18" ht="15.75" customHeight="1">
      <c r="A2607" s="1"/>
      <c r="B2607" s="6" t="s">
        <v>23</v>
      </c>
      <c r="C2607" s="6">
        <v>1197831</v>
      </c>
      <c r="D2607" s="7">
        <v>44248</v>
      </c>
      <c r="E2607" s="6" t="s">
        <v>24</v>
      </c>
      <c r="F2607" s="6" t="s">
        <v>96</v>
      </c>
      <c r="G2607" s="6" t="s">
        <v>97</v>
      </c>
      <c r="H2607" s="6" t="s">
        <v>20</v>
      </c>
      <c r="I2607" s="8">
        <v>0.2</v>
      </c>
      <c r="J2607" s="9">
        <v>2500</v>
      </c>
      <c r="K2607" s="10">
        <f t="shared" si="0"/>
        <v>500</v>
      </c>
      <c r="L2607" s="10">
        <f t="shared" si="1"/>
        <v>200</v>
      </c>
      <c r="M2607" s="11">
        <v>0.4</v>
      </c>
      <c r="O2607" s="16"/>
      <c r="P2607" s="14"/>
      <c r="Q2607" s="12"/>
      <c r="R2607" s="13"/>
    </row>
    <row r="2608" spans="1:18" ht="15.75" customHeight="1">
      <c r="A2608" s="1"/>
      <c r="B2608" s="6" t="s">
        <v>23</v>
      </c>
      <c r="C2608" s="6">
        <v>1197831</v>
      </c>
      <c r="D2608" s="7">
        <v>44248</v>
      </c>
      <c r="E2608" s="6" t="s">
        <v>24</v>
      </c>
      <c r="F2608" s="6" t="s">
        <v>96</v>
      </c>
      <c r="G2608" s="6" t="s">
        <v>97</v>
      </c>
      <c r="H2608" s="6" t="s">
        <v>21</v>
      </c>
      <c r="I2608" s="8">
        <v>0.35000000000000003</v>
      </c>
      <c r="J2608" s="9">
        <v>3250</v>
      </c>
      <c r="K2608" s="10">
        <f t="shared" si="0"/>
        <v>1137.5</v>
      </c>
      <c r="L2608" s="10">
        <f t="shared" si="1"/>
        <v>398.125</v>
      </c>
      <c r="M2608" s="11">
        <v>0.35</v>
      </c>
      <c r="O2608" s="16"/>
      <c r="P2608" s="14"/>
      <c r="Q2608" s="12"/>
      <c r="R2608" s="13"/>
    </row>
    <row r="2609" spans="1:18" ht="15.75" customHeight="1">
      <c r="A2609" s="1"/>
      <c r="B2609" s="6" t="s">
        <v>23</v>
      </c>
      <c r="C2609" s="6">
        <v>1197831</v>
      </c>
      <c r="D2609" s="7">
        <v>44248</v>
      </c>
      <c r="E2609" s="6" t="s">
        <v>24</v>
      </c>
      <c r="F2609" s="6" t="s">
        <v>96</v>
      </c>
      <c r="G2609" s="6" t="s">
        <v>97</v>
      </c>
      <c r="H2609" s="6" t="s">
        <v>22</v>
      </c>
      <c r="I2609" s="8">
        <v>0.2</v>
      </c>
      <c r="J2609" s="9">
        <v>4250</v>
      </c>
      <c r="K2609" s="10">
        <f t="shared" si="0"/>
        <v>850</v>
      </c>
      <c r="L2609" s="10">
        <f t="shared" si="1"/>
        <v>340</v>
      </c>
      <c r="M2609" s="11">
        <v>0.4</v>
      </c>
      <c r="O2609" s="16"/>
      <c r="P2609" s="14"/>
      <c r="Q2609" s="12"/>
      <c r="R2609" s="13"/>
    </row>
    <row r="2610" spans="1:18" ht="15.75" customHeight="1">
      <c r="A2610" s="1"/>
      <c r="B2610" s="6" t="s">
        <v>23</v>
      </c>
      <c r="C2610" s="6">
        <v>1197831</v>
      </c>
      <c r="D2610" s="7">
        <v>44274</v>
      </c>
      <c r="E2610" s="6" t="s">
        <v>24</v>
      </c>
      <c r="F2610" s="6" t="s">
        <v>96</v>
      </c>
      <c r="G2610" s="6" t="s">
        <v>97</v>
      </c>
      <c r="H2610" s="6" t="s">
        <v>17</v>
      </c>
      <c r="I2610" s="8">
        <v>0.2</v>
      </c>
      <c r="J2610" s="9">
        <v>6450</v>
      </c>
      <c r="K2610" s="10">
        <f t="shared" si="0"/>
        <v>1290</v>
      </c>
      <c r="L2610" s="10">
        <f t="shared" si="1"/>
        <v>516</v>
      </c>
      <c r="M2610" s="11">
        <v>0.4</v>
      </c>
      <c r="O2610" s="16"/>
      <c r="P2610" s="14"/>
      <c r="Q2610" s="12"/>
      <c r="R2610" s="13"/>
    </row>
    <row r="2611" spans="1:18" ht="15.75" customHeight="1">
      <c r="A2611" s="1"/>
      <c r="B2611" s="6" t="s">
        <v>23</v>
      </c>
      <c r="C2611" s="6">
        <v>1197831</v>
      </c>
      <c r="D2611" s="7">
        <v>44274</v>
      </c>
      <c r="E2611" s="6" t="s">
        <v>24</v>
      </c>
      <c r="F2611" s="6" t="s">
        <v>96</v>
      </c>
      <c r="G2611" s="6" t="s">
        <v>97</v>
      </c>
      <c r="H2611" s="6" t="s">
        <v>18</v>
      </c>
      <c r="I2611" s="8">
        <v>0.2</v>
      </c>
      <c r="J2611" s="9">
        <v>3250</v>
      </c>
      <c r="K2611" s="10">
        <f t="shared" si="0"/>
        <v>650</v>
      </c>
      <c r="L2611" s="10">
        <f t="shared" si="1"/>
        <v>227.49999999999997</v>
      </c>
      <c r="M2611" s="11">
        <v>0.35</v>
      </c>
      <c r="O2611" s="16"/>
      <c r="P2611" s="14"/>
      <c r="Q2611" s="12"/>
      <c r="R2611" s="13"/>
    </row>
    <row r="2612" spans="1:18" ht="15.75" customHeight="1">
      <c r="A2612" s="1"/>
      <c r="B2612" s="6" t="s">
        <v>23</v>
      </c>
      <c r="C2612" s="6">
        <v>1197831</v>
      </c>
      <c r="D2612" s="7">
        <v>44274</v>
      </c>
      <c r="E2612" s="6" t="s">
        <v>24</v>
      </c>
      <c r="F2612" s="6" t="s">
        <v>96</v>
      </c>
      <c r="G2612" s="6" t="s">
        <v>97</v>
      </c>
      <c r="H2612" s="6" t="s">
        <v>19</v>
      </c>
      <c r="I2612" s="8">
        <v>0.10000000000000002</v>
      </c>
      <c r="J2612" s="9">
        <v>3500</v>
      </c>
      <c r="K2612" s="10">
        <f t="shared" si="0"/>
        <v>350.00000000000006</v>
      </c>
      <c r="L2612" s="10">
        <f t="shared" si="1"/>
        <v>140.00000000000003</v>
      </c>
      <c r="M2612" s="11">
        <v>0.4</v>
      </c>
      <c r="O2612" s="16"/>
      <c r="P2612" s="14"/>
      <c r="Q2612" s="12"/>
      <c r="R2612" s="13"/>
    </row>
    <row r="2613" spans="1:18" ht="15.75" customHeight="1">
      <c r="A2613" s="1"/>
      <c r="B2613" s="6" t="s">
        <v>23</v>
      </c>
      <c r="C2613" s="6">
        <v>1197831</v>
      </c>
      <c r="D2613" s="7">
        <v>44274</v>
      </c>
      <c r="E2613" s="6" t="s">
        <v>24</v>
      </c>
      <c r="F2613" s="6" t="s">
        <v>96</v>
      </c>
      <c r="G2613" s="6" t="s">
        <v>97</v>
      </c>
      <c r="H2613" s="6" t="s">
        <v>20</v>
      </c>
      <c r="I2613" s="8">
        <v>0.19999999999999996</v>
      </c>
      <c r="J2613" s="9">
        <v>2000</v>
      </c>
      <c r="K2613" s="10">
        <f t="shared" si="0"/>
        <v>399.99999999999989</v>
      </c>
      <c r="L2613" s="10">
        <f t="shared" si="1"/>
        <v>159.99999999999997</v>
      </c>
      <c r="M2613" s="11">
        <v>0.4</v>
      </c>
      <c r="O2613" s="16"/>
      <c r="P2613" s="14"/>
      <c r="Q2613" s="12"/>
      <c r="R2613" s="13"/>
    </row>
    <row r="2614" spans="1:18" ht="15.75" customHeight="1">
      <c r="A2614" s="1"/>
      <c r="B2614" s="6" t="s">
        <v>23</v>
      </c>
      <c r="C2614" s="6">
        <v>1197831</v>
      </c>
      <c r="D2614" s="7">
        <v>44274</v>
      </c>
      <c r="E2614" s="6" t="s">
        <v>24</v>
      </c>
      <c r="F2614" s="6" t="s">
        <v>96</v>
      </c>
      <c r="G2614" s="6" t="s">
        <v>97</v>
      </c>
      <c r="H2614" s="6" t="s">
        <v>21</v>
      </c>
      <c r="I2614" s="8">
        <v>0.35000000000000009</v>
      </c>
      <c r="J2614" s="9">
        <v>2500</v>
      </c>
      <c r="K2614" s="10">
        <f t="shared" si="0"/>
        <v>875.00000000000023</v>
      </c>
      <c r="L2614" s="10">
        <f t="shared" si="1"/>
        <v>306.25000000000006</v>
      </c>
      <c r="M2614" s="11">
        <v>0.35</v>
      </c>
      <c r="O2614" s="16"/>
      <c r="P2614" s="14"/>
      <c r="Q2614" s="12"/>
      <c r="R2614" s="13"/>
    </row>
    <row r="2615" spans="1:18" ht="15.75" customHeight="1">
      <c r="A2615" s="1"/>
      <c r="B2615" s="6" t="s">
        <v>23</v>
      </c>
      <c r="C2615" s="6">
        <v>1197831</v>
      </c>
      <c r="D2615" s="7">
        <v>44274</v>
      </c>
      <c r="E2615" s="6" t="s">
        <v>24</v>
      </c>
      <c r="F2615" s="6" t="s">
        <v>96</v>
      </c>
      <c r="G2615" s="6" t="s">
        <v>97</v>
      </c>
      <c r="H2615" s="6" t="s">
        <v>22</v>
      </c>
      <c r="I2615" s="8">
        <v>0.25</v>
      </c>
      <c r="J2615" s="9">
        <v>3500</v>
      </c>
      <c r="K2615" s="10">
        <f t="shared" si="0"/>
        <v>875</v>
      </c>
      <c r="L2615" s="10">
        <f t="shared" si="1"/>
        <v>350</v>
      </c>
      <c r="M2615" s="11">
        <v>0.4</v>
      </c>
      <c r="O2615" s="16"/>
      <c r="P2615" s="14"/>
      <c r="Q2615" s="12"/>
      <c r="R2615" s="13"/>
    </row>
    <row r="2616" spans="1:18" ht="15.75" customHeight="1">
      <c r="A2616" s="1"/>
      <c r="B2616" s="6" t="s">
        <v>23</v>
      </c>
      <c r="C2616" s="6">
        <v>1197831</v>
      </c>
      <c r="D2616" s="7">
        <v>44306</v>
      </c>
      <c r="E2616" s="6" t="s">
        <v>24</v>
      </c>
      <c r="F2616" s="6" t="s">
        <v>96</v>
      </c>
      <c r="G2616" s="6" t="s">
        <v>97</v>
      </c>
      <c r="H2616" s="6" t="s">
        <v>17</v>
      </c>
      <c r="I2616" s="8">
        <v>0.25</v>
      </c>
      <c r="J2616" s="9">
        <v>6000</v>
      </c>
      <c r="K2616" s="10">
        <f t="shared" si="0"/>
        <v>1500</v>
      </c>
      <c r="L2616" s="10">
        <f t="shared" si="1"/>
        <v>600</v>
      </c>
      <c r="M2616" s="11">
        <v>0.4</v>
      </c>
      <c r="O2616" s="16"/>
      <c r="P2616" s="14"/>
      <c r="Q2616" s="12"/>
      <c r="R2616" s="13"/>
    </row>
    <row r="2617" spans="1:18" ht="15.75" customHeight="1">
      <c r="A2617" s="1"/>
      <c r="B2617" s="6" t="s">
        <v>23</v>
      </c>
      <c r="C2617" s="6">
        <v>1197831</v>
      </c>
      <c r="D2617" s="7">
        <v>44306</v>
      </c>
      <c r="E2617" s="6" t="s">
        <v>24</v>
      </c>
      <c r="F2617" s="6" t="s">
        <v>96</v>
      </c>
      <c r="G2617" s="6" t="s">
        <v>97</v>
      </c>
      <c r="H2617" s="6" t="s">
        <v>18</v>
      </c>
      <c r="I2617" s="8">
        <v>0.25</v>
      </c>
      <c r="J2617" s="9">
        <v>3000</v>
      </c>
      <c r="K2617" s="10">
        <f t="shared" si="0"/>
        <v>750</v>
      </c>
      <c r="L2617" s="10">
        <f t="shared" si="1"/>
        <v>262.5</v>
      </c>
      <c r="M2617" s="11">
        <v>0.35</v>
      </c>
      <c r="O2617" s="16"/>
      <c r="P2617" s="14"/>
      <c r="Q2617" s="12"/>
      <c r="R2617" s="13"/>
    </row>
    <row r="2618" spans="1:18" ht="15.75" customHeight="1">
      <c r="A2618" s="1"/>
      <c r="B2618" s="6" t="s">
        <v>23</v>
      </c>
      <c r="C2618" s="6">
        <v>1197831</v>
      </c>
      <c r="D2618" s="7">
        <v>44306</v>
      </c>
      <c r="E2618" s="6" t="s">
        <v>24</v>
      </c>
      <c r="F2618" s="6" t="s">
        <v>96</v>
      </c>
      <c r="G2618" s="6" t="s">
        <v>97</v>
      </c>
      <c r="H2618" s="6" t="s">
        <v>19</v>
      </c>
      <c r="I2618" s="8">
        <v>0.15000000000000002</v>
      </c>
      <c r="J2618" s="9">
        <v>3000</v>
      </c>
      <c r="K2618" s="10">
        <f t="shared" si="0"/>
        <v>450.00000000000006</v>
      </c>
      <c r="L2618" s="10">
        <f t="shared" si="1"/>
        <v>180.00000000000003</v>
      </c>
      <c r="M2618" s="11">
        <v>0.4</v>
      </c>
      <c r="O2618" s="16"/>
      <c r="P2618" s="14"/>
      <c r="Q2618" s="12"/>
      <c r="R2618" s="13"/>
    </row>
    <row r="2619" spans="1:18" ht="15.75" customHeight="1">
      <c r="A2619" s="1"/>
      <c r="B2619" s="6" t="s">
        <v>23</v>
      </c>
      <c r="C2619" s="6">
        <v>1197831</v>
      </c>
      <c r="D2619" s="7">
        <v>44306</v>
      </c>
      <c r="E2619" s="6" t="s">
        <v>24</v>
      </c>
      <c r="F2619" s="6" t="s">
        <v>96</v>
      </c>
      <c r="G2619" s="6" t="s">
        <v>97</v>
      </c>
      <c r="H2619" s="6" t="s">
        <v>20</v>
      </c>
      <c r="I2619" s="8">
        <v>0.19999999999999996</v>
      </c>
      <c r="J2619" s="9">
        <v>2250</v>
      </c>
      <c r="K2619" s="10">
        <f t="shared" si="0"/>
        <v>449.99999999999989</v>
      </c>
      <c r="L2619" s="10">
        <f t="shared" si="1"/>
        <v>179.99999999999997</v>
      </c>
      <c r="M2619" s="11">
        <v>0.4</v>
      </c>
      <c r="O2619" s="16"/>
      <c r="P2619" s="14"/>
      <c r="Q2619" s="12"/>
      <c r="R2619" s="13"/>
    </row>
    <row r="2620" spans="1:18" ht="15.75" customHeight="1">
      <c r="A2620" s="1"/>
      <c r="B2620" s="6" t="s">
        <v>23</v>
      </c>
      <c r="C2620" s="6">
        <v>1197831</v>
      </c>
      <c r="D2620" s="7">
        <v>44306</v>
      </c>
      <c r="E2620" s="6" t="s">
        <v>24</v>
      </c>
      <c r="F2620" s="6" t="s">
        <v>96</v>
      </c>
      <c r="G2620" s="6" t="s">
        <v>97</v>
      </c>
      <c r="H2620" s="6" t="s">
        <v>21</v>
      </c>
      <c r="I2620" s="8">
        <v>0.4</v>
      </c>
      <c r="J2620" s="9">
        <v>2500</v>
      </c>
      <c r="K2620" s="10">
        <f t="shared" si="0"/>
        <v>1000</v>
      </c>
      <c r="L2620" s="10">
        <f t="shared" si="1"/>
        <v>350</v>
      </c>
      <c r="M2620" s="11">
        <v>0.35</v>
      </c>
      <c r="O2620" s="16"/>
      <c r="P2620" s="14"/>
      <c r="Q2620" s="12"/>
      <c r="R2620" s="13"/>
    </row>
    <row r="2621" spans="1:18" ht="15.75" customHeight="1">
      <c r="A2621" s="1"/>
      <c r="B2621" s="6" t="s">
        <v>23</v>
      </c>
      <c r="C2621" s="6">
        <v>1197831</v>
      </c>
      <c r="D2621" s="7">
        <v>44306</v>
      </c>
      <c r="E2621" s="6" t="s">
        <v>24</v>
      </c>
      <c r="F2621" s="6" t="s">
        <v>96</v>
      </c>
      <c r="G2621" s="6" t="s">
        <v>97</v>
      </c>
      <c r="H2621" s="6" t="s">
        <v>22</v>
      </c>
      <c r="I2621" s="8">
        <v>0.30000000000000004</v>
      </c>
      <c r="J2621" s="9">
        <v>4000</v>
      </c>
      <c r="K2621" s="10">
        <f t="shared" si="0"/>
        <v>1200.0000000000002</v>
      </c>
      <c r="L2621" s="10">
        <f t="shared" si="1"/>
        <v>480.00000000000011</v>
      </c>
      <c r="M2621" s="11">
        <v>0.4</v>
      </c>
      <c r="O2621" s="16"/>
      <c r="P2621" s="14"/>
      <c r="Q2621" s="12"/>
      <c r="R2621" s="13"/>
    </row>
    <row r="2622" spans="1:18" ht="15.75" customHeight="1">
      <c r="A2622" s="1"/>
      <c r="B2622" s="6" t="s">
        <v>23</v>
      </c>
      <c r="C2622" s="6">
        <v>1197831</v>
      </c>
      <c r="D2622" s="7">
        <v>44335</v>
      </c>
      <c r="E2622" s="6" t="s">
        <v>24</v>
      </c>
      <c r="F2622" s="6" t="s">
        <v>96</v>
      </c>
      <c r="G2622" s="6" t="s">
        <v>97</v>
      </c>
      <c r="H2622" s="6" t="s">
        <v>17</v>
      </c>
      <c r="I2622" s="8">
        <v>0.4</v>
      </c>
      <c r="J2622" s="9">
        <v>6700</v>
      </c>
      <c r="K2622" s="10">
        <f t="shared" si="0"/>
        <v>2680</v>
      </c>
      <c r="L2622" s="10">
        <f t="shared" si="1"/>
        <v>1072</v>
      </c>
      <c r="M2622" s="11">
        <v>0.4</v>
      </c>
      <c r="O2622" s="16"/>
      <c r="P2622" s="14"/>
      <c r="Q2622" s="12"/>
      <c r="R2622" s="13"/>
    </row>
    <row r="2623" spans="1:18" ht="15.75" customHeight="1">
      <c r="A2623" s="1"/>
      <c r="B2623" s="6" t="s">
        <v>23</v>
      </c>
      <c r="C2623" s="6">
        <v>1197831</v>
      </c>
      <c r="D2623" s="7">
        <v>44335</v>
      </c>
      <c r="E2623" s="6" t="s">
        <v>24</v>
      </c>
      <c r="F2623" s="6" t="s">
        <v>96</v>
      </c>
      <c r="G2623" s="6" t="s">
        <v>97</v>
      </c>
      <c r="H2623" s="6" t="s">
        <v>18</v>
      </c>
      <c r="I2623" s="8">
        <v>0.4</v>
      </c>
      <c r="J2623" s="9">
        <v>3750</v>
      </c>
      <c r="K2623" s="10">
        <f t="shared" si="0"/>
        <v>1500</v>
      </c>
      <c r="L2623" s="10">
        <f t="shared" si="1"/>
        <v>525</v>
      </c>
      <c r="M2623" s="11">
        <v>0.35</v>
      </c>
      <c r="O2623" s="16"/>
      <c r="P2623" s="14"/>
      <c r="Q2623" s="12"/>
      <c r="R2623" s="13"/>
    </row>
    <row r="2624" spans="1:18" ht="15.75" customHeight="1">
      <c r="A2624" s="1"/>
      <c r="B2624" s="6" t="s">
        <v>23</v>
      </c>
      <c r="C2624" s="6">
        <v>1197831</v>
      </c>
      <c r="D2624" s="7">
        <v>44335</v>
      </c>
      <c r="E2624" s="6" t="s">
        <v>24</v>
      </c>
      <c r="F2624" s="6" t="s">
        <v>96</v>
      </c>
      <c r="G2624" s="6" t="s">
        <v>97</v>
      </c>
      <c r="H2624" s="6" t="s">
        <v>19</v>
      </c>
      <c r="I2624" s="8">
        <v>0.35000000000000003</v>
      </c>
      <c r="J2624" s="9">
        <v>3500</v>
      </c>
      <c r="K2624" s="10">
        <f t="shared" si="0"/>
        <v>1225.0000000000002</v>
      </c>
      <c r="L2624" s="10">
        <f t="shared" si="1"/>
        <v>490.00000000000011</v>
      </c>
      <c r="M2624" s="11">
        <v>0.4</v>
      </c>
      <c r="O2624" s="16"/>
      <c r="P2624" s="14"/>
      <c r="Q2624" s="12"/>
      <c r="R2624" s="13"/>
    </row>
    <row r="2625" spans="1:18" ht="15.75" customHeight="1">
      <c r="A2625" s="1"/>
      <c r="B2625" s="6" t="s">
        <v>23</v>
      </c>
      <c r="C2625" s="6">
        <v>1197831</v>
      </c>
      <c r="D2625" s="7">
        <v>44335</v>
      </c>
      <c r="E2625" s="6" t="s">
        <v>24</v>
      </c>
      <c r="F2625" s="6" t="s">
        <v>96</v>
      </c>
      <c r="G2625" s="6" t="s">
        <v>97</v>
      </c>
      <c r="H2625" s="6" t="s">
        <v>20</v>
      </c>
      <c r="I2625" s="8">
        <v>0.35000000000000003</v>
      </c>
      <c r="J2625" s="9">
        <v>3000</v>
      </c>
      <c r="K2625" s="10">
        <f t="shared" si="0"/>
        <v>1050</v>
      </c>
      <c r="L2625" s="10">
        <f t="shared" si="1"/>
        <v>420</v>
      </c>
      <c r="M2625" s="11">
        <v>0.4</v>
      </c>
      <c r="O2625" s="16"/>
      <c r="P2625" s="14"/>
      <c r="Q2625" s="12"/>
      <c r="R2625" s="13"/>
    </row>
    <row r="2626" spans="1:18" ht="15.75" customHeight="1">
      <c r="A2626" s="1"/>
      <c r="B2626" s="6" t="s">
        <v>23</v>
      </c>
      <c r="C2626" s="6">
        <v>1197831</v>
      </c>
      <c r="D2626" s="7">
        <v>44335</v>
      </c>
      <c r="E2626" s="6" t="s">
        <v>24</v>
      </c>
      <c r="F2626" s="6" t="s">
        <v>96</v>
      </c>
      <c r="G2626" s="6" t="s">
        <v>97</v>
      </c>
      <c r="H2626" s="6" t="s">
        <v>21</v>
      </c>
      <c r="I2626" s="8">
        <v>0.44999999999999996</v>
      </c>
      <c r="J2626" s="9">
        <v>3250</v>
      </c>
      <c r="K2626" s="10">
        <f t="shared" si="0"/>
        <v>1462.4999999999998</v>
      </c>
      <c r="L2626" s="10">
        <f t="shared" si="1"/>
        <v>511.87499999999989</v>
      </c>
      <c r="M2626" s="11">
        <v>0.35</v>
      </c>
      <c r="O2626" s="16"/>
      <c r="P2626" s="14"/>
      <c r="Q2626" s="12"/>
      <c r="R2626" s="13"/>
    </row>
    <row r="2627" spans="1:18" ht="15.75" customHeight="1">
      <c r="A2627" s="1"/>
      <c r="B2627" s="6" t="s">
        <v>23</v>
      </c>
      <c r="C2627" s="6">
        <v>1197831</v>
      </c>
      <c r="D2627" s="7">
        <v>44335</v>
      </c>
      <c r="E2627" s="6" t="s">
        <v>24</v>
      </c>
      <c r="F2627" s="6" t="s">
        <v>96</v>
      </c>
      <c r="G2627" s="6" t="s">
        <v>97</v>
      </c>
      <c r="H2627" s="6" t="s">
        <v>22</v>
      </c>
      <c r="I2627" s="8">
        <v>0.44999999999999996</v>
      </c>
      <c r="J2627" s="9">
        <v>4250</v>
      </c>
      <c r="K2627" s="10">
        <f t="shared" si="0"/>
        <v>1912.4999999999998</v>
      </c>
      <c r="L2627" s="10">
        <f t="shared" si="1"/>
        <v>765</v>
      </c>
      <c r="M2627" s="11">
        <v>0.4</v>
      </c>
      <c r="O2627" s="16"/>
      <c r="P2627" s="14"/>
      <c r="Q2627" s="12"/>
      <c r="R2627" s="13"/>
    </row>
    <row r="2628" spans="1:18" ht="15.75" customHeight="1">
      <c r="A2628" s="1"/>
      <c r="B2628" s="6" t="s">
        <v>23</v>
      </c>
      <c r="C2628" s="6">
        <v>1197831</v>
      </c>
      <c r="D2628" s="7">
        <v>44368</v>
      </c>
      <c r="E2628" s="6" t="s">
        <v>24</v>
      </c>
      <c r="F2628" s="6" t="s">
        <v>96</v>
      </c>
      <c r="G2628" s="6" t="s">
        <v>97</v>
      </c>
      <c r="H2628" s="6" t="s">
        <v>17</v>
      </c>
      <c r="I2628" s="8">
        <v>0.39999999999999997</v>
      </c>
      <c r="J2628" s="9">
        <v>6750</v>
      </c>
      <c r="K2628" s="10">
        <f t="shared" si="0"/>
        <v>2700</v>
      </c>
      <c r="L2628" s="10">
        <f t="shared" si="1"/>
        <v>1080</v>
      </c>
      <c r="M2628" s="11">
        <v>0.4</v>
      </c>
      <c r="O2628" s="16"/>
      <c r="P2628" s="14"/>
      <c r="Q2628" s="12"/>
      <c r="R2628" s="13"/>
    </row>
    <row r="2629" spans="1:18" ht="15.75" customHeight="1">
      <c r="A2629" s="1"/>
      <c r="B2629" s="6" t="s">
        <v>23</v>
      </c>
      <c r="C2629" s="6">
        <v>1197831</v>
      </c>
      <c r="D2629" s="7">
        <v>44368</v>
      </c>
      <c r="E2629" s="6" t="s">
        <v>24</v>
      </c>
      <c r="F2629" s="6" t="s">
        <v>96</v>
      </c>
      <c r="G2629" s="6" t="s">
        <v>97</v>
      </c>
      <c r="H2629" s="6" t="s">
        <v>18</v>
      </c>
      <c r="I2629" s="8">
        <v>0.35000000000000003</v>
      </c>
      <c r="J2629" s="9">
        <v>4250</v>
      </c>
      <c r="K2629" s="10">
        <f t="shared" si="0"/>
        <v>1487.5000000000002</v>
      </c>
      <c r="L2629" s="10">
        <f t="shared" si="1"/>
        <v>520.625</v>
      </c>
      <c r="M2629" s="11">
        <v>0.35</v>
      </c>
      <c r="O2629" s="16"/>
      <c r="P2629" s="14"/>
      <c r="Q2629" s="12"/>
      <c r="R2629" s="13"/>
    </row>
    <row r="2630" spans="1:18" ht="15.75" customHeight="1">
      <c r="A2630" s="1"/>
      <c r="B2630" s="6" t="s">
        <v>23</v>
      </c>
      <c r="C2630" s="6">
        <v>1197831</v>
      </c>
      <c r="D2630" s="7">
        <v>44368</v>
      </c>
      <c r="E2630" s="6" t="s">
        <v>24</v>
      </c>
      <c r="F2630" s="6" t="s">
        <v>96</v>
      </c>
      <c r="G2630" s="6" t="s">
        <v>97</v>
      </c>
      <c r="H2630" s="6" t="s">
        <v>19</v>
      </c>
      <c r="I2630" s="8">
        <v>0.4</v>
      </c>
      <c r="J2630" s="9">
        <v>4000</v>
      </c>
      <c r="K2630" s="10">
        <f t="shared" si="0"/>
        <v>1600</v>
      </c>
      <c r="L2630" s="10">
        <f t="shared" si="1"/>
        <v>640</v>
      </c>
      <c r="M2630" s="11">
        <v>0.4</v>
      </c>
      <c r="O2630" s="16"/>
      <c r="P2630" s="14"/>
      <c r="Q2630" s="12"/>
      <c r="R2630" s="13"/>
    </row>
    <row r="2631" spans="1:18" ht="15.75" customHeight="1">
      <c r="A2631" s="1"/>
      <c r="B2631" s="6" t="s">
        <v>23</v>
      </c>
      <c r="C2631" s="6">
        <v>1197831</v>
      </c>
      <c r="D2631" s="7">
        <v>44368</v>
      </c>
      <c r="E2631" s="6" t="s">
        <v>24</v>
      </c>
      <c r="F2631" s="6" t="s">
        <v>96</v>
      </c>
      <c r="G2631" s="6" t="s">
        <v>97</v>
      </c>
      <c r="H2631" s="6" t="s">
        <v>20</v>
      </c>
      <c r="I2631" s="8">
        <v>0.4</v>
      </c>
      <c r="J2631" s="9">
        <v>3750</v>
      </c>
      <c r="K2631" s="10">
        <f t="shared" si="0"/>
        <v>1500</v>
      </c>
      <c r="L2631" s="10">
        <f t="shared" si="1"/>
        <v>600</v>
      </c>
      <c r="M2631" s="11">
        <v>0.4</v>
      </c>
      <c r="O2631" s="16"/>
      <c r="P2631" s="14"/>
      <c r="Q2631" s="12"/>
      <c r="R2631" s="13"/>
    </row>
    <row r="2632" spans="1:18" ht="15.75" customHeight="1">
      <c r="A2632" s="1"/>
      <c r="B2632" s="6" t="s">
        <v>23</v>
      </c>
      <c r="C2632" s="6">
        <v>1197831</v>
      </c>
      <c r="D2632" s="7">
        <v>44368</v>
      </c>
      <c r="E2632" s="6" t="s">
        <v>24</v>
      </c>
      <c r="F2632" s="6" t="s">
        <v>96</v>
      </c>
      <c r="G2632" s="6" t="s">
        <v>97</v>
      </c>
      <c r="H2632" s="6" t="s">
        <v>21</v>
      </c>
      <c r="I2632" s="8">
        <v>0.54999999999999993</v>
      </c>
      <c r="J2632" s="9">
        <v>3750</v>
      </c>
      <c r="K2632" s="10">
        <f t="shared" si="0"/>
        <v>2062.4999999999995</v>
      </c>
      <c r="L2632" s="10">
        <f t="shared" si="1"/>
        <v>721.87499999999977</v>
      </c>
      <c r="M2632" s="11">
        <v>0.35</v>
      </c>
      <c r="O2632" s="16"/>
      <c r="P2632" s="14"/>
      <c r="Q2632" s="12"/>
      <c r="R2632" s="13"/>
    </row>
    <row r="2633" spans="1:18" ht="15.75" customHeight="1">
      <c r="A2633" s="1"/>
      <c r="B2633" s="6" t="s">
        <v>23</v>
      </c>
      <c r="C2633" s="6">
        <v>1197831</v>
      </c>
      <c r="D2633" s="7">
        <v>44368</v>
      </c>
      <c r="E2633" s="6" t="s">
        <v>24</v>
      </c>
      <c r="F2633" s="6" t="s">
        <v>96</v>
      </c>
      <c r="G2633" s="6" t="s">
        <v>97</v>
      </c>
      <c r="H2633" s="6" t="s">
        <v>22</v>
      </c>
      <c r="I2633" s="8">
        <v>0.6</v>
      </c>
      <c r="J2633" s="9">
        <v>5500</v>
      </c>
      <c r="K2633" s="10">
        <f t="shared" si="0"/>
        <v>3300</v>
      </c>
      <c r="L2633" s="10">
        <f t="shared" si="1"/>
        <v>1320</v>
      </c>
      <c r="M2633" s="11">
        <v>0.4</v>
      </c>
      <c r="O2633" s="16"/>
      <c r="P2633" s="14"/>
      <c r="Q2633" s="12"/>
      <c r="R2633" s="13"/>
    </row>
    <row r="2634" spans="1:18" ht="15.75" customHeight="1">
      <c r="A2634" s="1"/>
      <c r="B2634" s="6" t="s">
        <v>23</v>
      </c>
      <c r="C2634" s="6">
        <v>1197831</v>
      </c>
      <c r="D2634" s="7">
        <v>44396</v>
      </c>
      <c r="E2634" s="6" t="s">
        <v>24</v>
      </c>
      <c r="F2634" s="6" t="s">
        <v>96</v>
      </c>
      <c r="G2634" s="6" t="s">
        <v>97</v>
      </c>
      <c r="H2634" s="6" t="s">
        <v>17</v>
      </c>
      <c r="I2634" s="8">
        <v>0.54999999999999993</v>
      </c>
      <c r="J2634" s="9">
        <v>7750</v>
      </c>
      <c r="K2634" s="10">
        <f t="shared" si="0"/>
        <v>4262.4999999999991</v>
      </c>
      <c r="L2634" s="10">
        <f t="shared" si="1"/>
        <v>1704.9999999999998</v>
      </c>
      <c r="M2634" s="11">
        <v>0.4</v>
      </c>
      <c r="O2634" s="16"/>
      <c r="P2634" s="14"/>
      <c r="Q2634" s="12"/>
      <c r="R2634" s="13"/>
    </row>
    <row r="2635" spans="1:18" ht="15.75" customHeight="1">
      <c r="A2635" s="1"/>
      <c r="B2635" s="6" t="s">
        <v>23</v>
      </c>
      <c r="C2635" s="6">
        <v>1197831</v>
      </c>
      <c r="D2635" s="7">
        <v>44396</v>
      </c>
      <c r="E2635" s="6" t="s">
        <v>24</v>
      </c>
      <c r="F2635" s="6" t="s">
        <v>96</v>
      </c>
      <c r="G2635" s="6" t="s">
        <v>97</v>
      </c>
      <c r="H2635" s="6" t="s">
        <v>18</v>
      </c>
      <c r="I2635" s="8">
        <v>0.5</v>
      </c>
      <c r="J2635" s="9">
        <v>5250</v>
      </c>
      <c r="K2635" s="10">
        <f t="shared" si="0"/>
        <v>2625</v>
      </c>
      <c r="L2635" s="10">
        <f t="shared" si="1"/>
        <v>918.74999999999989</v>
      </c>
      <c r="M2635" s="11">
        <v>0.35</v>
      </c>
      <c r="O2635" s="16"/>
      <c r="P2635" s="14"/>
      <c r="Q2635" s="12"/>
      <c r="R2635" s="13"/>
    </row>
    <row r="2636" spans="1:18" ht="15.75" customHeight="1">
      <c r="A2636" s="1"/>
      <c r="B2636" s="6" t="s">
        <v>23</v>
      </c>
      <c r="C2636" s="6">
        <v>1197831</v>
      </c>
      <c r="D2636" s="7">
        <v>44396</v>
      </c>
      <c r="E2636" s="6" t="s">
        <v>24</v>
      </c>
      <c r="F2636" s="6" t="s">
        <v>96</v>
      </c>
      <c r="G2636" s="6" t="s">
        <v>97</v>
      </c>
      <c r="H2636" s="6" t="s">
        <v>19</v>
      </c>
      <c r="I2636" s="8">
        <v>0.45</v>
      </c>
      <c r="J2636" s="9">
        <v>4500</v>
      </c>
      <c r="K2636" s="10">
        <f t="shared" si="0"/>
        <v>2025</v>
      </c>
      <c r="L2636" s="10">
        <f t="shared" si="1"/>
        <v>810</v>
      </c>
      <c r="M2636" s="11">
        <v>0.4</v>
      </c>
      <c r="O2636" s="16"/>
      <c r="P2636" s="14"/>
      <c r="Q2636" s="12"/>
      <c r="R2636" s="13"/>
    </row>
    <row r="2637" spans="1:18" ht="15.75" customHeight="1">
      <c r="A2637" s="1"/>
      <c r="B2637" s="6" t="s">
        <v>23</v>
      </c>
      <c r="C2637" s="6">
        <v>1197831</v>
      </c>
      <c r="D2637" s="7">
        <v>44396</v>
      </c>
      <c r="E2637" s="6" t="s">
        <v>24</v>
      </c>
      <c r="F2637" s="6" t="s">
        <v>96</v>
      </c>
      <c r="G2637" s="6" t="s">
        <v>97</v>
      </c>
      <c r="H2637" s="6" t="s">
        <v>20</v>
      </c>
      <c r="I2637" s="8">
        <v>0.45</v>
      </c>
      <c r="J2637" s="9">
        <v>4000</v>
      </c>
      <c r="K2637" s="10">
        <f t="shared" si="0"/>
        <v>1800</v>
      </c>
      <c r="L2637" s="10">
        <f t="shared" si="1"/>
        <v>720</v>
      </c>
      <c r="M2637" s="11">
        <v>0.4</v>
      </c>
      <c r="O2637" s="16"/>
      <c r="P2637" s="14"/>
      <c r="Q2637" s="12"/>
      <c r="R2637" s="13"/>
    </row>
    <row r="2638" spans="1:18" ht="15.75" customHeight="1">
      <c r="A2638" s="1"/>
      <c r="B2638" s="6" t="s">
        <v>23</v>
      </c>
      <c r="C2638" s="6">
        <v>1197831</v>
      </c>
      <c r="D2638" s="7">
        <v>44396</v>
      </c>
      <c r="E2638" s="6" t="s">
        <v>24</v>
      </c>
      <c r="F2638" s="6" t="s">
        <v>96</v>
      </c>
      <c r="G2638" s="6" t="s">
        <v>97</v>
      </c>
      <c r="H2638" s="6" t="s">
        <v>21</v>
      </c>
      <c r="I2638" s="8">
        <v>0.6</v>
      </c>
      <c r="J2638" s="9">
        <v>4250</v>
      </c>
      <c r="K2638" s="10">
        <f t="shared" si="0"/>
        <v>2550</v>
      </c>
      <c r="L2638" s="10">
        <f t="shared" si="1"/>
        <v>892.5</v>
      </c>
      <c r="M2638" s="11">
        <v>0.35</v>
      </c>
      <c r="O2638" s="16"/>
      <c r="P2638" s="14"/>
      <c r="Q2638" s="12"/>
      <c r="R2638" s="13"/>
    </row>
    <row r="2639" spans="1:18" ht="15.75" customHeight="1">
      <c r="A2639" s="1"/>
      <c r="B2639" s="6" t="s">
        <v>23</v>
      </c>
      <c r="C2639" s="6">
        <v>1197831</v>
      </c>
      <c r="D2639" s="7">
        <v>44396</v>
      </c>
      <c r="E2639" s="6" t="s">
        <v>24</v>
      </c>
      <c r="F2639" s="6" t="s">
        <v>96</v>
      </c>
      <c r="G2639" s="6" t="s">
        <v>97</v>
      </c>
      <c r="H2639" s="6" t="s">
        <v>22</v>
      </c>
      <c r="I2639" s="8">
        <v>0.65</v>
      </c>
      <c r="J2639" s="9">
        <v>6000</v>
      </c>
      <c r="K2639" s="10">
        <f t="shared" si="0"/>
        <v>3900</v>
      </c>
      <c r="L2639" s="10">
        <f t="shared" si="1"/>
        <v>1560</v>
      </c>
      <c r="M2639" s="11">
        <v>0.4</v>
      </c>
      <c r="O2639" s="16"/>
      <c r="P2639" s="14"/>
      <c r="Q2639" s="12"/>
      <c r="R2639" s="13"/>
    </row>
    <row r="2640" spans="1:18" ht="15.75" customHeight="1">
      <c r="A2640" s="1"/>
      <c r="B2640" s="6" t="s">
        <v>23</v>
      </c>
      <c r="C2640" s="6">
        <v>1197831</v>
      </c>
      <c r="D2640" s="7">
        <v>44428</v>
      </c>
      <c r="E2640" s="6" t="s">
        <v>24</v>
      </c>
      <c r="F2640" s="6" t="s">
        <v>96</v>
      </c>
      <c r="G2640" s="6" t="s">
        <v>97</v>
      </c>
      <c r="H2640" s="6" t="s">
        <v>17</v>
      </c>
      <c r="I2640" s="8">
        <v>0.6</v>
      </c>
      <c r="J2640" s="9">
        <v>7500</v>
      </c>
      <c r="K2640" s="10">
        <f t="shared" si="0"/>
        <v>4500</v>
      </c>
      <c r="L2640" s="10">
        <f t="shared" si="1"/>
        <v>1800</v>
      </c>
      <c r="M2640" s="11">
        <v>0.4</v>
      </c>
      <c r="O2640" s="16"/>
      <c r="P2640" s="14"/>
      <c r="Q2640" s="12"/>
      <c r="R2640" s="13"/>
    </row>
    <row r="2641" spans="1:18" ht="15.75" customHeight="1">
      <c r="A2641" s="1"/>
      <c r="B2641" s="6" t="s">
        <v>23</v>
      </c>
      <c r="C2641" s="6">
        <v>1197831</v>
      </c>
      <c r="D2641" s="7">
        <v>44428</v>
      </c>
      <c r="E2641" s="6" t="s">
        <v>24</v>
      </c>
      <c r="F2641" s="6" t="s">
        <v>96</v>
      </c>
      <c r="G2641" s="6" t="s">
        <v>97</v>
      </c>
      <c r="H2641" s="6" t="s">
        <v>18</v>
      </c>
      <c r="I2641" s="8">
        <v>0.55000000000000004</v>
      </c>
      <c r="J2641" s="9">
        <v>5250</v>
      </c>
      <c r="K2641" s="10">
        <f t="shared" si="0"/>
        <v>2887.5000000000005</v>
      </c>
      <c r="L2641" s="10">
        <f t="shared" si="1"/>
        <v>1010.6250000000001</v>
      </c>
      <c r="M2641" s="11">
        <v>0.35</v>
      </c>
      <c r="O2641" s="16"/>
      <c r="P2641" s="14"/>
      <c r="Q2641" s="12"/>
      <c r="R2641" s="13"/>
    </row>
    <row r="2642" spans="1:18" ht="15.75" customHeight="1">
      <c r="A2642" s="1"/>
      <c r="B2642" s="6" t="s">
        <v>23</v>
      </c>
      <c r="C2642" s="6">
        <v>1197831</v>
      </c>
      <c r="D2642" s="7">
        <v>44428</v>
      </c>
      <c r="E2642" s="6" t="s">
        <v>24</v>
      </c>
      <c r="F2642" s="6" t="s">
        <v>96</v>
      </c>
      <c r="G2642" s="6" t="s">
        <v>97</v>
      </c>
      <c r="H2642" s="6" t="s">
        <v>19</v>
      </c>
      <c r="I2642" s="8">
        <v>0.5</v>
      </c>
      <c r="J2642" s="9">
        <v>4500</v>
      </c>
      <c r="K2642" s="10">
        <f t="shared" si="0"/>
        <v>2250</v>
      </c>
      <c r="L2642" s="10">
        <f t="shared" si="1"/>
        <v>900</v>
      </c>
      <c r="M2642" s="11">
        <v>0.4</v>
      </c>
      <c r="O2642" s="16"/>
      <c r="P2642" s="14"/>
      <c r="Q2642" s="12"/>
      <c r="R2642" s="13"/>
    </row>
    <row r="2643" spans="1:18" ht="15.75" customHeight="1">
      <c r="A2643" s="1"/>
      <c r="B2643" s="6" t="s">
        <v>23</v>
      </c>
      <c r="C2643" s="6">
        <v>1197831</v>
      </c>
      <c r="D2643" s="7">
        <v>44428</v>
      </c>
      <c r="E2643" s="6" t="s">
        <v>24</v>
      </c>
      <c r="F2643" s="6" t="s">
        <v>96</v>
      </c>
      <c r="G2643" s="6" t="s">
        <v>97</v>
      </c>
      <c r="H2643" s="6" t="s">
        <v>20</v>
      </c>
      <c r="I2643" s="8">
        <v>0.4</v>
      </c>
      <c r="J2643" s="9">
        <v>4000</v>
      </c>
      <c r="K2643" s="10">
        <f t="shared" si="0"/>
        <v>1600</v>
      </c>
      <c r="L2643" s="10">
        <f t="shared" si="1"/>
        <v>640</v>
      </c>
      <c r="M2643" s="11">
        <v>0.4</v>
      </c>
      <c r="O2643" s="16"/>
      <c r="P2643" s="14"/>
      <c r="Q2643" s="12"/>
      <c r="R2643" s="13"/>
    </row>
    <row r="2644" spans="1:18" ht="15.75" customHeight="1">
      <c r="A2644" s="1"/>
      <c r="B2644" s="6" t="s">
        <v>23</v>
      </c>
      <c r="C2644" s="6">
        <v>1197831</v>
      </c>
      <c r="D2644" s="7">
        <v>44428</v>
      </c>
      <c r="E2644" s="6" t="s">
        <v>24</v>
      </c>
      <c r="F2644" s="6" t="s">
        <v>96</v>
      </c>
      <c r="G2644" s="6" t="s">
        <v>97</v>
      </c>
      <c r="H2644" s="6" t="s">
        <v>21</v>
      </c>
      <c r="I2644" s="8">
        <v>0.5</v>
      </c>
      <c r="J2644" s="9">
        <v>3750</v>
      </c>
      <c r="K2644" s="10">
        <f t="shared" si="0"/>
        <v>1875</v>
      </c>
      <c r="L2644" s="10">
        <f t="shared" si="1"/>
        <v>656.25</v>
      </c>
      <c r="M2644" s="11">
        <v>0.35</v>
      </c>
      <c r="O2644" s="16"/>
      <c r="P2644" s="14"/>
      <c r="Q2644" s="12"/>
      <c r="R2644" s="13"/>
    </row>
    <row r="2645" spans="1:18" ht="15.75" customHeight="1">
      <c r="A2645" s="1"/>
      <c r="B2645" s="6" t="s">
        <v>23</v>
      </c>
      <c r="C2645" s="6">
        <v>1197831</v>
      </c>
      <c r="D2645" s="7">
        <v>44428</v>
      </c>
      <c r="E2645" s="6" t="s">
        <v>24</v>
      </c>
      <c r="F2645" s="6" t="s">
        <v>96</v>
      </c>
      <c r="G2645" s="6" t="s">
        <v>97</v>
      </c>
      <c r="H2645" s="6" t="s">
        <v>22</v>
      </c>
      <c r="I2645" s="8">
        <v>0.55000000000000004</v>
      </c>
      <c r="J2645" s="9">
        <v>5500</v>
      </c>
      <c r="K2645" s="10">
        <f t="shared" si="0"/>
        <v>3025.0000000000005</v>
      </c>
      <c r="L2645" s="10">
        <f t="shared" si="1"/>
        <v>1210.0000000000002</v>
      </c>
      <c r="M2645" s="11">
        <v>0.4</v>
      </c>
      <c r="O2645" s="16"/>
      <c r="P2645" s="14"/>
      <c r="Q2645" s="12"/>
      <c r="R2645" s="13"/>
    </row>
    <row r="2646" spans="1:18" ht="15.75" customHeight="1">
      <c r="A2646" s="1"/>
      <c r="B2646" s="6" t="s">
        <v>23</v>
      </c>
      <c r="C2646" s="6">
        <v>1197831</v>
      </c>
      <c r="D2646" s="7">
        <v>44458</v>
      </c>
      <c r="E2646" s="6" t="s">
        <v>24</v>
      </c>
      <c r="F2646" s="6" t="s">
        <v>96</v>
      </c>
      <c r="G2646" s="6" t="s">
        <v>97</v>
      </c>
      <c r="H2646" s="6" t="s">
        <v>17</v>
      </c>
      <c r="I2646" s="8">
        <v>0.5</v>
      </c>
      <c r="J2646" s="9">
        <v>6500</v>
      </c>
      <c r="K2646" s="10">
        <f t="shared" si="0"/>
        <v>3250</v>
      </c>
      <c r="L2646" s="10">
        <f t="shared" si="1"/>
        <v>1300</v>
      </c>
      <c r="M2646" s="11">
        <v>0.4</v>
      </c>
      <c r="O2646" s="16"/>
      <c r="P2646" s="14"/>
      <c r="Q2646" s="12"/>
      <c r="R2646" s="13"/>
    </row>
    <row r="2647" spans="1:18" ht="15.75" customHeight="1">
      <c r="A2647" s="1"/>
      <c r="B2647" s="6" t="s">
        <v>23</v>
      </c>
      <c r="C2647" s="6">
        <v>1197831</v>
      </c>
      <c r="D2647" s="7">
        <v>44458</v>
      </c>
      <c r="E2647" s="6" t="s">
        <v>24</v>
      </c>
      <c r="F2647" s="6" t="s">
        <v>96</v>
      </c>
      <c r="G2647" s="6" t="s">
        <v>97</v>
      </c>
      <c r="H2647" s="6" t="s">
        <v>18</v>
      </c>
      <c r="I2647" s="8">
        <v>0.40000000000000013</v>
      </c>
      <c r="J2647" s="9">
        <v>4500</v>
      </c>
      <c r="K2647" s="10">
        <f t="shared" si="0"/>
        <v>1800.0000000000007</v>
      </c>
      <c r="L2647" s="10">
        <f t="shared" si="1"/>
        <v>630.00000000000023</v>
      </c>
      <c r="M2647" s="11">
        <v>0.35</v>
      </c>
      <c r="O2647" s="16"/>
      <c r="P2647" s="14"/>
      <c r="Q2647" s="12"/>
      <c r="R2647" s="13"/>
    </row>
    <row r="2648" spans="1:18" ht="15.75" customHeight="1">
      <c r="A2648" s="1"/>
      <c r="B2648" s="6" t="s">
        <v>23</v>
      </c>
      <c r="C2648" s="6">
        <v>1197831</v>
      </c>
      <c r="D2648" s="7">
        <v>44458</v>
      </c>
      <c r="E2648" s="6" t="s">
        <v>24</v>
      </c>
      <c r="F2648" s="6" t="s">
        <v>96</v>
      </c>
      <c r="G2648" s="6" t="s">
        <v>97</v>
      </c>
      <c r="H2648" s="6" t="s">
        <v>19</v>
      </c>
      <c r="I2648" s="8">
        <v>0.15000000000000008</v>
      </c>
      <c r="J2648" s="9">
        <v>3500</v>
      </c>
      <c r="K2648" s="10">
        <f t="shared" si="0"/>
        <v>525.00000000000023</v>
      </c>
      <c r="L2648" s="10">
        <f t="shared" si="1"/>
        <v>210.00000000000011</v>
      </c>
      <c r="M2648" s="11">
        <v>0.4</v>
      </c>
      <c r="O2648" s="16"/>
      <c r="P2648" s="14"/>
      <c r="Q2648" s="12"/>
      <c r="R2648" s="13"/>
    </row>
    <row r="2649" spans="1:18" ht="15.75" customHeight="1">
      <c r="A2649" s="1"/>
      <c r="B2649" s="6" t="s">
        <v>23</v>
      </c>
      <c r="C2649" s="6">
        <v>1197831</v>
      </c>
      <c r="D2649" s="7">
        <v>44458</v>
      </c>
      <c r="E2649" s="6" t="s">
        <v>24</v>
      </c>
      <c r="F2649" s="6" t="s">
        <v>96</v>
      </c>
      <c r="G2649" s="6" t="s">
        <v>97</v>
      </c>
      <c r="H2649" s="6" t="s">
        <v>20</v>
      </c>
      <c r="I2649" s="8">
        <v>0.15000000000000008</v>
      </c>
      <c r="J2649" s="9">
        <v>3250</v>
      </c>
      <c r="K2649" s="10">
        <f t="shared" si="0"/>
        <v>487.50000000000023</v>
      </c>
      <c r="L2649" s="10">
        <f t="shared" si="1"/>
        <v>195.00000000000011</v>
      </c>
      <c r="M2649" s="11">
        <v>0.4</v>
      </c>
      <c r="O2649" s="16"/>
      <c r="P2649" s="14"/>
      <c r="Q2649" s="12"/>
      <c r="R2649" s="13"/>
    </row>
    <row r="2650" spans="1:18" ht="15.75" customHeight="1">
      <c r="A2650" s="1"/>
      <c r="B2650" s="6" t="s">
        <v>23</v>
      </c>
      <c r="C2650" s="6">
        <v>1197831</v>
      </c>
      <c r="D2650" s="7">
        <v>44458</v>
      </c>
      <c r="E2650" s="6" t="s">
        <v>24</v>
      </c>
      <c r="F2650" s="6" t="s">
        <v>96</v>
      </c>
      <c r="G2650" s="6" t="s">
        <v>97</v>
      </c>
      <c r="H2650" s="6" t="s">
        <v>21</v>
      </c>
      <c r="I2650" s="8">
        <v>0.25000000000000006</v>
      </c>
      <c r="J2650" s="9">
        <v>3250</v>
      </c>
      <c r="K2650" s="10">
        <f t="shared" si="0"/>
        <v>812.50000000000023</v>
      </c>
      <c r="L2650" s="10">
        <f t="shared" si="1"/>
        <v>284.37500000000006</v>
      </c>
      <c r="M2650" s="11">
        <v>0.35</v>
      </c>
      <c r="O2650" s="16"/>
      <c r="P2650" s="14"/>
      <c r="Q2650" s="12"/>
      <c r="R2650" s="13"/>
    </row>
    <row r="2651" spans="1:18" ht="15.75" customHeight="1">
      <c r="A2651" s="1"/>
      <c r="B2651" s="6" t="s">
        <v>23</v>
      </c>
      <c r="C2651" s="6">
        <v>1197831</v>
      </c>
      <c r="D2651" s="7">
        <v>44458</v>
      </c>
      <c r="E2651" s="6" t="s">
        <v>24</v>
      </c>
      <c r="F2651" s="6" t="s">
        <v>96</v>
      </c>
      <c r="G2651" s="6" t="s">
        <v>97</v>
      </c>
      <c r="H2651" s="6" t="s">
        <v>22</v>
      </c>
      <c r="I2651" s="8">
        <v>0.3000000000000001</v>
      </c>
      <c r="J2651" s="9">
        <v>4250</v>
      </c>
      <c r="K2651" s="10">
        <f t="shared" si="0"/>
        <v>1275.0000000000005</v>
      </c>
      <c r="L2651" s="10">
        <f t="shared" si="1"/>
        <v>510.00000000000023</v>
      </c>
      <c r="M2651" s="11">
        <v>0.4</v>
      </c>
      <c r="O2651" s="16"/>
      <c r="P2651" s="14"/>
      <c r="Q2651" s="12"/>
      <c r="R2651" s="13"/>
    </row>
    <row r="2652" spans="1:18" ht="15.75" customHeight="1">
      <c r="A2652" s="1"/>
      <c r="B2652" s="6" t="s">
        <v>23</v>
      </c>
      <c r="C2652" s="6">
        <v>1197831</v>
      </c>
      <c r="D2652" s="7">
        <v>44490</v>
      </c>
      <c r="E2652" s="6" t="s">
        <v>24</v>
      </c>
      <c r="F2652" s="6" t="s">
        <v>96</v>
      </c>
      <c r="G2652" s="6" t="s">
        <v>97</v>
      </c>
      <c r="H2652" s="6" t="s">
        <v>17</v>
      </c>
      <c r="I2652" s="8">
        <v>0.3000000000000001</v>
      </c>
      <c r="J2652" s="9">
        <v>6000</v>
      </c>
      <c r="K2652" s="10">
        <f t="shared" si="0"/>
        <v>1800.0000000000007</v>
      </c>
      <c r="L2652" s="10">
        <f t="shared" si="1"/>
        <v>720.00000000000034</v>
      </c>
      <c r="M2652" s="11">
        <v>0.4</v>
      </c>
      <c r="O2652" s="16"/>
      <c r="P2652" s="14"/>
      <c r="Q2652" s="12"/>
      <c r="R2652" s="13"/>
    </row>
    <row r="2653" spans="1:18" ht="15.75" customHeight="1">
      <c r="A2653" s="1"/>
      <c r="B2653" s="6" t="s">
        <v>23</v>
      </c>
      <c r="C2653" s="6">
        <v>1197831</v>
      </c>
      <c r="D2653" s="7">
        <v>44490</v>
      </c>
      <c r="E2653" s="6" t="s">
        <v>24</v>
      </c>
      <c r="F2653" s="6" t="s">
        <v>96</v>
      </c>
      <c r="G2653" s="6" t="s">
        <v>97</v>
      </c>
      <c r="H2653" s="6" t="s">
        <v>18</v>
      </c>
      <c r="I2653" s="8">
        <v>0.20000000000000012</v>
      </c>
      <c r="J2653" s="9">
        <v>4250</v>
      </c>
      <c r="K2653" s="10">
        <f t="shared" si="0"/>
        <v>850.00000000000057</v>
      </c>
      <c r="L2653" s="10">
        <f t="shared" si="1"/>
        <v>297.50000000000017</v>
      </c>
      <c r="M2653" s="11">
        <v>0.35</v>
      </c>
      <c r="O2653" s="16"/>
      <c r="P2653" s="14"/>
      <c r="Q2653" s="12"/>
      <c r="R2653" s="13"/>
    </row>
    <row r="2654" spans="1:18" ht="15.75" customHeight="1">
      <c r="A2654" s="1"/>
      <c r="B2654" s="6" t="s">
        <v>23</v>
      </c>
      <c r="C2654" s="6">
        <v>1197831</v>
      </c>
      <c r="D2654" s="7">
        <v>44490</v>
      </c>
      <c r="E2654" s="6" t="s">
        <v>24</v>
      </c>
      <c r="F2654" s="6" t="s">
        <v>96</v>
      </c>
      <c r="G2654" s="6" t="s">
        <v>97</v>
      </c>
      <c r="H2654" s="6" t="s">
        <v>19</v>
      </c>
      <c r="I2654" s="8">
        <v>0.20000000000000012</v>
      </c>
      <c r="J2654" s="9">
        <v>3000</v>
      </c>
      <c r="K2654" s="10">
        <f t="shared" si="0"/>
        <v>600.00000000000034</v>
      </c>
      <c r="L2654" s="10">
        <f t="shared" si="1"/>
        <v>240.00000000000014</v>
      </c>
      <c r="M2654" s="11">
        <v>0.4</v>
      </c>
      <c r="O2654" s="16"/>
      <c r="P2654" s="14"/>
      <c r="Q2654" s="12"/>
      <c r="R2654" s="13"/>
    </row>
    <row r="2655" spans="1:18" ht="15.75" customHeight="1">
      <c r="A2655" s="1"/>
      <c r="B2655" s="6" t="s">
        <v>23</v>
      </c>
      <c r="C2655" s="6">
        <v>1197831</v>
      </c>
      <c r="D2655" s="7">
        <v>44490</v>
      </c>
      <c r="E2655" s="6" t="s">
        <v>24</v>
      </c>
      <c r="F2655" s="6" t="s">
        <v>96</v>
      </c>
      <c r="G2655" s="6" t="s">
        <v>97</v>
      </c>
      <c r="H2655" s="6" t="s">
        <v>20</v>
      </c>
      <c r="I2655" s="8">
        <v>0.20000000000000012</v>
      </c>
      <c r="J2655" s="9">
        <v>2750</v>
      </c>
      <c r="K2655" s="10">
        <f t="shared" si="0"/>
        <v>550.00000000000034</v>
      </c>
      <c r="L2655" s="10">
        <f t="shared" si="1"/>
        <v>220.00000000000014</v>
      </c>
      <c r="M2655" s="11">
        <v>0.4</v>
      </c>
      <c r="O2655" s="16"/>
      <c r="P2655" s="14"/>
      <c r="Q2655" s="12"/>
      <c r="R2655" s="13"/>
    </row>
    <row r="2656" spans="1:18" ht="15.75" customHeight="1">
      <c r="A2656" s="1"/>
      <c r="B2656" s="6" t="s">
        <v>23</v>
      </c>
      <c r="C2656" s="6">
        <v>1197831</v>
      </c>
      <c r="D2656" s="7">
        <v>44490</v>
      </c>
      <c r="E2656" s="6" t="s">
        <v>24</v>
      </c>
      <c r="F2656" s="6" t="s">
        <v>96</v>
      </c>
      <c r="G2656" s="6" t="s">
        <v>97</v>
      </c>
      <c r="H2656" s="6" t="s">
        <v>21</v>
      </c>
      <c r="I2656" s="8">
        <v>0.3000000000000001</v>
      </c>
      <c r="J2656" s="9">
        <v>2750</v>
      </c>
      <c r="K2656" s="10">
        <f t="shared" si="0"/>
        <v>825.00000000000023</v>
      </c>
      <c r="L2656" s="10">
        <f t="shared" si="1"/>
        <v>288.75000000000006</v>
      </c>
      <c r="M2656" s="11">
        <v>0.35</v>
      </c>
      <c r="O2656" s="16"/>
      <c r="P2656" s="14"/>
      <c r="Q2656" s="12"/>
      <c r="R2656" s="13"/>
    </row>
    <row r="2657" spans="1:18" ht="15.75" customHeight="1">
      <c r="A2657" s="1"/>
      <c r="B2657" s="6" t="s">
        <v>23</v>
      </c>
      <c r="C2657" s="6">
        <v>1197831</v>
      </c>
      <c r="D2657" s="7">
        <v>44490</v>
      </c>
      <c r="E2657" s="6" t="s">
        <v>24</v>
      </c>
      <c r="F2657" s="6" t="s">
        <v>96</v>
      </c>
      <c r="G2657" s="6" t="s">
        <v>97</v>
      </c>
      <c r="H2657" s="6" t="s">
        <v>22</v>
      </c>
      <c r="I2657" s="8">
        <v>0.30000000000000004</v>
      </c>
      <c r="J2657" s="9">
        <v>4000</v>
      </c>
      <c r="K2657" s="10">
        <f t="shared" si="0"/>
        <v>1200.0000000000002</v>
      </c>
      <c r="L2657" s="10">
        <f t="shared" si="1"/>
        <v>480.00000000000011</v>
      </c>
      <c r="M2657" s="11">
        <v>0.4</v>
      </c>
      <c r="O2657" s="16"/>
      <c r="P2657" s="14"/>
      <c r="Q2657" s="12"/>
      <c r="R2657" s="13"/>
    </row>
    <row r="2658" spans="1:18" ht="15.75" customHeight="1">
      <c r="A2658" s="1"/>
      <c r="B2658" s="6" t="s">
        <v>23</v>
      </c>
      <c r="C2658" s="6">
        <v>1197831</v>
      </c>
      <c r="D2658" s="7">
        <v>44520</v>
      </c>
      <c r="E2658" s="6" t="s">
        <v>24</v>
      </c>
      <c r="F2658" s="6" t="s">
        <v>96</v>
      </c>
      <c r="G2658" s="6" t="s">
        <v>97</v>
      </c>
      <c r="H2658" s="6" t="s">
        <v>17</v>
      </c>
      <c r="I2658" s="8">
        <v>0.25000000000000011</v>
      </c>
      <c r="J2658" s="9">
        <v>5500</v>
      </c>
      <c r="K2658" s="10">
        <f t="shared" si="0"/>
        <v>1375.0000000000007</v>
      </c>
      <c r="L2658" s="10">
        <f t="shared" si="1"/>
        <v>550.00000000000034</v>
      </c>
      <c r="M2658" s="11">
        <v>0.4</v>
      </c>
      <c r="O2658" s="16"/>
      <c r="P2658" s="14"/>
      <c r="Q2658" s="12"/>
      <c r="R2658" s="13"/>
    </row>
    <row r="2659" spans="1:18" ht="15.75" customHeight="1">
      <c r="A2659" s="1"/>
      <c r="B2659" s="6" t="s">
        <v>23</v>
      </c>
      <c r="C2659" s="6">
        <v>1197831</v>
      </c>
      <c r="D2659" s="7">
        <v>44520</v>
      </c>
      <c r="E2659" s="6" t="s">
        <v>24</v>
      </c>
      <c r="F2659" s="6" t="s">
        <v>96</v>
      </c>
      <c r="G2659" s="6" t="s">
        <v>97</v>
      </c>
      <c r="H2659" s="6" t="s">
        <v>18</v>
      </c>
      <c r="I2659" s="8">
        <v>0.15000000000000013</v>
      </c>
      <c r="J2659" s="9">
        <v>3750</v>
      </c>
      <c r="K2659" s="10">
        <f t="shared" si="0"/>
        <v>562.50000000000045</v>
      </c>
      <c r="L2659" s="10">
        <f t="shared" si="1"/>
        <v>196.87500000000014</v>
      </c>
      <c r="M2659" s="11">
        <v>0.35</v>
      </c>
      <c r="O2659" s="16"/>
      <c r="P2659" s="14"/>
      <c r="Q2659" s="12"/>
      <c r="R2659" s="13"/>
    </row>
    <row r="2660" spans="1:18" ht="15.75" customHeight="1">
      <c r="A2660" s="1"/>
      <c r="B2660" s="6" t="s">
        <v>23</v>
      </c>
      <c r="C2660" s="6">
        <v>1197831</v>
      </c>
      <c r="D2660" s="7">
        <v>44520</v>
      </c>
      <c r="E2660" s="6" t="s">
        <v>24</v>
      </c>
      <c r="F2660" s="6" t="s">
        <v>96</v>
      </c>
      <c r="G2660" s="6" t="s">
        <v>97</v>
      </c>
      <c r="H2660" s="6" t="s">
        <v>19</v>
      </c>
      <c r="I2660" s="8">
        <v>0.25000000000000017</v>
      </c>
      <c r="J2660" s="9">
        <v>3200</v>
      </c>
      <c r="K2660" s="10">
        <f t="shared" si="0"/>
        <v>800.00000000000057</v>
      </c>
      <c r="L2660" s="10">
        <f t="shared" si="1"/>
        <v>320.00000000000023</v>
      </c>
      <c r="M2660" s="11">
        <v>0.4</v>
      </c>
      <c r="O2660" s="16"/>
      <c r="P2660" s="14"/>
      <c r="Q2660" s="12"/>
      <c r="R2660" s="13"/>
    </row>
    <row r="2661" spans="1:18" ht="15.75" customHeight="1">
      <c r="A2661" s="1"/>
      <c r="B2661" s="6" t="s">
        <v>23</v>
      </c>
      <c r="C2661" s="6">
        <v>1197831</v>
      </c>
      <c r="D2661" s="7">
        <v>44520</v>
      </c>
      <c r="E2661" s="6" t="s">
        <v>24</v>
      </c>
      <c r="F2661" s="6" t="s">
        <v>96</v>
      </c>
      <c r="G2661" s="6" t="s">
        <v>97</v>
      </c>
      <c r="H2661" s="6" t="s">
        <v>20</v>
      </c>
      <c r="I2661" s="8">
        <v>0.55000000000000016</v>
      </c>
      <c r="J2661" s="9">
        <v>3750</v>
      </c>
      <c r="K2661" s="10">
        <f t="shared" si="0"/>
        <v>2062.5000000000005</v>
      </c>
      <c r="L2661" s="10">
        <f t="shared" si="1"/>
        <v>825.00000000000023</v>
      </c>
      <c r="M2661" s="11">
        <v>0.4</v>
      </c>
      <c r="O2661" s="16"/>
      <c r="P2661" s="14"/>
      <c r="Q2661" s="12"/>
      <c r="R2661" s="13"/>
    </row>
    <row r="2662" spans="1:18" ht="15.75" customHeight="1">
      <c r="A2662" s="1"/>
      <c r="B2662" s="6" t="s">
        <v>23</v>
      </c>
      <c r="C2662" s="6">
        <v>1197831</v>
      </c>
      <c r="D2662" s="7">
        <v>44520</v>
      </c>
      <c r="E2662" s="6" t="s">
        <v>24</v>
      </c>
      <c r="F2662" s="6" t="s">
        <v>96</v>
      </c>
      <c r="G2662" s="6" t="s">
        <v>97</v>
      </c>
      <c r="H2662" s="6" t="s">
        <v>21</v>
      </c>
      <c r="I2662" s="8">
        <v>0.75000000000000011</v>
      </c>
      <c r="J2662" s="9">
        <v>3500</v>
      </c>
      <c r="K2662" s="10">
        <f t="shared" si="0"/>
        <v>2625.0000000000005</v>
      </c>
      <c r="L2662" s="10">
        <f t="shared" si="1"/>
        <v>918.75000000000011</v>
      </c>
      <c r="M2662" s="11">
        <v>0.35</v>
      </c>
      <c r="O2662" s="16"/>
      <c r="P2662" s="14"/>
      <c r="Q2662" s="12"/>
      <c r="R2662" s="13"/>
    </row>
    <row r="2663" spans="1:18" ht="15.75" customHeight="1">
      <c r="A2663" s="1"/>
      <c r="B2663" s="6" t="s">
        <v>23</v>
      </c>
      <c r="C2663" s="6">
        <v>1197831</v>
      </c>
      <c r="D2663" s="7">
        <v>44520</v>
      </c>
      <c r="E2663" s="6" t="s">
        <v>24</v>
      </c>
      <c r="F2663" s="6" t="s">
        <v>96</v>
      </c>
      <c r="G2663" s="6" t="s">
        <v>97</v>
      </c>
      <c r="H2663" s="6" t="s">
        <v>22</v>
      </c>
      <c r="I2663" s="8">
        <v>0.75</v>
      </c>
      <c r="J2663" s="9">
        <v>4500</v>
      </c>
      <c r="K2663" s="10">
        <f t="shared" si="0"/>
        <v>3375</v>
      </c>
      <c r="L2663" s="10">
        <f t="shared" si="1"/>
        <v>1350</v>
      </c>
      <c r="M2663" s="11">
        <v>0.4</v>
      </c>
      <c r="O2663" s="16"/>
      <c r="P2663" s="14"/>
      <c r="Q2663" s="12"/>
      <c r="R2663" s="13"/>
    </row>
    <row r="2664" spans="1:18" ht="15.75" customHeight="1">
      <c r="A2664" s="1"/>
      <c r="B2664" s="6" t="s">
        <v>23</v>
      </c>
      <c r="C2664" s="6">
        <v>1197831</v>
      </c>
      <c r="D2664" s="7">
        <v>44549</v>
      </c>
      <c r="E2664" s="6" t="s">
        <v>24</v>
      </c>
      <c r="F2664" s="6" t="s">
        <v>96</v>
      </c>
      <c r="G2664" s="6" t="s">
        <v>97</v>
      </c>
      <c r="H2664" s="6" t="s">
        <v>17</v>
      </c>
      <c r="I2664" s="8">
        <v>0.70000000000000007</v>
      </c>
      <c r="J2664" s="9">
        <v>7000</v>
      </c>
      <c r="K2664" s="10">
        <f t="shared" si="0"/>
        <v>4900.0000000000009</v>
      </c>
      <c r="L2664" s="10">
        <f t="shared" si="1"/>
        <v>1960.0000000000005</v>
      </c>
      <c r="M2664" s="11">
        <v>0.4</v>
      </c>
      <c r="O2664" s="16"/>
      <c r="P2664" s="14"/>
      <c r="Q2664" s="12"/>
      <c r="R2664" s="13"/>
    </row>
    <row r="2665" spans="1:18" ht="15.75" customHeight="1">
      <c r="A2665" s="1"/>
      <c r="B2665" s="6" t="s">
        <v>23</v>
      </c>
      <c r="C2665" s="6">
        <v>1197831</v>
      </c>
      <c r="D2665" s="7">
        <v>44549</v>
      </c>
      <c r="E2665" s="6" t="s">
        <v>24</v>
      </c>
      <c r="F2665" s="6" t="s">
        <v>96</v>
      </c>
      <c r="G2665" s="6" t="s">
        <v>97</v>
      </c>
      <c r="H2665" s="6" t="s">
        <v>18</v>
      </c>
      <c r="I2665" s="8">
        <v>0.60000000000000009</v>
      </c>
      <c r="J2665" s="9">
        <v>5000</v>
      </c>
      <c r="K2665" s="10">
        <f t="shared" si="0"/>
        <v>3000.0000000000005</v>
      </c>
      <c r="L2665" s="10">
        <f t="shared" si="1"/>
        <v>1050</v>
      </c>
      <c r="M2665" s="11">
        <v>0.35</v>
      </c>
      <c r="O2665" s="16"/>
      <c r="P2665" s="14"/>
      <c r="Q2665" s="12"/>
      <c r="R2665" s="13"/>
    </row>
    <row r="2666" spans="1:18" ht="15.75" customHeight="1">
      <c r="A2666" s="1"/>
      <c r="B2666" s="6" t="s">
        <v>23</v>
      </c>
      <c r="C2666" s="6">
        <v>1197831</v>
      </c>
      <c r="D2666" s="7">
        <v>44549</v>
      </c>
      <c r="E2666" s="6" t="s">
        <v>24</v>
      </c>
      <c r="F2666" s="6" t="s">
        <v>96</v>
      </c>
      <c r="G2666" s="6" t="s">
        <v>97</v>
      </c>
      <c r="H2666" s="6" t="s">
        <v>19</v>
      </c>
      <c r="I2666" s="8">
        <v>0.60000000000000009</v>
      </c>
      <c r="J2666" s="9">
        <v>4500</v>
      </c>
      <c r="K2666" s="10">
        <f t="shared" si="0"/>
        <v>2700.0000000000005</v>
      </c>
      <c r="L2666" s="10">
        <f t="shared" si="1"/>
        <v>1080.0000000000002</v>
      </c>
      <c r="M2666" s="11">
        <v>0.4</v>
      </c>
      <c r="O2666" s="16"/>
      <c r="P2666" s="14"/>
      <c r="Q2666" s="12"/>
      <c r="R2666" s="13"/>
    </row>
    <row r="2667" spans="1:18" ht="15.75" customHeight="1">
      <c r="A2667" s="1"/>
      <c r="B2667" s="6" t="s">
        <v>23</v>
      </c>
      <c r="C2667" s="6">
        <v>1197831</v>
      </c>
      <c r="D2667" s="7">
        <v>44549</v>
      </c>
      <c r="E2667" s="6" t="s">
        <v>24</v>
      </c>
      <c r="F2667" s="6" t="s">
        <v>96</v>
      </c>
      <c r="G2667" s="6" t="s">
        <v>97</v>
      </c>
      <c r="H2667" s="6" t="s">
        <v>20</v>
      </c>
      <c r="I2667" s="8">
        <v>0.60000000000000009</v>
      </c>
      <c r="J2667" s="9">
        <v>4000</v>
      </c>
      <c r="K2667" s="10">
        <f t="shared" si="0"/>
        <v>2400.0000000000005</v>
      </c>
      <c r="L2667" s="10">
        <f t="shared" si="1"/>
        <v>960.00000000000023</v>
      </c>
      <c r="M2667" s="11">
        <v>0.4</v>
      </c>
      <c r="O2667" s="16"/>
      <c r="P2667" s="14"/>
      <c r="Q2667" s="12"/>
      <c r="R2667" s="13"/>
    </row>
    <row r="2668" spans="1:18" ht="15.75" customHeight="1">
      <c r="A2668" s="1"/>
      <c r="B2668" s="6" t="s">
        <v>23</v>
      </c>
      <c r="C2668" s="6">
        <v>1197831</v>
      </c>
      <c r="D2668" s="7">
        <v>44549</v>
      </c>
      <c r="E2668" s="6" t="s">
        <v>24</v>
      </c>
      <c r="F2668" s="6" t="s">
        <v>96</v>
      </c>
      <c r="G2668" s="6" t="s">
        <v>97</v>
      </c>
      <c r="H2668" s="6" t="s">
        <v>21</v>
      </c>
      <c r="I2668" s="8">
        <v>0.70000000000000007</v>
      </c>
      <c r="J2668" s="9">
        <v>4000</v>
      </c>
      <c r="K2668" s="10">
        <f t="shared" si="0"/>
        <v>2800.0000000000005</v>
      </c>
      <c r="L2668" s="10">
        <f t="shared" si="1"/>
        <v>980.00000000000011</v>
      </c>
      <c r="M2668" s="11">
        <v>0.35</v>
      </c>
      <c r="O2668" s="16"/>
      <c r="P2668" s="14"/>
      <c r="Q2668" s="12"/>
      <c r="R2668" s="13"/>
    </row>
    <row r="2669" spans="1:18" ht="15.75" customHeight="1">
      <c r="A2669" s="1"/>
      <c r="B2669" s="6" t="s">
        <v>23</v>
      </c>
      <c r="C2669" s="6">
        <v>1197831</v>
      </c>
      <c r="D2669" s="7">
        <v>44549</v>
      </c>
      <c r="E2669" s="6" t="s">
        <v>24</v>
      </c>
      <c r="F2669" s="6" t="s">
        <v>96</v>
      </c>
      <c r="G2669" s="6" t="s">
        <v>97</v>
      </c>
      <c r="H2669" s="6" t="s">
        <v>22</v>
      </c>
      <c r="I2669" s="8">
        <v>0.75</v>
      </c>
      <c r="J2669" s="9">
        <v>5000</v>
      </c>
      <c r="K2669" s="10">
        <f t="shared" si="0"/>
        <v>3750</v>
      </c>
      <c r="L2669" s="10">
        <f t="shared" si="1"/>
        <v>1500</v>
      </c>
      <c r="M2669" s="11">
        <v>0.4</v>
      </c>
      <c r="O2669" s="16"/>
      <c r="P2669" s="14"/>
      <c r="Q2669" s="12"/>
      <c r="R2669" s="13"/>
    </row>
    <row r="2670" spans="1:18" ht="15.75" customHeight="1">
      <c r="A2670" s="1" t="s">
        <v>39</v>
      </c>
      <c r="B2670" s="6" t="s">
        <v>23</v>
      </c>
      <c r="C2670" s="6">
        <v>1197831</v>
      </c>
      <c r="D2670" s="7">
        <v>44219</v>
      </c>
      <c r="E2670" s="6" t="s">
        <v>24</v>
      </c>
      <c r="F2670" s="6" t="s">
        <v>98</v>
      </c>
      <c r="G2670" s="6" t="s">
        <v>99</v>
      </c>
      <c r="H2670" s="6" t="s">
        <v>17</v>
      </c>
      <c r="I2670" s="8">
        <v>0.25000000000000006</v>
      </c>
      <c r="J2670" s="9">
        <v>5750</v>
      </c>
      <c r="K2670" s="10">
        <f t="shared" si="0"/>
        <v>1437.5000000000002</v>
      </c>
      <c r="L2670" s="10">
        <f t="shared" si="1"/>
        <v>575.00000000000011</v>
      </c>
      <c r="M2670" s="11">
        <v>0.4</v>
      </c>
      <c r="O2670" s="16"/>
      <c r="P2670" s="14"/>
      <c r="Q2670" s="12"/>
      <c r="R2670" s="13"/>
    </row>
    <row r="2671" spans="1:18" ht="15.75" customHeight="1">
      <c r="A2671" s="1"/>
      <c r="B2671" s="6" t="s">
        <v>23</v>
      </c>
      <c r="C2671" s="6">
        <v>1197831</v>
      </c>
      <c r="D2671" s="7">
        <v>44219</v>
      </c>
      <c r="E2671" s="6" t="s">
        <v>24</v>
      </c>
      <c r="F2671" s="6" t="s">
        <v>98</v>
      </c>
      <c r="G2671" s="6" t="s">
        <v>99</v>
      </c>
      <c r="H2671" s="6" t="s">
        <v>18</v>
      </c>
      <c r="I2671" s="8">
        <v>0.25000000000000006</v>
      </c>
      <c r="J2671" s="9">
        <v>3750</v>
      </c>
      <c r="K2671" s="10">
        <f t="shared" si="0"/>
        <v>937.50000000000023</v>
      </c>
      <c r="L2671" s="10">
        <f t="shared" si="1"/>
        <v>328.12500000000006</v>
      </c>
      <c r="M2671" s="11">
        <v>0.35</v>
      </c>
      <c r="O2671" s="16"/>
      <c r="P2671" s="14"/>
      <c r="Q2671" s="12"/>
      <c r="R2671" s="13"/>
    </row>
    <row r="2672" spans="1:18" ht="15.75" customHeight="1">
      <c r="A2672" s="1"/>
      <c r="B2672" s="6" t="s">
        <v>23</v>
      </c>
      <c r="C2672" s="6">
        <v>1197831</v>
      </c>
      <c r="D2672" s="7">
        <v>44219</v>
      </c>
      <c r="E2672" s="6" t="s">
        <v>24</v>
      </c>
      <c r="F2672" s="6" t="s">
        <v>98</v>
      </c>
      <c r="G2672" s="6" t="s">
        <v>99</v>
      </c>
      <c r="H2672" s="6" t="s">
        <v>19</v>
      </c>
      <c r="I2672" s="8">
        <v>0.15000000000000008</v>
      </c>
      <c r="J2672" s="9">
        <v>3750</v>
      </c>
      <c r="K2672" s="10">
        <f t="shared" si="0"/>
        <v>562.50000000000034</v>
      </c>
      <c r="L2672" s="10">
        <f t="shared" si="1"/>
        <v>225.00000000000014</v>
      </c>
      <c r="M2672" s="11">
        <v>0.4</v>
      </c>
      <c r="O2672" s="16"/>
      <c r="P2672" s="14"/>
      <c r="Q2672" s="12"/>
      <c r="R2672" s="13"/>
    </row>
    <row r="2673" spans="1:18" ht="15.75" customHeight="1">
      <c r="A2673" s="1"/>
      <c r="B2673" s="6" t="s">
        <v>23</v>
      </c>
      <c r="C2673" s="6">
        <v>1197831</v>
      </c>
      <c r="D2673" s="7">
        <v>44219</v>
      </c>
      <c r="E2673" s="6" t="s">
        <v>24</v>
      </c>
      <c r="F2673" s="6" t="s">
        <v>98</v>
      </c>
      <c r="G2673" s="6" t="s">
        <v>99</v>
      </c>
      <c r="H2673" s="6" t="s">
        <v>20</v>
      </c>
      <c r="I2673" s="8">
        <v>0.2</v>
      </c>
      <c r="J2673" s="9">
        <v>2250</v>
      </c>
      <c r="K2673" s="10">
        <f t="shared" si="0"/>
        <v>450</v>
      </c>
      <c r="L2673" s="10">
        <f t="shared" si="1"/>
        <v>180</v>
      </c>
      <c r="M2673" s="11">
        <v>0.4</v>
      </c>
      <c r="O2673" s="16"/>
      <c r="P2673" s="14"/>
      <c r="Q2673" s="12"/>
      <c r="R2673" s="13"/>
    </row>
    <row r="2674" spans="1:18" ht="15.75" customHeight="1">
      <c r="A2674" s="1"/>
      <c r="B2674" s="6" t="s">
        <v>23</v>
      </c>
      <c r="C2674" s="6">
        <v>1197831</v>
      </c>
      <c r="D2674" s="7">
        <v>44219</v>
      </c>
      <c r="E2674" s="6" t="s">
        <v>24</v>
      </c>
      <c r="F2674" s="6" t="s">
        <v>98</v>
      </c>
      <c r="G2674" s="6" t="s">
        <v>99</v>
      </c>
      <c r="H2674" s="6" t="s">
        <v>21</v>
      </c>
      <c r="I2674" s="8">
        <v>0.35000000000000003</v>
      </c>
      <c r="J2674" s="9">
        <v>2750</v>
      </c>
      <c r="K2674" s="10">
        <f t="shared" si="0"/>
        <v>962.50000000000011</v>
      </c>
      <c r="L2674" s="10">
        <f t="shared" si="1"/>
        <v>336.875</v>
      </c>
      <c r="M2674" s="11">
        <v>0.35</v>
      </c>
      <c r="O2674" s="16"/>
      <c r="P2674" s="14"/>
      <c r="Q2674" s="12"/>
      <c r="R2674" s="13"/>
    </row>
    <row r="2675" spans="1:18" ht="15.75" customHeight="1">
      <c r="A2675" s="1"/>
      <c r="B2675" s="6" t="s">
        <v>23</v>
      </c>
      <c r="C2675" s="6">
        <v>1197831</v>
      </c>
      <c r="D2675" s="7">
        <v>44219</v>
      </c>
      <c r="E2675" s="6" t="s">
        <v>24</v>
      </c>
      <c r="F2675" s="6" t="s">
        <v>98</v>
      </c>
      <c r="G2675" s="6" t="s">
        <v>99</v>
      </c>
      <c r="H2675" s="6" t="s">
        <v>22</v>
      </c>
      <c r="I2675" s="8">
        <v>0.25000000000000006</v>
      </c>
      <c r="J2675" s="9">
        <v>3750</v>
      </c>
      <c r="K2675" s="10">
        <f t="shared" si="0"/>
        <v>937.50000000000023</v>
      </c>
      <c r="L2675" s="10">
        <f t="shared" si="1"/>
        <v>375.00000000000011</v>
      </c>
      <c r="M2675" s="11">
        <v>0.4</v>
      </c>
      <c r="O2675" s="16"/>
      <c r="P2675" s="14"/>
      <c r="Q2675" s="12"/>
      <c r="R2675" s="13"/>
    </row>
    <row r="2676" spans="1:18" ht="15.75" customHeight="1">
      <c r="A2676" s="1"/>
      <c r="B2676" s="6" t="s">
        <v>23</v>
      </c>
      <c r="C2676" s="6">
        <v>1197831</v>
      </c>
      <c r="D2676" s="7">
        <v>44248</v>
      </c>
      <c r="E2676" s="6" t="s">
        <v>24</v>
      </c>
      <c r="F2676" s="6" t="s">
        <v>98</v>
      </c>
      <c r="G2676" s="6" t="s">
        <v>99</v>
      </c>
      <c r="H2676" s="6" t="s">
        <v>17</v>
      </c>
      <c r="I2676" s="8">
        <v>0.25000000000000006</v>
      </c>
      <c r="J2676" s="9">
        <v>6250</v>
      </c>
      <c r="K2676" s="10">
        <f t="shared" si="0"/>
        <v>1562.5000000000005</v>
      </c>
      <c r="L2676" s="10">
        <f t="shared" si="1"/>
        <v>625.00000000000023</v>
      </c>
      <c r="M2676" s="11">
        <v>0.4</v>
      </c>
      <c r="O2676" s="16"/>
      <c r="P2676" s="14"/>
      <c r="Q2676" s="12"/>
      <c r="R2676" s="13"/>
    </row>
    <row r="2677" spans="1:18" ht="15.75" customHeight="1">
      <c r="A2677" s="1"/>
      <c r="B2677" s="6" t="s">
        <v>23</v>
      </c>
      <c r="C2677" s="6">
        <v>1197831</v>
      </c>
      <c r="D2677" s="7">
        <v>44248</v>
      </c>
      <c r="E2677" s="6" t="s">
        <v>24</v>
      </c>
      <c r="F2677" s="6" t="s">
        <v>98</v>
      </c>
      <c r="G2677" s="6" t="s">
        <v>99</v>
      </c>
      <c r="H2677" s="6" t="s">
        <v>18</v>
      </c>
      <c r="I2677" s="8">
        <v>0.25000000000000006</v>
      </c>
      <c r="J2677" s="9">
        <v>2750</v>
      </c>
      <c r="K2677" s="10">
        <f t="shared" si="0"/>
        <v>687.50000000000011</v>
      </c>
      <c r="L2677" s="10">
        <f t="shared" si="1"/>
        <v>240.62500000000003</v>
      </c>
      <c r="M2677" s="11">
        <v>0.35</v>
      </c>
      <c r="O2677" s="16"/>
      <c r="P2677" s="14"/>
      <c r="Q2677" s="12"/>
      <c r="R2677" s="13"/>
    </row>
    <row r="2678" spans="1:18" ht="15.75" customHeight="1">
      <c r="A2678" s="1"/>
      <c r="B2678" s="6" t="s">
        <v>23</v>
      </c>
      <c r="C2678" s="6">
        <v>1197831</v>
      </c>
      <c r="D2678" s="7">
        <v>44248</v>
      </c>
      <c r="E2678" s="6" t="s">
        <v>24</v>
      </c>
      <c r="F2678" s="6" t="s">
        <v>98</v>
      </c>
      <c r="G2678" s="6" t="s">
        <v>99</v>
      </c>
      <c r="H2678" s="6" t="s">
        <v>19</v>
      </c>
      <c r="I2678" s="8">
        <v>0.15000000000000008</v>
      </c>
      <c r="J2678" s="9">
        <v>3250</v>
      </c>
      <c r="K2678" s="10">
        <f t="shared" si="0"/>
        <v>487.50000000000023</v>
      </c>
      <c r="L2678" s="10">
        <f t="shared" si="1"/>
        <v>195.00000000000011</v>
      </c>
      <c r="M2678" s="11">
        <v>0.4</v>
      </c>
      <c r="O2678" s="16"/>
      <c r="P2678" s="14"/>
      <c r="Q2678" s="12"/>
      <c r="R2678" s="13"/>
    </row>
    <row r="2679" spans="1:18" ht="15.75" customHeight="1">
      <c r="A2679" s="1"/>
      <c r="B2679" s="6" t="s">
        <v>23</v>
      </c>
      <c r="C2679" s="6">
        <v>1197831</v>
      </c>
      <c r="D2679" s="7">
        <v>44248</v>
      </c>
      <c r="E2679" s="6" t="s">
        <v>24</v>
      </c>
      <c r="F2679" s="6" t="s">
        <v>98</v>
      </c>
      <c r="G2679" s="6" t="s">
        <v>99</v>
      </c>
      <c r="H2679" s="6" t="s">
        <v>20</v>
      </c>
      <c r="I2679" s="8">
        <v>0.2</v>
      </c>
      <c r="J2679" s="9">
        <v>1750</v>
      </c>
      <c r="K2679" s="10">
        <f t="shared" si="0"/>
        <v>350</v>
      </c>
      <c r="L2679" s="10">
        <f t="shared" si="1"/>
        <v>140</v>
      </c>
      <c r="M2679" s="11">
        <v>0.4</v>
      </c>
      <c r="O2679" s="16"/>
      <c r="P2679" s="14"/>
      <c r="Q2679" s="12"/>
      <c r="R2679" s="13"/>
    </row>
    <row r="2680" spans="1:18" ht="15.75" customHeight="1">
      <c r="A2680" s="1"/>
      <c r="B2680" s="6" t="s">
        <v>23</v>
      </c>
      <c r="C2680" s="6">
        <v>1197831</v>
      </c>
      <c r="D2680" s="7">
        <v>44248</v>
      </c>
      <c r="E2680" s="6" t="s">
        <v>24</v>
      </c>
      <c r="F2680" s="6" t="s">
        <v>98</v>
      </c>
      <c r="G2680" s="6" t="s">
        <v>99</v>
      </c>
      <c r="H2680" s="6" t="s">
        <v>21</v>
      </c>
      <c r="I2680" s="8">
        <v>0.35000000000000003</v>
      </c>
      <c r="J2680" s="9">
        <v>2500</v>
      </c>
      <c r="K2680" s="10">
        <f t="shared" si="0"/>
        <v>875.00000000000011</v>
      </c>
      <c r="L2680" s="10">
        <f t="shared" si="1"/>
        <v>306.25</v>
      </c>
      <c r="M2680" s="11">
        <v>0.35</v>
      </c>
      <c r="O2680" s="16"/>
      <c r="P2680" s="14"/>
      <c r="Q2680" s="12"/>
      <c r="R2680" s="13"/>
    </row>
    <row r="2681" spans="1:18" ht="15.75" customHeight="1">
      <c r="A2681" s="1"/>
      <c r="B2681" s="6" t="s">
        <v>23</v>
      </c>
      <c r="C2681" s="6">
        <v>1197831</v>
      </c>
      <c r="D2681" s="7">
        <v>44248</v>
      </c>
      <c r="E2681" s="6" t="s">
        <v>24</v>
      </c>
      <c r="F2681" s="6" t="s">
        <v>98</v>
      </c>
      <c r="G2681" s="6" t="s">
        <v>99</v>
      </c>
      <c r="H2681" s="6" t="s">
        <v>22</v>
      </c>
      <c r="I2681" s="8">
        <v>0.2</v>
      </c>
      <c r="J2681" s="9">
        <v>3500</v>
      </c>
      <c r="K2681" s="10">
        <f t="shared" si="0"/>
        <v>700</v>
      </c>
      <c r="L2681" s="10">
        <f t="shared" si="1"/>
        <v>280</v>
      </c>
      <c r="M2681" s="11">
        <v>0.4</v>
      </c>
      <c r="O2681" s="16"/>
      <c r="P2681" s="14"/>
      <c r="Q2681" s="12"/>
      <c r="R2681" s="13"/>
    </row>
    <row r="2682" spans="1:18" ht="15.75" customHeight="1">
      <c r="A2682" s="1"/>
      <c r="B2682" s="6" t="s">
        <v>23</v>
      </c>
      <c r="C2682" s="6">
        <v>1197831</v>
      </c>
      <c r="D2682" s="7">
        <v>44274</v>
      </c>
      <c r="E2682" s="6" t="s">
        <v>24</v>
      </c>
      <c r="F2682" s="6" t="s">
        <v>98</v>
      </c>
      <c r="G2682" s="6" t="s">
        <v>99</v>
      </c>
      <c r="H2682" s="6" t="s">
        <v>17</v>
      </c>
      <c r="I2682" s="8">
        <v>0.2</v>
      </c>
      <c r="J2682" s="9">
        <v>5700</v>
      </c>
      <c r="K2682" s="10">
        <f t="shared" si="0"/>
        <v>1140</v>
      </c>
      <c r="L2682" s="10">
        <f t="shared" si="1"/>
        <v>456</v>
      </c>
      <c r="M2682" s="11">
        <v>0.4</v>
      </c>
      <c r="O2682" s="16"/>
      <c r="P2682" s="14"/>
      <c r="Q2682" s="12"/>
      <c r="R2682" s="13"/>
    </row>
    <row r="2683" spans="1:18" ht="15.75" customHeight="1">
      <c r="A2683" s="1"/>
      <c r="B2683" s="6" t="s">
        <v>23</v>
      </c>
      <c r="C2683" s="6">
        <v>1197831</v>
      </c>
      <c r="D2683" s="7">
        <v>44274</v>
      </c>
      <c r="E2683" s="6" t="s">
        <v>24</v>
      </c>
      <c r="F2683" s="6" t="s">
        <v>98</v>
      </c>
      <c r="G2683" s="6" t="s">
        <v>99</v>
      </c>
      <c r="H2683" s="6" t="s">
        <v>18</v>
      </c>
      <c r="I2683" s="8">
        <v>0.2</v>
      </c>
      <c r="J2683" s="9">
        <v>2500</v>
      </c>
      <c r="K2683" s="10">
        <f t="shared" si="0"/>
        <v>500</v>
      </c>
      <c r="L2683" s="10">
        <f t="shared" si="1"/>
        <v>175</v>
      </c>
      <c r="M2683" s="11">
        <v>0.35</v>
      </c>
      <c r="O2683" s="16"/>
      <c r="P2683" s="14"/>
      <c r="Q2683" s="12"/>
      <c r="R2683" s="13"/>
    </row>
    <row r="2684" spans="1:18" ht="15.75" customHeight="1">
      <c r="A2684" s="1"/>
      <c r="B2684" s="6" t="s">
        <v>23</v>
      </c>
      <c r="C2684" s="6">
        <v>1197831</v>
      </c>
      <c r="D2684" s="7">
        <v>44274</v>
      </c>
      <c r="E2684" s="6" t="s">
        <v>24</v>
      </c>
      <c r="F2684" s="6" t="s">
        <v>98</v>
      </c>
      <c r="G2684" s="6" t="s">
        <v>99</v>
      </c>
      <c r="H2684" s="6" t="s">
        <v>19</v>
      </c>
      <c r="I2684" s="8">
        <v>0.10000000000000002</v>
      </c>
      <c r="J2684" s="9">
        <v>2750</v>
      </c>
      <c r="K2684" s="10">
        <f t="shared" si="0"/>
        <v>275.00000000000006</v>
      </c>
      <c r="L2684" s="10">
        <f t="shared" si="1"/>
        <v>110.00000000000003</v>
      </c>
      <c r="M2684" s="11">
        <v>0.4</v>
      </c>
      <c r="O2684" s="16"/>
      <c r="P2684" s="14"/>
      <c r="Q2684" s="12"/>
      <c r="R2684" s="13"/>
    </row>
    <row r="2685" spans="1:18" ht="15.75" customHeight="1">
      <c r="A2685" s="1"/>
      <c r="B2685" s="6" t="s">
        <v>23</v>
      </c>
      <c r="C2685" s="6">
        <v>1197831</v>
      </c>
      <c r="D2685" s="7">
        <v>44274</v>
      </c>
      <c r="E2685" s="6" t="s">
        <v>24</v>
      </c>
      <c r="F2685" s="6" t="s">
        <v>98</v>
      </c>
      <c r="G2685" s="6" t="s">
        <v>99</v>
      </c>
      <c r="H2685" s="6" t="s">
        <v>20</v>
      </c>
      <c r="I2685" s="8">
        <v>0.19999999999999996</v>
      </c>
      <c r="J2685" s="9">
        <v>1250</v>
      </c>
      <c r="K2685" s="10">
        <f t="shared" si="0"/>
        <v>249.99999999999994</v>
      </c>
      <c r="L2685" s="10">
        <f t="shared" si="1"/>
        <v>99.999999999999986</v>
      </c>
      <c r="M2685" s="11">
        <v>0.4</v>
      </c>
      <c r="O2685" s="16"/>
      <c r="P2685" s="14"/>
      <c r="Q2685" s="12"/>
      <c r="R2685" s="13"/>
    </row>
    <row r="2686" spans="1:18" ht="15.75" customHeight="1">
      <c r="A2686" s="1"/>
      <c r="B2686" s="6" t="s">
        <v>23</v>
      </c>
      <c r="C2686" s="6">
        <v>1197831</v>
      </c>
      <c r="D2686" s="7">
        <v>44274</v>
      </c>
      <c r="E2686" s="6" t="s">
        <v>24</v>
      </c>
      <c r="F2686" s="6" t="s">
        <v>98</v>
      </c>
      <c r="G2686" s="6" t="s">
        <v>99</v>
      </c>
      <c r="H2686" s="6" t="s">
        <v>21</v>
      </c>
      <c r="I2686" s="8">
        <v>0.35000000000000009</v>
      </c>
      <c r="J2686" s="9">
        <v>1750</v>
      </c>
      <c r="K2686" s="10">
        <f t="shared" si="0"/>
        <v>612.50000000000011</v>
      </c>
      <c r="L2686" s="10">
        <f t="shared" si="1"/>
        <v>214.37500000000003</v>
      </c>
      <c r="M2686" s="11">
        <v>0.35</v>
      </c>
      <c r="O2686" s="16"/>
      <c r="P2686" s="14"/>
      <c r="Q2686" s="12"/>
      <c r="R2686" s="13"/>
    </row>
    <row r="2687" spans="1:18" ht="15.75" customHeight="1">
      <c r="A2687" s="1"/>
      <c r="B2687" s="6" t="s">
        <v>23</v>
      </c>
      <c r="C2687" s="6">
        <v>1197831</v>
      </c>
      <c r="D2687" s="7">
        <v>44274</v>
      </c>
      <c r="E2687" s="6" t="s">
        <v>24</v>
      </c>
      <c r="F2687" s="6" t="s">
        <v>98</v>
      </c>
      <c r="G2687" s="6" t="s">
        <v>99</v>
      </c>
      <c r="H2687" s="6" t="s">
        <v>22</v>
      </c>
      <c r="I2687" s="8">
        <v>0.25</v>
      </c>
      <c r="J2687" s="9">
        <v>2750</v>
      </c>
      <c r="K2687" s="10">
        <f t="shared" si="0"/>
        <v>687.5</v>
      </c>
      <c r="L2687" s="10">
        <f t="shared" si="1"/>
        <v>275</v>
      </c>
      <c r="M2687" s="11">
        <v>0.4</v>
      </c>
      <c r="O2687" s="16"/>
      <c r="P2687" s="14"/>
      <c r="Q2687" s="12"/>
      <c r="R2687" s="13"/>
    </row>
    <row r="2688" spans="1:18" ht="15.75" customHeight="1">
      <c r="A2688" s="1"/>
      <c r="B2688" s="6" t="s">
        <v>23</v>
      </c>
      <c r="C2688" s="6">
        <v>1197831</v>
      </c>
      <c r="D2688" s="7">
        <v>44306</v>
      </c>
      <c r="E2688" s="6" t="s">
        <v>24</v>
      </c>
      <c r="F2688" s="6" t="s">
        <v>98</v>
      </c>
      <c r="G2688" s="6" t="s">
        <v>99</v>
      </c>
      <c r="H2688" s="6" t="s">
        <v>17</v>
      </c>
      <c r="I2688" s="8">
        <v>0.25</v>
      </c>
      <c r="J2688" s="9">
        <v>5250</v>
      </c>
      <c r="K2688" s="10">
        <f t="shared" si="0"/>
        <v>1312.5</v>
      </c>
      <c r="L2688" s="10">
        <f t="shared" si="1"/>
        <v>525</v>
      </c>
      <c r="M2688" s="11">
        <v>0.4</v>
      </c>
      <c r="O2688" s="16"/>
      <c r="P2688" s="14"/>
      <c r="Q2688" s="12"/>
      <c r="R2688" s="13"/>
    </row>
    <row r="2689" spans="1:18" ht="15.75" customHeight="1">
      <c r="A2689" s="1"/>
      <c r="B2689" s="6" t="s">
        <v>23</v>
      </c>
      <c r="C2689" s="6">
        <v>1197831</v>
      </c>
      <c r="D2689" s="7">
        <v>44306</v>
      </c>
      <c r="E2689" s="6" t="s">
        <v>24</v>
      </c>
      <c r="F2689" s="6" t="s">
        <v>98</v>
      </c>
      <c r="G2689" s="6" t="s">
        <v>99</v>
      </c>
      <c r="H2689" s="6" t="s">
        <v>18</v>
      </c>
      <c r="I2689" s="8">
        <v>0.25</v>
      </c>
      <c r="J2689" s="9">
        <v>2250</v>
      </c>
      <c r="K2689" s="10">
        <f t="shared" si="0"/>
        <v>562.5</v>
      </c>
      <c r="L2689" s="10">
        <f t="shared" si="1"/>
        <v>196.875</v>
      </c>
      <c r="M2689" s="11">
        <v>0.35</v>
      </c>
      <c r="O2689" s="16"/>
      <c r="P2689" s="14"/>
      <c r="Q2689" s="12"/>
      <c r="R2689" s="13"/>
    </row>
    <row r="2690" spans="1:18" ht="15.75" customHeight="1">
      <c r="A2690" s="1"/>
      <c r="B2690" s="6" t="s">
        <v>23</v>
      </c>
      <c r="C2690" s="6">
        <v>1197831</v>
      </c>
      <c r="D2690" s="7">
        <v>44306</v>
      </c>
      <c r="E2690" s="6" t="s">
        <v>24</v>
      </c>
      <c r="F2690" s="6" t="s">
        <v>98</v>
      </c>
      <c r="G2690" s="6" t="s">
        <v>99</v>
      </c>
      <c r="H2690" s="6" t="s">
        <v>19</v>
      </c>
      <c r="I2690" s="8">
        <v>0.15000000000000002</v>
      </c>
      <c r="J2690" s="9">
        <v>2250</v>
      </c>
      <c r="K2690" s="10">
        <f t="shared" si="0"/>
        <v>337.50000000000006</v>
      </c>
      <c r="L2690" s="10">
        <f t="shared" si="1"/>
        <v>135.00000000000003</v>
      </c>
      <c r="M2690" s="11">
        <v>0.4</v>
      </c>
      <c r="O2690" s="16"/>
      <c r="P2690" s="14"/>
      <c r="Q2690" s="12"/>
      <c r="R2690" s="13"/>
    </row>
    <row r="2691" spans="1:18" ht="15.75" customHeight="1">
      <c r="A2691" s="1"/>
      <c r="B2691" s="6" t="s">
        <v>23</v>
      </c>
      <c r="C2691" s="6">
        <v>1197831</v>
      </c>
      <c r="D2691" s="7">
        <v>44306</v>
      </c>
      <c r="E2691" s="6" t="s">
        <v>24</v>
      </c>
      <c r="F2691" s="6" t="s">
        <v>98</v>
      </c>
      <c r="G2691" s="6" t="s">
        <v>99</v>
      </c>
      <c r="H2691" s="6" t="s">
        <v>20</v>
      </c>
      <c r="I2691" s="8">
        <v>0.19999999999999996</v>
      </c>
      <c r="J2691" s="9">
        <v>1500</v>
      </c>
      <c r="K2691" s="10">
        <f t="shared" si="0"/>
        <v>299.99999999999994</v>
      </c>
      <c r="L2691" s="10">
        <f t="shared" si="1"/>
        <v>119.99999999999999</v>
      </c>
      <c r="M2691" s="11">
        <v>0.4</v>
      </c>
      <c r="O2691" s="16"/>
      <c r="P2691" s="14"/>
      <c r="Q2691" s="12"/>
      <c r="R2691" s="13"/>
    </row>
    <row r="2692" spans="1:18" ht="15.75" customHeight="1">
      <c r="A2692" s="1"/>
      <c r="B2692" s="6" t="s">
        <v>23</v>
      </c>
      <c r="C2692" s="6">
        <v>1197831</v>
      </c>
      <c r="D2692" s="7">
        <v>44306</v>
      </c>
      <c r="E2692" s="6" t="s">
        <v>24</v>
      </c>
      <c r="F2692" s="6" t="s">
        <v>98</v>
      </c>
      <c r="G2692" s="6" t="s">
        <v>99</v>
      </c>
      <c r="H2692" s="6" t="s">
        <v>21</v>
      </c>
      <c r="I2692" s="8">
        <v>0.4</v>
      </c>
      <c r="J2692" s="9">
        <v>1750</v>
      </c>
      <c r="K2692" s="10">
        <f t="shared" si="0"/>
        <v>700</v>
      </c>
      <c r="L2692" s="10">
        <f t="shared" si="1"/>
        <v>244.99999999999997</v>
      </c>
      <c r="M2692" s="11">
        <v>0.35</v>
      </c>
      <c r="O2692" s="16"/>
      <c r="P2692" s="14"/>
      <c r="Q2692" s="12"/>
      <c r="R2692" s="13"/>
    </row>
    <row r="2693" spans="1:18" ht="15.75" customHeight="1">
      <c r="A2693" s="1"/>
      <c r="B2693" s="6" t="s">
        <v>23</v>
      </c>
      <c r="C2693" s="6">
        <v>1197831</v>
      </c>
      <c r="D2693" s="7">
        <v>44306</v>
      </c>
      <c r="E2693" s="6" t="s">
        <v>24</v>
      </c>
      <c r="F2693" s="6" t="s">
        <v>98</v>
      </c>
      <c r="G2693" s="6" t="s">
        <v>99</v>
      </c>
      <c r="H2693" s="6" t="s">
        <v>22</v>
      </c>
      <c r="I2693" s="8">
        <v>0.30000000000000004</v>
      </c>
      <c r="J2693" s="9">
        <v>3250</v>
      </c>
      <c r="K2693" s="10">
        <f t="shared" si="0"/>
        <v>975.00000000000011</v>
      </c>
      <c r="L2693" s="10">
        <f t="shared" si="1"/>
        <v>390.00000000000006</v>
      </c>
      <c r="M2693" s="11">
        <v>0.4</v>
      </c>
      <c r="O2693" s="16"/>
      <c r="P2693" s="14"/>
      <c r="Q2693" s="12"/>
      <c r="R2693" s="13"/>
    </row>
    <row r="2694" spans="1:18" ht="15.75" customHeight="1">
      <c r="A2694" s="1"/>
      <c r="B2694" s="6" t="s">
        <v>23</v>
      </c>
      <c r="C2694" s="6">
        <v>1197831</v>
      </c>
      <c r="D2694" s="7">
        <v>44335</v>
      </c>
      <c r="E2694" s="6" t="s">
        <v>24</v>
      </c>
      <c r="F2694" s="6" t="s">
        <v>98</v>
      </c>
      <c r="G2694" s="6" t="s">
        <v>99</v>
      </c>
      <c r="H2694" s="6" t="s">
        <v>17</v>
      </c>
      <c r="I2694" s="8">
        <v>0.4</v>
      </c>
      <c r="J2694" s="9">
        <v>5950</v>
      </c>
      <c r="K2694" s="10">
        <f t="shared" si="0"/>
        <v>2380</v>
      </c>
      <c r="L2694" s="10">
        <f t="shared" si="1"/>
        <v>952</v>
      </c>
      <c r="M2694" s="11">
        <v>0.4</v>
      </c>
      <c r="O2694" s="16"/>
      <c r="P2694" s="14"/>
      <c r="Q2694" s="12"/>
      <c r="R2694" s="13"/>
    </row>
    <row r="2695" spans="1:18" ht="15.75" customHeight="1">
      <c r="A2695" s="1"/>
      <c r="B2695" s="6" t="s">
        <v>23</v>
      </c>
      <c r="C2695" s="6">
        <v>1197831</v>
      </c>
      <c r="D2695" s="7">
        <v>44335</v>
      </c>
      <c r="E2695" s="6" t="s">
        <v>24</v>
      </c>
      <c r="F2695" s="6" t="s">
        <v>98</v>
      </c>
      <c r="G2695" s="6" t="s">
        <v>99</v>
      </c>
      <c r="H2695" s="6" t="s">
        <v>18</v>
      </c>
      <c r="I2695" s="8">
        <v>0.4</v>
      </c>
      <c r="J2695" s="9">
        <v>3000</v>
      </c>
      <c r="K2695" s="10">
        <f t="shared" si="0"/>
        <v>1200</v>
      </c>
      <c r="L2695" s="10">
        <f t="shared" si="1"/>
        <v>420</v>
      </c>
      <c r="M2695" s="11">
        <v>0.35</v>
      </c>
      <c r="O2695" s="16"/>
      <c r="P2695" s="14"/>
      <c r="Q2695" s="12"/>
      <c r="R2695" s="13"/>
    </row>
    <row r="2696" spans="1:18" ht="15.75" customHeight="1">
      <c r="A2696" s="1"/>
      <c r="B2696" s="6" t="s">
        <v>23</v>
      </c>
      <c r="C2696" s="6">
        <v>1197831</v>
      </c>
      <c r="D2696" s="7">
        <v>44335</v>
      </c>
      <c r="E2696" s="6" t="s">
        <v>24</v>
      </c>
      <c r="F2696" s="6" t="s">
        <v>98</v>
      </c>
      <c r="G2696" s="6" t="s">
        <v>99</v>
      </c>
      <c r="H2696" s="6" t="s">
        <v>19</v>
      </c>
      <c r="I2696" s="8">
        <v>0.35000000000000003</v>
      </c>
      <c r="J2696" s="9">
        <v>2750</v>
      </c>
      <c r="K2696" s="10">
        <f t="shared" si="0"/>
        <v>962.50000000000011</v>
      </c>
      <c r="L2696" s="10">
        <f t="shared" si="1"/>
        <v>385.00000000000006</v>
      </c>
      <c r="M2696" s="11">
        <v>0.4</v>
      </c>
      <c r="O2696" s="16"/>
      <c r="P2696" s="14"/>
      <c r="Q2696" s="12"/>
      <c r="R2696" s="13"/>
    </row>
    <row r="2697" spans="1:18" ht="15.75" customHeight="1">
      <c r="A2697" s="1"/>
      <c r="B2697" s="6" t="s">
        <v>23</v>
      </c>
      <c r="C2697" s="6">
        <v>1197831</v>
      </c>
      <c r="D2697" s="7">
        <v>44335</v>
      </c>
      <c r="E2697" s="6" t="s">
        <v>24</v>
      </c>
      <c r="F2697" s="6" t="s">
        <v>98</v>
      </c>
      <c r="G2697" s="6" t="s">
        <v>99</v>
      </c>
      <c r="H2697" s="6" t="s">
        <v>20</v>
      </c>
      <c r="I2697" s="8">
        <v>0.35000000000000003</v>
      </c>
      <c r="J2697" s="9">
        <v>2250</v>
      </c>
      <c r="K2697" s="10">
        <f t="shared" si="0"/>
        <v>787.50000000000011</v>
      </c>
      <c r="L2697" s="10">
        <f t="shared" si="1"/>
        <v>315.00000000000006</v>
      </c>
      <c r="M2697" s="11">
        <v>0.4</v>
      </c>
      <c r="O2697" s="16"/>
      <c r="P2697" s="14"/>
      <c r="Q2697" s="12"/>
      <c r="R2697" s="13"/>
    </row>
    <row r="2698" spans="1:18" ht="15.75" customHeight="1">
      <c r="A2698" s="1"/>
      <c r="B2698" s="6" t="s">
        <v>23</v>
      </c>
      <c r="C2698" s="6">
        <v>1197831</v>
      </c>
      <c r="D2698" s="7">
        <v>44335</v>
      </c>
      <c r="E2698" s="6" t="s">
        <v>24</v>
      </c>
      <c r="F2698" s="6" t="s">
        <v>98</v>
      </c>
      <c r="G2698" s="6" t="s">
        <v>99</v>
      </c>
      <c r="H2698" s="6" t="s">
        <v>21</v>
      </c>
      <c r="I2698" s="8">
        <v>0.44999999999999996</v>
      </c>
      <c r="J2698" s="9">
        <v>2500</v>
      </c>
      <c r="K2698" s="10">
        <f t="shared" si="0"/>
        <v>1125</v>
      </c>
      <c r="L2698" s="10">
        <f t="shared" si="1"/>
        <v>393.75</v>
      </c>
      <c r="M2698" s="11">
        <v>0.35</v>
      </c>
      <c r="O2698" s="16"/>
      <c r="P2698" s="14"/>
      <c r="Q2698" s="12"/>
      <c r="R2698" s="13"/>
    </row>
    <row r="2699" spans="1:18" ht="15.75" customHeight="1">
      <c r="A2699" s="1"/>
      <c r="B2699" s="6" t="s">
        <v>23</v>
      </c>
      <c r="C2699" s="6">
        <v>1197831</v>
      </c>
      <c r="D2699" s="7">
        <v>44335</v>
      </c>
      <c r="E2699" s="6" t="s">
        <v>24</v>
      </c>
      <c r="F2699" s="6" t="s">
        <v>98</v>
      </c>
      <c r="G2699" s="6" t="s">
        <v>99</v>
      </c>
      <c r="H2699" s="6" t="s">
        <v>22</v>
      </c>
      <c r="I2699" s="8">
        <v>0.44999999999999996</v>
      </c>
      <c r="J2699" s="9">
        <v>3500</v>
      </c>
      <c r="K2699" s="10">
        <f t="shared" si="0"/>
        <v>1574.9999999999998</v>
      </c>
      <c r="L2699" s="10">
        <f t="shared" si="1"/>
        <v>630</v>
      </c>
      <c r="M2699" s="11">
        <v>0.4</v>
      </c>
      <c r="O2699" s="16"/>
      <c r="P2699" s="14"/>
      <c r="Q2699" s="12"/>
      <c r="R2699" s="13"/>
    </row>
    <row r="2700" spans="1:18" ht="15.75" customHeight="1">
      <c r="A2700" s="1"/>
      <c r="B2700" s="6" t="s">
        <v>23</v>
      </c>
      <c r="C2700" s="6">
        <v>1197831</v>
      </c>
      <c r="D2700" s="7">
        <v>44368</v>
      </c>
      <c r="E2700" s="6" t="s">
        <v>24</v>
      </c>
      <c r="F2700" s="6" t="s">
        <v>98</v>
      </c>
      <c r="G2700" s="6" t="s">
        <v>99</v>
      </c>
      <c r="H2700" s="6" t="s">
        <v>17</v>
      </c>
      <c r="I2700" s="8">
        <v>0.39999999999999997</v>
      </c>
      <c r="J2700" s="9">
        <v>6000</v>
      </c>
      <c r="K2700" s="10">
        <f t="shared" si="0"/>
        <v>2400</v>
      </c>
      <c r="L2700" s="10">
        <f t="shared" si="1"/>
        <v>960</v>
      </c>
      <c r="M2700" s="11">
        <v>0.4</v>
      </c>
      <c r="O2700" s="16"/>
      <c r="P2700" s="14"/>
      <c r="Q2700" s="12"/>
      <c r="R2700" s="13"/>
    </row>
    <row r="2701" spans="1:18" ht="15.75" customHeight="1">
      <c r="A2701" s="1"/>
      <c r="B2701" s="6" t="s">
        <v>23</v>
      </c>
      <c r="C2701" s="6">
        <v>1197831</v>
      </c>
      <c r="D2701" s="7">
        <v>44368</v>
      </c>
      <c r="E2701" s="6" t="s">
        <v>24</v>
      </c>
      <c r="F2701" s="6" t="s">
        <v>98</v>
      </c>
      <c r="G2701" s="6" t="s">
        <v>99</v>
      </c>
      <c r="H2701" s="6" t="s">
        <v>18</v>
      </c>
      <c r="I2701" s="8">
        <v>0.35000000000000003</v>
      </c>
      <c r="J2701" s="9">
        <v>3500</v>
      </c>
      <c r="K2701" s="10">
        <f t="shared" si="0"/>
        <v>1225.0000000000002</v>
      </c>
      <c r="L2701" s="10">
        <f t="shared" si="1"/>
        <v>428.75000000000006</v>
      </c>
      <c r="M2701" s="11">
        <v>0.35</v>
      </c>
      <c r="O2701" s="16"/>
      <c r="P2701" s="14"/>
      <c r="Q2701" s="12"/>
      <c r="R2701" s="13"/>
    </row>
    <row r="2702" spans="1:18" ht="15.75" customHeight="1">
      <c r="A2702" s="1"/>
      <c r="B2702" s="6" t="s">
        <v>23</v>
      </c>
      <c r="C2702" s="6">
        <v>1197831</v>
      </c>
      <c r="D2702" s="7">
        <v>44368</v>
      </c>
      <c r="E2702" s="6" t="s">
        <v>24</v>
      </c>
      <c r="F2702" s="6" t="s">
        <v>98</v>
      </c>
      <c r="G2702" s="6" t="s">
        <v>99</v>
      </c>
      <c r="H2702" s="6" t="s">
        <v>19</v>
      </c>
      <c r="I2702" s="8">
        <v>0.4</v>
      </c>
      <c r="J2702" s="9">
        <v>3250</v>
      </c>
      <c r="K2702" s="10">
        <f t="shared" si="0"/>
        <v>1300</v>
      </c>
      <c r="L2702" s="10">
        <f t="shared" si="1"/>
        <v>520</v>
      </c>
      <c r="M2702" s="11">
        <v>0.4</v>
      </c>
      <c r="O2702" s="16"/>
      <c r="P2702" s="14"/>
      <c r="Q2702" s="12"/>
      <c r="R2702" s="13"/>
    </row>
    <row r="2703" spans="1:18" ht="15.75" customHeight="1">
      <c r="A2703" s="1"/>
      <c r="B2703" s="6" t="s">
        <v>23</v>
      </c>
      <c r="C2703" s="6">
        <v>1197831</v>
      </c>
      <c r="D2703" s="7">
        <v>44368</v>
      </c>
      <c r="E2703" s="6" t="s">
        <v>24</v>
      </c>
      <c r="F2703" s="6" t="s">
        <v>98</v>
      </c>
      <c r="G2703" s="6" t="s">
        <v>99</v>
      </c>
      <c r="H2703" s="6" t="s">
        <v>20</v>
      </c>
      <c r="I2703" s="8">
        <v>0.4</v>
      </c>
      <c r="J2703" s="9">
        <v>3000</v>
      </c>
      <c r="K2703" s="10">
        <f t="shared" si="0"/>
        <v>1200</v>
      </c>
      <c r="L2703" s="10">
        <f t="shared" si="1"/>
        <v>480</v>
      </c>
      <c r="M2703" s="11">
        <v>0.4</v>
      </c>
      <c r="O2703" s="16"/>
      <c r="P2703" s="14"/>
      <c r="Q2703" s="12"/>
      <c r="R2703" s="13"/>
    </row>
    <row r="2704" spans="1:18" ht="15.75" customHeight="1">
      <c r="A2704" s="1"/>
      <c r="B2704" s="6" t="s">
        <v>23</v>
      </c>
      <c r="C2704" s="6">
        <v>1197831</v>
      </c>
      <c r="D2704" s="7">
        <v>44368</v>
      </c>
      <c r="E2704" s="6" t="s">
        <v>24</v>
      </c>
      <c r="F2704" s="6" t="s">
        <v>98</v>
      </c>
      <c r="G2704" s="6" t="s">
        <v>99</v>
      </c>
      <c r="H2704" s="6" t="s">
        <v>21</v>
      </c>
      <c r="I2704" s="8">
        <v>0.54999999999999993</v>
      </c>
      <c r="J2704" s="9">
        <v>3000</v>
      </c>
      <c r="K2704" s="10">
        <f t="shared" si="0"/>
        <v>1649.9999999999998</v>
      </c>
      <c r="L2704" s="10">
        <f t="shared" si="1"/>
        <v>577.49999999999989</v>
      </c>
      <c r="M2704" s="11">
        <v>0.35</v>
      </c>
      <c r="O2704" s="16"/>
      <c r="P2704" s="14"/>
      <c r="Q2704" s="12"/>
      <c r="R2704" s="13"/>
    </row>
    <row r="2705" spans="1:18" ht="15.75" customHeight="1">
      <c r="A2705" s="1"/>
      <c r="B2705" s="6" t="s">
        <v>23</v>
      </c>
      <c r="C2705" s="6">
        <v>1197831</v>
      </c>
      <c r="D2705" s="7">
        <v>44368</v>
      </c>
      <c r="E2705" s="6" t="s">
        <v>24</v>
      </c>
      <c r="F2705" s="6" t="s">
        <v>98</v>
      </c>
      <c r="G2705" s="6" t="s">
        <v>99</v>
      </c>
      <c r="H2705" s="6" t="s">
        <v>22</v>
      </c>
      <c r="I2705" s="8">
        <v>0.6</v>
      </c>
      <c r="J2705" s="9">
        <v>4750</v>
      </c>
      <c r="K2705" s="10">
        <f t="shared" si="0"/>
        <v>2850</v>
      </c>
      <c r="L2705" s="10">
        <f t="shared" si="1"/>
        <v>1140</v>
      </c>
      <c r="M2705" s="11">
        <v>0.4</v>
      </c>
      <c r="O2705" s="16"/>
      <c r="P2705" s="14"/>
      <c r="Q2705" s="12"/>
      <c r="R2705" s="13"/>
    </row>
    <row r="2706" spans="1:18" ht="15.75" customHeight="1">
      <c r="A2706" s="1"/>
      <c r="B2706" s="6" t="s">
        <v>23</v>
      </c>
      <c r="C2706" s="6">
        <v>1197831</v>
      </c>
      <c r="D2706" s="7">
        <v>44396</v>
      </c>
      <c r="E2706" s="6" t="s">
        <v>24</v>
      </c>
      <c r="F2706" s="6" t="s">
        <v>98</v>
      </c>
      <c r="G2706" s="6" t="s">
        <v>99</v>
      </c>
      <c r="H2706" s="6" t="s">
        <v>17</v>
      </c>
      <c r="I2706" s="8">
        <v>0.54999999999999993</v>
      </c>
      <c r="J2706" s="9">
        <v>7000</v>
      </c>
      <c r="K2706" s="10">
        <f t="shared" si="0"/>
        <v>3849.9999999999995</v>
      </c>
      <c r="L2706" s="10">
        <f t="shared" si="1"/>
        <v>1540</v>
      </c>
      <c r="M2706" s="11">
        <v>0.4</v>
      </c>
      <c r="O2706" s="16"/>
      <c r="P2706" s="14"/>
      <c r="Q2706" s="12"/>
      <c r="R2706" s="13"/>
    </row>
    <row r="2707" spans="1:18" ht="15.75" customHeight="1">
      <c r="A2707" s="1"/>
      <c r="B2707" s="6" t="s">
        <v>23</v>
      </c>
      <c r="C2707" s="6">
        <v>1197831</v>
      </c>
      <c r="D2707" s="7">
        <v>44396</v>
      </c>
      <c r="E2707" s="6" t="s">
        <v>24</v>
      </c>
      <c r="F2707" s="6" t="s">
        <v>98</v>
      </c>
      <c r="G2707" s="6" t="s">
        <v>99</v>
      </c>
      <c r="H2707" s="6" t="s">
        <v>18</v>
      </c>
      <c r="I2707" s="8">
        <v>0.5</v>
      </c>
      <c r="J2707" s="9">
        <v>4500</v>
      </c>
      <c r="K2707" s="10">
        <f t="shared" si="0"/>
        <v>2250</v>
      </c>
      <c r="L2707" s="10">
        <f t="shared" si="1"/>
        <v>787.5</v>
      </c>
      <c r="M2707" s="11">
        <v>0.35</v>
      </c>
      <c r="O2707" s="16"/>
      <c r="P2707" s="14"/>
      <c r="Q2707" s="12"/>
      <c r="R2707" s="13"/>
    </row>
    <row r="2708" spans="1:18" ht="15.75" customHeight="1">
      <c r="A2708" s="1"/>
      <c r="B2708" s="6" t="s">
        <v>23</v>
      </c>
      <c r="C2708" s="6">
        <v>1197831</v>
      </c>
      <c r="D2708" s="7">
        <v>44396</v>
      </c>
      <c r="E2708" s="6" t="s">
        <v>24</v>
      </c>
      <c r="F2708" s="6" t="s">
        <v>98</v>
      </c>
      <c r="G2708" s="6" t="s">
        <v>99</v>
      </c>
      <c r="H2708" s="6" t="s">
        <v>19</v>
      </c>
      <c r="I2708" s="8">
        <v>0.45</v>
      </c>
      <c r="J2708" s="9">
        <v>3750</v>
      </c>
      <c r="K2708" s="10">
        <f t="shared" si="0"/>
        <v>1687.5</v>
      </c>
      <c r="L2708" s="10">
        <f t="shared" si="1"/>
        <v>675</v>
      </c>
      <c r="M2708" s="11">
        <v>0.4</v>
      </c>
      <c r="O2708" s="16"/>
      <c r="P2708" s="14"/>
      <c r="Q2708" s="12"/>
      <c r="R2708" s="13"/>
    </row>
    <row r="2709" spans="1:18" ht="15.75" customHeight="1">
      <c r="A2709" s="1"/>
      <c r="B2709" s="6" t="s">
        <v>23</v>
      </c>
      <c r="C2709" s="6">
        <v>1197831</v>
      </c>
      <c r="D2709" s="7">
        <v>44396</v>
      </c>
      <c r="E2709" s="6" t="s">
        <v>24</v>
      </c>
      <c r="F2709" s="6" t="s">
        <v>98</v>
      </c>
      <c r="G2709" s="6" t="s">
        <v>99</v>
      </c>
      <c r="H2709" s="6" t="s">
        <v>20</v>
      </c>
      <c r="I2709" s="8">
        <v>0.45</v>
      </c>
      <c r="J2709" s="9">
        <v>3250</v>
      </c>
      <c r="K2709" s="10">
        <f t="shared" si="0"/>
        <v>1462.5</v>
      </c>
      <c r="L2709" s="10">
        <f t="shared" si="1"/>
        <v>585</v>
      </c>
      <c r="M2709" s="11">
        <v>0.4</v>
      </c>
      <c r="O2709" s="16"/>
      <c r="P2709" s="14"/>
      <c r="Q2709" s="12"/>
      <c r="R2709" s="13"/>
    </row>
    <row r="2710" spans="1:18" ht="15.75" customHeight="1">
      <c r="A2710" s="1"/>
      <c r="B2710" s="6" t="s">
        <v>23</v>
      </c>
      <c r="C2710" s="6">
        <v>1197831</v>
      </c>
      <c r="D2710" s="7">
        <v>44396</v>
      </c>
      <c r="E2710" s="6" t="s">
        <v>24</v>
      </c>
      <c r="F2710" s="6" t="s">
        <v>98</v>
      </c>
      <c r="G2710" s="6" t="s">
        <v>99</v>
      </c>
      <c r="H2710" s="6" t="s">
        <v>21</v>
      </c>
      <c r="I2710" s="8">
        <v>0.6</v>
      </c>
      <c r="J2710" s="9">
        <v>3500</v>
      </c>
      <c r="K2710" s="10">
        <f t="shared" si="0"/>
        <v>2100</v>
      </c>
      <c r="L2710" s="10">
        <f t="shared" si="1"/>
        <v>735</v>
      </c>
      <c r="M2710" s="11">
        <v>0.35</v>
      </c>
      <c r="O2710" s="16"/>
      <c r="P2710" s="14"/>
      <c r="Q2710" s="12"/>
      <c r="R2710" s="13"/>
    </row>
    <row r="2711" spans="1:18" ht="15.75" customHeight="1">
      <c r="A2711" s="1"/>
      <c r="B2711" s="6" t="s">
        <v>23</v>
      </c>
      <c r="C2711" s="6">
        <v>1197831</v>
      </c>
      <c r="D2711" s="7">
        <v>44396</v>
      </c>
      <c r="E2711" s="6" t="s">
        <v>24</v>
      </c>
      <c r="F2711" s="6" t="s">
        <v>98</v>
      </c>
      <c r="G2711" s="6" t="s">
        <v>99</v>
      </c>
      <c r="H2711" s="6" t="s">
        <v>22</v>
      </c>
      <c r="I2711" s="8">
        <v>0.65</v>
      </c>
      <c r="J2711" s="9">
        <v>5250</v>
      </c>
      <c r="K2711" s="10">
        <f t="shared" si="0"/>
        <v>3412.5</v>
      </c>
      <c r="L2711" s="10">
        <f t="shared" si="1"/>
        <v>1365</v>
      </c>
      <c r="M2711" s="11">
        <v>0.4</v>
      </c>
      <c r="O2711" s="16"/>
      <c r="P2711" s="14"/>
      <c r="Q2711" s="12"/>
      <c r="R2711" s="13"/>
    </row>
    <row r="2712" spans="1:18" ht="15.75" customHeight="1">
      <c r="A2712" s="1"/>
      <c r="B2712" s="6" t="s">
        <v>23</v>
      </c>
      <c r="C2712" s="6">
        <v>1197831</v>
      </c>
      <c r="D2712" s="7">
        <v>44428</v>
      </c>
      <c r="E2712" s="6" t="s">
        <v>24</v>
      </c>
      <c r="F2712" s="6" t="s">
        <v>98</v>
      </c>
      <c r="G2712" s="6" t="s">
        <v>99</v>
      </c>
      <c r="H2712" s="6" t="s">
        <v>17</v>
      </c>
      <c r="I2712" s="8">
        <v>0.6</v>
      </c>
      <c r="J2712" s="9">
        <v>6750</v>
      </c>
      <c r="K2712" s="10">
        <f t="shared" si="0"/>
        <v>4050</v>
      </c>
      <c r="L2712" s="10">
        <f t="shared" si="1"/>
        <v>1620</v>
      </c>
      <c r="M2712" s="11">
        <v>0.4</v>
      </c>
      <c r="O2712" s="16"/>
      <c r="P2712" s="14"/>
      <c r="Q2712" s="12"/>
      <c r="R2712" s="13"/>
    </row>
    <row r="2713" spans="1:18" ht="15.75" customHeight="1">
      <c r="A2713" s="1"/>
      <c r="B2713" s="6" t="s">
        <v>23</v>
      </c>
      <c r="C2713" s="6">
        <v>1197831</v>
      </c>
      <c r="D2713" s="7">
        <v>44428</v>
      </c>
      <c r="E2713" s="6" t="s">
        <v>24</v>
      </c>
      <c r="F2713" s="6" t="s">
        <v>98</v>
      </c>
      <c r="G2713" s="6" t="s">
        <v>99</v>
      </c>
      <c r="H2713" s="6" t="s">
        <v>18</v>
      </c>
      <c r="I2713" s="8">
        <v>0.55000000000000004</v>
      </c>
      <c r="J2713" s="9">
        <v>4500</v>
      </c>
      <c r="K2713" s="10">
        <f t="shared" si="0"/>
        <v>2475</v>
      </c>
      <c r="L2713" s="10">
        <f t="shared" si="1"/>
        <v>866.25</v>
      </c>
      <c r="M2713" s="11">
        <v>0.35</v>
      </c>
      <c r="O2713" s="16"/>
      <c r="P2713" s="14"/>
      <c r="Q2713" s="12"/>
      <c r="R2713" s="13"/>
    </row>
    <row r="2714" spans="1:18" ht="15.75" customHeight="1">
      <c r="A2714" s="1"/>
      <c r="B2714" s="6" t="s">
        <v>23</v>
      </c>
      <c r="C2714" s="6">
        <v>1197831</v>
      </c>
      <c r="D2714" s="7">
        <v>44428</v>
      </c>
      <c r="E2714" s="6" t="s">
        <v>24</v>
      </c>
      <c r="F2714" s="6" t="s">
        <v>98</v>
      </c>
      <c r="G2714" s="6" t="s">
        <v>99</v>
      </c>
      <c r="H2714" s="6" t="s">
        <v>19</v>
      </c>
      <c r="I2714" s="8">
        <v>0.5</v>
      </c>
      <c r="J2714" s="9">
        <v>3750</v>
      </c>
      <c r="K2714" s="10">
        <f t="shared" si="0"/>
        <v>1875</v>
      </c>
      <c r="L2714" s="10">
        <f t="shared" si="1"/>
        <v>750</v>
      </c>
      <c r="M2714" s="11">
        <v>0.4</v>
      </c>
      <c r="O2714" s="16"/>
      <c r="P2714" s="14"/>
      <c r="Q2714" s="12"/>
      <c r="R2714" s="13"/>
    </row>
    <row r="2715" spans="1:18" ht="15.75" customHeight="1">
      <c r="A2715" s="1"/>
      <c r="B2715" s="6" t="s">
        <v>23</v>
      </c>
      <c r="C2715" s="6">
        <v>1197831</v>
      </c>
      <c r="D2715" s="7">
        <v>44428</v>
      </c>
      <c r="E2715" s="6" t="s">
        <v>24</v>
      </c>
      <c r="F2715" s="6" t="s">
        <v>98</v>
      </c>
      <c r="G2715" s="6" t="s">
        <v>99</v>
      </c>
      <c r="H2715" s="6" t="s">
        <v>20</v>
      </c>
      <c r="I2715" s="8">
        <v>0.4</v>
      </c>
      <c r="J2715" s="9">
        <v>3250</v>
      </c>
      <c r="K2715" s="10">
        <f t="shared" si="0"/>
        <v>1300</v>
      </c>
      <c r="L2715" s="10">
        <f t="shared" si="1"/>
        <v>520</v>
      </c>
      <c r="M2715" s="11">
        <v>0.4</v>
      </c>
      <c r="O2715" s="16"/>
      <c r="P2715" s="14"/>
      <c r="Q2715" s="12"/>
      <c r="R2715" s="13"/>
    </row>
    <row r="2716" spans="1:18" ht="15.75" customHeight="1">
      <c r="A2716" s="1"/>
      <c r="B2716" s="6" t="s">
        <v>23</v>
      </c>
      <c r="C2716" s="6">
        <v>1197831</v>
      </c>
      <c r="D2716" s="7">
        <v>44428</v>
      </c>
      <c r="E2716" s="6" t="s">
        <v>24</v>
      </c>
      <c r="F2716" s="6" t="s">
        <v>98</v>
      </c>
      <c r="G2716" s="6" t="s">
        <v>99</v>
      </c>
      <c r="H2716" s="6" t="s">
        <v>21</v>
      </c>
      <c r="I2716" s="8">
        <v>0.5</v>
      </c>
      <c r="J2716" s="9">
        <v>3000</v>
      </c>
      <c r="K2716" s="10">
        <f t="shared" si="0"/>
        <v>1500</v>
      </c>
      <c r="L2716" s="10">
        <f t="shared" si="1"/>
        <v>525</v>
      </c>
      <c r="M2716" s="11">
        <v>0.35</v>
      </c>
      <c r="O2716" s="16"/>
      <c r="P2716" s="14"/>
      <c r="Q2716" s="12"/>
      <c r="R2716" s="13"/>
    </row>
    <row r="2717" spans="1:18" ht="15.75" customHeight="1">
      <c r="A2717" s="1"/>
      <c r="B2717" s="6" t="s">
        <v>23</v>
      </c>
      <c r="C2717" s="6">
        <v>1197831</v>
      </c>
      <c r="D2717" s="7">
        <v>44428</v>
      </c>
      <c r="E2717" s="6" t="s">
        <v>24</v>
      </c>
      <c r="F2717" s="6" t="s">
        <v>98</v>
      </c>
      <c r="G2717" s="6" t="s">
        <v>99</v>
      </c>
      <c r="H2717" s="6" t="s">
        <v>22</v>
      </c>
      <c r="I2717" s="8">
        <v>0.55000000000000004</v>
      </c>
      <c r="J2717" s="9">
        <v>4750</v>
      </c>
      <c r="K2717" s="10">
        <f t="shared" si="0"/>
        <v>2612.5</v>
      </c>
      <c r="L2717" s="10">
        <f t="shared" si="1"/>
        <v>1045</v>
      </c>
      <c r="M2717" s="11">
        <v>0.4</v>
      </c>
      <c r="O2717" s="16"/>
      <c r="P2717" s="14"/>
      <c r="Q2717" s="12"/>
      <c r="R2717" s="13"/>
    </row>
    <row r="2718" spans="1:18" ht="15.75" customHeight="1">
      <c r="A2718" s="1"/>
      <c r="B2718" s="6" t="s">
        <v>23</v>
      </c>
      <c r="C2718" s="6">
        <v>1197831</v>
      </c>
      <c r="D2718" s="7">
        <v>44458</v>
      </c>
      <c r="E2718" s="6" t="s">
        <v>24</v>
      </c>
      <c r="F2718" s="6" t="s">
        <v>98</v>
      </c>
      <c r="G2718" s="6" t="s">
        <v>99</v>
      </c>
      <c r="H2718" s="6" t="s">
        <v>17</v>
      </c>
      <c r="I2718" s="8">
        <v>0.5</v>
      </c>
      <c r="J2718" s="9">
        <v>5750</v>
      </c>
      <c r="K2718" s="10">
        <f t="shared" si="0"/>
        <v>2875</v>
      </c>
      <c r="L2718" s="10">
        <f t="shared" si="1"/>
        <v>1150</v>
      </c>
      <c r="M2718" s="11">
        <v>0.4</v>
      </c>
      <c r="O2718" s="16"/>
      <c r="P2718" s="14"/>
      <c r="Q2718" s="12"/>
      <c r="R2718" s="13"/>
    </row>
    <row r="2719" spans="1:18" ht="15.75" customHeight="1">
      <c r="A2719" s="1"/>
      <c r="B2719" s="6" t="s">
        <v>23</v>
      </c>
      <c r="C2719" s="6">
        <v>1197831</v>
      </c>
      <c r="D2719" s="7">
        <v>44458</v>
      </c>
      <c r="E2719" s="6" t="s">
        <v>24</v>
      </c>
      <c r="F2719" s="6" t="s">
        <v>98</v>
      </c>
      <c r="G2719" s="6" t="s">
        <v>99</v>
      </c>
      <c r="H2719" s="6" t="s">
        <v>18</v>
      </c>
      <c r="I2719" s="8">
        <v>0.40000000000000013</v>
      </c>
      <c r="J2719" s="9">
        <v>3750</v>
      </c>
      <c r="K2719" s="10">
        <f t="shared" si="0"/>
        <v>1500.0000000000005</v>
      </c>
      <c r="L2719" s="10">
        <f t="shared" si="1"/>
        <v>525.00000000000011</v>
      </c>
      <c r="M2719" s="11">
        <v>0.35</v>
      </c>
      <c r="O2719" s="16"/>
      <c r="P2719" s="14"/>
      <c r="Q2719" s="12"/>
      <c r="R2719" s="13"/>
    </row>
    <row r="2720" spans="1:18" ht="15.75" customHeight="1">
      <c r="A2720" s="1"/>
      <c r="B2720" s="6" t="s">
        <v>23</v>
      </c>
      <c r="C2720" s="6">
        <v>1197831</v>
      </c>
      <c r="D2720" s="7">
        <v>44458</v>
      </c>
      <c r="E2720" s="6" t="s">
        <v>24</v>
      </c>
      <c r="F2720" s="6" t="s">
        <v>98</v>
      </c>
      <c r="G2720" s="6" t="s">
        <v>99</v>
      </c>
      <c r="H2720" s="6" t="s">
        <v>19</v>
      </c>
      <c r="I2720" s="8">
        <v>0.15000000000000008</v>
      </c>
      <c r="J2720" s="9">
        <v>2750</v>
      </c>
      <c r="K2720" s="10">
        <f t="shared" si="0"/>
        <v>412.50000000000023</v>
      </c>
      <c r="L2720" s="10">
        <f t="shared" si="1"/>
        <v>165.00000000000011</v>
      </c>
      <c r="M2720" s="11">
        <v>0.4</v>
      </c>
      <c r="O2720" s="16"/>
      <c r="P2720" s="14"/>
      <c r="Q2720" s="12"/>
      <c r="R2720" s="13"/>
    </row>
    <row r="2721" spans="1:18" ht="15.75" customHeight="1">
      <c r="A2721" s="1"/>
      <c r="B2721" s="6" t="s">
        <v>23</v>
      </c>
      <c r="C2721" s="6">
        <v>1197831</v>
      </c>
      <c r="D2721" s="7">
        <v>44458</v>
      </c>
      <c r="E2721" s="6" t="s">
        <v>24</v>
      </c>
      <c r="F2721" s="6" t="s">
        <v>98</v>
      </c>
      <c r="G2721" s="6" t="s">
        <v>99</v>
      </c>
      <c r="H2721" s="6" t="s">
        <v>20</v>
      </c>
      <c r="I2721" s="8">
        <v>0.15000000000000008</v>
      </c>
      <c r="J2721" s="9">
        <v>2500</v>
      </c>
      <c r="K2721" s="10">
        <f t="shared" si="0"/>
        <v>375.00000000000017</v>
      </c>
      <c r="L2721" s="10">
        <f t="shared" si="1"/>
        <v>150.00000000000009</v>
      </c>
      <c r="M2721" s="11">
        <v>0.4</v>
      </c>
      <c r="O2721" s="16"/>
      <c r="P2721" s="14"/>
      <c r="Q2721" s="12"/>
      <c r="R2721" s="13"/>
    </row>
    <row r="2722" spans="1:18" ht="15.75" customHeight="1">
      <c r="A2722" s="1"/>
      <c r="B2722" s="6" t="s">
        <v>23</v>
      </c>
      <c r="C2722" s="6">
        <v>1197831</v>
      </c>
      <c r="D2722" s="7">
        <v>44458</v>
      </c>
      <c r="E2722" s="6" t="s">
        <v>24</v>
      </c>
      <c r="F2722" s="6" t="s">
        <v>98</v>
      </c>
      <c r="G2722" s="6" t="s">
        <v>99</v>
      </c>
      <c r="H2722" s="6" t="s">
        <v>21</v>
      </c>
      <c r="I2722" s="8">
        <v>0.25000000000000006</v>
      </c>
      <c r="J2722" s="9">
        <v>2500</v>
      </c>
      <c r="K2722" s="10">
        <f t="shared" si="0"/>
        <v>625.00000000000011</v>
      </c>
      <c r="L2722" s="10">
        <f t="shared" si="1"/>
        <v>218.75000000000003</v>
      </c>
      <c r="M2722" s="11">
        <v>0.35</v>
      </c>
      <c r="O2722" s="16"/>
      <c r="P2722" s="14"/>
      <c r="Q2722" s="12"/>
      <c r="R2722" s="13"/>
    </row>
    <row r="2723" spans="1:18" ht="15.75" customHeight="1">
      <c r="A2723" s="1"/>
      <c r="B2723" s="6" t="s">
        <v>23</v>
      </c>
      <c r="C2723" s="6">
        <v>1197831</v>
      </c>
      <c r="D2723" s="7">
        <v>44458</v>
      </c>
      <c r="E2723" s="6" t="s">
        <v>24</v>
      </c>
      <c r="F2723" s="6" t="s">
        <v>98</v>
      </c>
      <c r="G2723" s="6" t="s">
        <v>99</v>
      </c>
      <c r="H2723" s="6" t="s">
        <v>22</v>
      </c>
      <c r="I2723" s="8">
        <v>0.3000000000000001</v>
      </c>
      <c r="J2723" s="9">
        <v>3500</v>
      </c>
      <c r="K2723" s="10">
        <f t="shared" si="0"/>
        <v>1050.0000000000005</v>
      </c>
      <c r="L2723" s="10">
        <f t="shared" si="1"/>
        <v>420.00000000000023</v>
      </c>
      <c r="M2723" s="11">
        <v>0.4</v>
      </c>
      <c r="O2723" s="16"/>
      <c r="P2723" s="14"/>
      <c r="Q2723" s="12"/>
      <c r="R2723" s="13"/>
    </row>
    <row r="2724" spans="1:18" ht="15.75" customHeight="1">
      <c r="A2724" s="1"/>
      <c r="B2724" s="6" t="s">
        <v>23</v>
      </c>
      <c r="C2724" s="6">
        <v>1197831</v>
      </c>
      <c r="D2724" s="7">
        <v>44490</v>
      </c>
      <c r="E2724" s="6" t="s">
        <v>24</v>
      </c>
      <c r="F2724" s="6" t="s">
        <v>98</v>
      </c>
      <c r="G2724" s="6" t="s">
        <v>99</v>
      </c>
      <c r="H2724" s="6" t="s">
        <v>17</v>
      </c>
      <c r="I2724" s="8">
        <v>0.3000000000000001</v>
      </c>
      <c r="J2724" s="9">
        <v>5250</v>
      </c>
      <c r="K2724" s="10">
        <f t="shared" si="0"/>
        <v>1575.0000000000005</v>
      </c>
      <c r="L2724" s="10">
        <f t="shared" si="1"/>
        <v>630.00000000000023</v>
      </c>
      <c r="M2724" s="11">
        <v>0.4</v>
      </c>
      <c r="O2724" s="16"/>
      <c r="P2724" s="14"/>
      <c r="Q2724" s="12"/>
      <c r="R2724" s="13"/>
    </row>
    <row r="2725" spans="1:18" ht="15.75" customHeight="1">
      <c r="A2725" s="1"/>
      <c r="B2725" s="6" t="s">
        <v>23</v>
      </c>
      <c r="C2725" s="6">
        <v>1197831</v>
      </c>
      <c r="D2725" s="7">
        <v>44490</v>
      </c>
      <c r="E2725" s="6" t="s">
        <v>24</v>
      </c>
      <c r="F2725" s="6" t="s">
        <v>98</v>
      </c>
      <c r="G2725" s="6" t="s">
        <v>99</v>
      </c>
      <c r="H2725" s="6" t="s">
        <v>18</v>
      </c>
      <c r="I2725" s="8">
        <v>0.20000000000000012</v>
      </c>
      <c r="J2725" s="9">
        <v>3500</v>
      </c>
      <c r="K2725" s="10">
        <f t="shared" si="0"/>
        <v>700.00000000000045</v>
      </c>
      <c r="L2725" s="10">
        <f t="shared" si="1"/>
        <v>245.00000000000014</v>
      </c>
      <c r="M2725" s="11">
        <v>0.35</v>
      </c>
      <c r="O2725" s="16"/>
      <c r="P2725" s="14"/>
      <c r="Q2725" s="12"/>
      <c r="R2725" s="13"/>
    </row>
    <row r="2726" spans="1:18" ht="15.75" customHeight="1">
      <c r="A2726" s="1"/>
      <c r="B2726" s="6" t="s">
        <v>23</v>
      </c>
      <c r="C2726" s="6">
        <v>1197831</v>
      </c>
      <c r="D2726" s="7">
        <v>44490</v>
      </c>
      <c r="E2726" s="6" t="s">
        <v>24</v>
      </c>
      <c r="F2726" s="6" t="s">
        <v>98</v>
      </c>
      <c r="G2726" s="6" t="s">
        <v>99</v>
      </c>
      <c r="H2726" s="6" t="s">
        <v>19</v>
      </c>
      <c r="I2726" s="8">
        <v>0.20000000000000012</v>
      </c>
      <c r="J2726" s="9">
        <v>2250</v>
      </c>
      <c r="K2726" s="10">
        <f t="shared" si="0"/>
        <v>450.00000000000028</v>
      </c>
      <c r="L2726" s="10">
        <f t="shared" si="1"/>
        <v>180.00000000000011</v>
      </c>
      <c r="M2726" s="11">
        <v>0.4</v>
      </c>
      <c r="O2726" s="16"/>
      <c r="P2726" s="14"/>
      <c r="Q2726" s="12"/>
      <c r="R2726" s="13"/>
    </row>
    <row r="2727" spans="1:18" ht="15.75" customHeight="1">
      <c r="A2727" s="1"/>
      <c r="B2727" s="6" t="s">
        <v>23</v>
      </c>
      <c r="C2727" s="6">
        <v>1197831</v>
      </c>
      <c r="D2727" s="7">
        <v>44490</v>
      </c>
      <c r="E2727" s="6" t="s">
        <v>24</v>
      </c>
      <c r="F2727" s="6" t="s">
        <v>98</v>
      </c>
      <c r="G2727" s="6" t="s">
        <v>99</v>
      </c>
      <c r="H2727" s="6" t="s">
        <v>20</v>
      </c>
      <c r="I2727" s="8">
        <v>0.20000000000000012</v>
      </c>
      <c r="J2727" s="9">
        <v>2000</v>
      </c>
      <c r="K2727" s="10">
        <f t="shared" si="0"/>
        <v>400.00000000000023</v>
      </c>
      <c r="L2727" s="10">
        <f t="shared" si="1"/>
        <v>160.00000000000011</v>
      </c>
      <c r="M2727" s="11">
        <v>0.4</v>
      </c>
      <c r="O2727" s="16"/>
      <c r="P2727" s="14"/>
      <c r="Q2727" s="12"/>
      <c r="R2727" s="13"/>
    </row>
    <row r="2728" spans="1:18" ht="15.75" customHeight="1">
      <c r="A2728" s="1"/>
      <c r="B2728" s="6" t="s">
        <v>23</v>
      </c>
      <c r="C2728" s="6">
        <v>1197831</v>
      </c>
      <c r="D2728" s="7">
        <v>44490</v>
      </c>
      <c r="E2728" s="6" t="s">
        <v>24</v>
      </c>
      <c r="F2728" s="6" t="s">
        <v>98</v>
      </c>
      <c r="G2728" s="6" t="s">
        <v>99</v>
      </c>
      <c r="H2728" s="6" t="s">
        <v>21</v>
      </c>
      <c r="I2728" s="8">
        <v>0.3000000000000001</v>
      </c>
      <c r="J2728" s="9">
        <v>2000</v>
      </c>
      <c r="K2728" s="10">
        <f t="shared" si="0"/>
        <v>600.00000000000023</v>
      </c>
      <c r="L2728" s="10">
        <f t="shared" si="1"/>
        <v>210.00000000000006</v>
      </c>
      <c r="M2728" s="11">
        <v>0.35</v>
      </c>
      <c r="O2728" s="16"/>
      <c r="P2728" s="14"/>
      <c r="Q2728" s="12"/>
      <c r="R2728" s="13"/>
    </row>
    <row r="2729" spans="1:18" ht="15.75" customHeight="1">
      <c r="A2729" s="1"/>
      <c r="B2729" s="6" t="s">
        <v>23</v>
      </c>
      <c r="C2729" s="6">
        <v>1197831</v>
      </c>
      <c r="D2729" s="7">
        <v>44490</v>
      </c>
      <c r="E2729" s="6" t="s">
        <v>24</v>
      </c>
      <c r="F2729" s="6" t="s">
        <v>98</v>
      </c>
      <c r="G2729" s="6" t="s">
        <v>99</v>
      </c>
      <c r="H2729" s="6" t="s">
        <v>22</v>
      </c>
      <c r="I2729" s="8">
        <v>0.30000000000000004</v>
      </c>
      <c r="J2729" s="9">
        <v>3250</v>
      </c>
      <c r="K2729" s="10">
        <f t="shared" si="0"/>
        <v>975.00000000000011</v>
      </c>
      <c r="L2729" s="10">
        <f t="shared" si="1"/>
        <v>390.00000000000006</v>
      </c>
      <c r="M2729" s="11">
        <v>0.4</v>
      </c>
      <c r="O2729" s="16"/>
      <c r="P2729" s="14"/>
      <c r="Q2729" s="12"/>
      <c r="R2729" s="13"/>
    </row>
    <row r="2730" spans="1:18" ht="15.75" customHeight="1">
      <c r="A2730" s="1"/>
      <c r="B2730" s="6" t="s">
        <v>23</v>
      </c>
      <c r="C2730" s="6">
        <v>1197831</v>
      </c>
      <c r="D2730" s="7">
        <v>44520</v>
      </c>
      <c r="E2730" s="6" t="s">
        <v>24</v>
      </c>
      <c r="F2730" s="6" t="s">
        <v>98</v>
      </c>
      <c r="G2730" s="6" t="s">
        <v>99</v>
      </c>
      <c r="H2730" s="6" t="s">
        <v>17</v>
      </c>
      <c r="I2730" s="8">
        <v>0.25000000000000011</v>
      </c>
      <c r="J2730" s="9">
        <v>4750</v>
      </c>
      <c r="K2730" s="10">
        <f t="shared" si="0"/>
        <v>1187.5000000000005</v>
      </c>
      <c r="L2730" s="10">
        <f t="shared" si="1"/>
        <v>475.00000000000023</v>
      </c>
      <c r="M2730" s="11">
        <v>0.4</v>
      </c>
      <c r="O2730" s="16"/>
      <c r="P2730" s="14"/>
      <c r="Q2730" s="12"/>
      <c r="R2730" s="13"/>
    </row>
    <row r="2731" spans="1:18" ht="15.75" customHeight="1">
      <c r="A2731" s="1"/>
      <c r="B2731" s="6" t="s">
        <v>23</v>
      </c>
      <c r="C2731" s="6">
        <v>1197831</v>
      </c>
      <c r="D2731" s="7">
        <v>44520</v>
      </c>
      <c r="E2731" s="6" t="s">
        <v>24</v>
      </c>
      <c r="F2731" s="6" t="s">
        <v>98</v>
      </c>
      <c r="G2731" s="6" t="s">
        <v>99</v>
      </c>
      <c r="H2731" s="6" t="s">
        <v>18</v>
      </c>
      <c r="I2731" s="8">
        <v>0.15000000000000013</v>
      </c>
      <c r="J2731" s="9">
        <v>3000</v>
      </c>
      <c r="K2731" s="10">
        <f t="shared" si="0"/>
        <v>450.0000000000004</v>
      </c>
      <c r="L2731" s="10">
        <f t="shared" si="1"/>
        <v>157.50000000000014</v>
      </c>
      <c r="M2731" s="11">
        <v>0.35</v>
      </c>
      <c r="O2731" s="16"/>
      <c r="P2731" s="14"/>
      <c r="Q2731" s="12"/>
      <c r="R2731" s="13"/>
    </row>
    <row r="2732" spans="1:18" ht="15.75" customHeight="1">
      <c r="A2732" s="1"/>
      <c r="B2732" s="6" t="s">
        <v>23</v>
      </c>
      <c r="C2732" s="6">
        <v>1197831</v>
      </c>
      <c r="D2732" s="7">
        <v>44520</v>
      </c>
      <c r="E2732" s="6" t="s">
        <v>24</v>
      </c>
      <c r="F2732" s="6" t="s">
        <v>98</v>
      </c>
      <c r="G2732" s="6" t="s">
        <v>99</v>
      </c>
      <c r="H2732" s="6" t="s">
        <v>19</v>
      </c>
      <c r="I2732" s="8">
        <v>0.25000000000000017</v>
      </c>
      <c r="J2732" s="9">
        <v>2450</v>
      </c>
      <c r="K2732" s="10">
        <f t="shared" si="0"/>
        <v>612.50000000000045</v>
      </c>
      <c r="L2732" s="10">
        <f t="shared" si="1"/>
        <v>245.0000000000002</v>
      </c>
      <c r="M2732" s="11">
        <v>0.4</v>
      </c>
      <c r="O2732" s="16"/>
      <c r="P2732" s="14"/>
      <c r="Q2732" s="12"/>
      <c r="R2732" s="13"/>
    </row>
    <row r="2733" spans="1:18" ht="15.75" customHeight="1">
      <c r="A2733" s="1"/>
      <c r="B2733" s="6" t="s">
        <v>23</v>
      </c>
      <c r="C2733" s="6">
        <v>1197831</v>
      </c>
      <c r="D2733" s="7">
        <v>44520</v>
      </c>
      <c r="E2733" s="6" t="s">
        <v>24</v>
      </c>
      <c r="F2733" s="6" t="s">
        <v>98</v>
      </c>
      <c r="G2733" s="6" t="s">
        <v>99</v>
      </c>
      <c r="H2733" s="6" t="s">
        <v>20</v>
      </c>
      <c r="I2733" s="8">
        <v>0.55000000000000016</v>
      </c>
      <c r="J2733" s="9">
        <v>3000</v>
      </c>
      <c r="K2733" s="10">
        <f t="shared" si="0"/>
        <v>1650.0000000000005</v>
      </c>
      <c r="L2733" s="10">
        <f t="shared" si="1"/>
        <v>660.00000000000023</v>
      </c>
      <c r="M2733" s="11">
        <v>0.4</v>
      </c>
      <c r="O2733" s="16"/>
      <c r="P2733" s="14"/>
      <c r="Q2733" s="12"/>
      <c r="R2733" s="13"/>
    </row>
    <row r="2734" spans="1:18" ht="15.75" customHeight="1">
      <c r="A2734" s="1"/>
      <c r="B2734" s="6" t="s">
        <v>23</v>
      </c>
      <c r="C2734" s="6">
        <v>1197831</v>
      </c>
      <c r="D2734" s="7">
        <v>44520</v>
      </c>
      <c r="E2734" s="6" t="s">
        <v>24</v>
      </c>
      <c r="F2734" s="6" t="s">
        <v>98</v>
      </c>
      <c r="G2734" s="6" t="s">
        <v>99</v>
      </c>
      <c r="H2734" s="6" t="s">
        <v>21</v>
      </c>
      <c r="I2734" s="8">
        <v>0.75000000000000011</v>
      </c>
      <c r="J2734" s="9">
        <v>2750</v>
      </c>
      <c r="K2734" s="10">
        <f t="shared" si="0"/>
        <v>2062.5000000000005</v>
      </c>
      <c r="L2734" s="10">
        <f t="shared" si="1"/>
        <v>721.87500000000011</v>
      </c>
      <c r="M2734" s="11">
        <v>0.35</v>
      </c>
      <c r="O2734" s="16"/>
      <c r="P2734" s="14"/>
      <c r="Q2734" s="12"/>
      <c r="R2734" s="13"/>
    </row>
    <row r="2735" spans="1:18" ht="15.75" customHeight="1">
      <c r="A2735" s="1"/>
      <c r="B2735" s="6" t="s">
        <v>23</v>
      </c>
      <c r="C2735" s="6">
        <v>1197831</v>
      </c>
      <c r="D2735" s="7">
        <v>44520</v>
      </c>
      <c r="E2735" s="6" t="s">
        <v>24</v>
      </c>
      <c r="F2735" s="6" t="s">
        <v>98</v>
      </c>
      <c r="G2735" s="6" t="s">
        <v>99</v>
      </c>
      <c r="H2735" s="6" t="s">
        <v>22</v>
      </c>
      <c r="I2735" s="8">
        <v>0.75</v>
      </c>
      <c r="J2735" s="9">
        <v>3750</v>
      </c>
      <c r="K2735" s="10">
        <f t="shared" si="0"/>
        <v>2812.5</v>
      </c>
      <c r="L2735" s="10">
        <f t="shared" si="1"/>
        <v>1125</v>
      </c>
      <c r="M2735" s="11">
        <v>0.4</v>
      </c>
      <c r="O2735" s="16"/>
      <c r="P2735" s="14"/>
      <c r="Q2735" s="12"/>
      <c r="R2735" s="13"/>
    </row>
    <row r="2736" spans="1:18" ht="15.75" customHeight="1">
      <c r="A2736" s="1"/>
      <c r="B2736" s="6" t="s">
        <v>23</v>
      </c>
      <c r="C2736" s="6">
        <v>1197831</v>
      </c>
      <c r="D2736" s="7">
        <v>44549</v>
      </c>
      <c r="E2736" s="6" t="s">
        <v>24</v>
      </c>
      <c r="F2736" s="6" t="s">
        <v>98</v>
      </c>
      <c r="G2736" s="6" t="s">
        <v>99</v>
      </c>
      <c r="H2736" s="6" t="s">
        <v>17</v>
      </c>
      <c r="I2736" s="8">
        <v>0.70000000000000007</v>
      </c>
      <c r="J2736" s="9">
        <v>6250</v>
      </c>
      <c r="K2736" s="10">
        <f t="shared" si="0"/>
        <v>4375</v>
      </c>
      <c r="L2736" s="10">
        <f t="shared" si="1"/>
        <v>1750</v>
      </c>
      <c r="M2736" s="11">
        <v>0.4</v>
      </c>
      <c r="O2736" s="16"/>
      <c r="P2736" s="14"/>
      <c r="Q2736" s="12"/>
      <c r="R2736" s="13"/>
    </row>
    <row r="2737" spans="1:18" ht="15.75" customHeight="1">
      <c r="A2737" s="1"/>
      <c r="B2737" s="6" t="s">
        <v>23</v>
      </c>
      <c r="C2737" s="6">
        <v>1197831</v>
      </c>
      <c r="D2737" s="7">
        <v>44549</v>
      </c>
      <c r="E2737" s="6" t="s">
        <v>24</v>
      </c>
      <c r="F2737" s="6" t="s">
        <v>98</v>
      </c>
      <c r="G2737" s="6" t="s">
        <v>99</v>
      </c>
      <c r="H2737" s="6" t="s">
        <v>18</v>
      </c>
      <c r="I2737" s="8">
        <v>0.60000000000000009</v>
      </c>
      <c r="J2737" s="9">
        <v>4250</v>
      </c>
      <c r="K2737" s="10">
        <f t="shared" si="0"/>
        <v>2550.0000000000005</v>
      </c>
      <c r="L2737" s="10">
        <f t="shared" si="1"/>
        <v>892.50000000000011</v>
      </c>
      <c r="M2737" s="11">
        <v>0.35</v>
      </c>
      <c r="O2737" s="16"/>
      <c r="P2737" s="14"/>
      <c r="Q2737" s="12"/>
      <c r="R2737" s="13"/>
    </row>
    <row r="2738" spans="1:18" ht="15.75" customHeight="1">
      <c r="A2738" s="1"/>
      <c r="B2738" s="6" t="s">
        <v>23</v>
      </c>
      <c r="C2738" s="6">
        <v>1197831</v>
      </c>
      <c r="D2738" s="7">
        <v>44549</v>
      </c>
      <c r="E2738" s="6" t="s">
        <v>24</v>
      </c>
      <c r="F2738" s="6" t="s">
        <v>98</v>
      </c>
      <c r="G2738" s="6" t="s">
        <v>99</v>
      </c>
      <c r="H2738" s="6" t="s">
        <v>19</v>
      </c>
      <c r="I2738" s="8">
        <v>0.60000000000000009</v>
      </c>
      <c r="J2738" s="9">
        <v>3750</v>
      </c>
      <c r="K2738" s="10">
        <f t="shared" si="0"/>
        <v>2250.0000000000005</v>
      </c>
      <c r="L2738" s="10">
        <f t="shared" si="1"/>
        <v>900.00000000000023</v>
      </c>
      <c r="M2738" s="11">
        <v>0.4</v>
      </c>
      <c r="O2738" s="16"/>
      <c r="P2738" s="14"/>
      <c r="Q2738" s="12"/>
      <c r="R2738" s="13"/>
    </row>
    <row r="2739" spans="1:18" ht="15.75" customHeight="1">
      <c r="A2739" s="1"/>
      <c r="B2739" s="6" t="s">
        <v>23</v>
      </c>
      <c r="C2739" s="6">
        <v>1197831</v>
      </c>
      <c r="D2739" s="7">
        <v>44549</v>
      </c>
      <c r="E2739" s="6" t="s">
        <v>24</v>
      </c>
      <c r="F2739" s="6" t="s">
        <v>98</v>
      </c>
      <c r="G2739" s="6" t="s">
        <v>99</v>
      </c>
      <c r="H2739" s="6" t="s">
        <v>20</v>
      </c>
      <c r="I2739" s="8">
        <v>0.60000000000000009</v>
      </c>
      <c r="J2739" s="9">
        <v>3250</v>
      </c>
      <c r="K2739" s="10">
        <f t="shared" si="0"/>
        <v>1950.0000000000002</v>
      </c>
      <c r="L2739" s="10">
        <f t="shared" si="1"/>
        <v>780.00000000000011</v>
      </c>
      <c r="M2739" s="11">
        <v>0.4</v>
      </c>
      <c r="O2739" s="16"/>
      <c r="P2739" s="14"/>
      <c r="Q2739" s="12"/>
      <c r="R2739" s="13"/>
    </row>
    <row r="2740" spans="1:18" ht="15.75" customHeight="1">
      <c r="A2740" s="1"/>
      <c r="B2740" s="6" t="s">
        <v>23</v>
      </c>
      <c r="C2740" s="6">
        <v>1197831</v>
      </c>
      <c r="D2740" s="7">
        <v>44549</v>
      </c>
      <c r="E2740" s="6" t="s">
        <v>24</v>
      </c>
      <c r="F2740" s="6" t="s">
        <v>98</v>
      </c>
      <c r="G2740" s="6" t="s">
        <v>99</v>
      </c>
      <c r="H2740" s="6" t="s">
        <v>21</v>
      </c>
      <c r="I2740" s="8">
        <v>0.70000000000000007</v>
      </c>
      <c r="J2740" s="9">
        <v>3250</v>
      </c>
      <c r="K2740" s="10">
        <f t="shared" si="0"/>
        <v>2275</v>
      </c>
      <c r="L2740" s="10">
        <f t="shared" si="1"/>
        <v>796.25</v>
      </c>
      <c r="M2740" s="11">
        <v>0.35</v>
      </c>
      <c r="O2740" s="16"/>
      <c r="P2740" s="14"/>
      <c r="Q2740" s="12"/>
      <c r="R2740" s="13"/>
    </row>
    <row r="2741" spans="1:18" ht="15.75" customHeight="1">
      <c r="A2741" s="1"/>
      <c r="B2741" s="6" t="s">
        <v>23</v>
      </c>
      <c r="C2741" s="6">
        <v>1197831</v>
      </c>
      <c r="D2741" s="7">
        <v>44549</v>
      </c>
      <c r="E2741" s="6" t="s">
        <v>24</v>
      </c>
      <c r="F2741" s="6" t="s">
        <v>98</v>
      </c>
      <c r="G2741" s="6" t="s">
        <v>99</v>
      </c>
      <c r="H2741" s="6" t="s">
        <v>22</v>
      </c>
      <c r="I2741" s="8">
        <v>0.75</v>
      </c>
      <c r="J2741" s="9">
        <v>4250</v>
      </c>
      <c r="K2741" s="10">
        <f t="shared" si="0"/>
        <v>3187.5</v>
      </c>
      <c r="L2741" s="10">
        <f t="shared" si="1"/>
        <v>1275</v>
      </c>
      <c r="M2741" s="11">
        <v>0.4</v>
      </c>
      <c r="O2741" s="16"/>
      <c r="P2741" s="14"/>
      <c r="Q2741" s="12"/>
      <c r="R2741" s="13"/>
    </row>
    <row r="2742" spans="1:18" ht="15.75" customHeight="1">
      <c r="A2742" s="1" t="s">
        <v>39</v>
      </c>
      <c r="B2742" s="6" t="s">
        <v>23</v>
      </c>
      <c r="C2742" s="6">
        <v>1197831</v>
      </c>
      <c r="D2742" s="7">
        <v>44212</v>
      </c>
      <c r="E2742" s="6" t="s">
        <v>24</v>
      </c>
      <c r="F2742" s="6" t="s">
        <v>100</v>
      </c>
      <c r="G2742" s="6" t="s">
        <v>101</v>
      </c>
      <c r="H2742" s="6" t="s">
        <v>17</v>
      </c>
      <c r="I2742" s="8">
        <v>0.25000000000000006</v>
      </c>
      <c r="J2742" s="9">
        <v>5500</v>
      </c>
      <c r="K2742" s="10">
        <f t="shared" si="0"/>
        <v>1375.0000000000002</v>
      </c>
      <c r="L2742" s="10">
        <f t="shared" si="1"/>
        <v>481.25000000000006</v>
      </c>
      <c r="M2742" s="11">
        <v>0.35</v>
      </c>
      <c r="O2742" s="16"/>
      <c r="P2742" s="14"/>
      <c r="Q2742" s="12"/>
      <c r="R2742" s="13"/>
    </row>
    <row r="2743" spans="1:18" ht="15.75" customHeight="1">
      <c r="A2743" s="1"/>
      <c r="B2743" s="6" t="s">
        <v>23</v>
      </c>
      <c r="C2743" s="6">
        <v>1197831</v>
      </c>
      <c r="D2743" s="7">
        <v>44212</v>
      </c>
      <c r="E2743" s="6" t="s">
        <v>24</v>
      </c>
      <c r="F2743" s="6" t="s">
        <v>100</v>
      </c>
      <c r="G2743" s="6" t="s">
        <v>101</v>
      </c>
      <c r="H2743" s="6" t="s">
        <v>18</v>
      </c>
      <c r="I2743" s="8">
        <v>0.25000000000000006</v>
      </c>
      <c r="J2743" s="9">
        <v>3500</v>
      </c>
      <c r="K2743" s="10">
        <f t="shared" si="0"/>
        <v>875.00000000000023</v>
      </c>
      <c r="L2743" s="10">
        <f t="shared" si="1"/>
        <v>306.25000000000006</v>
      </c>
      <c r="M2743" s="11">
        <v>0.35</v>
      </c>
      <c r="O2743" s="16"/>
      <c r="P2743" s="14"/>
      <c r="Q2743" s="12"/>
      <c r="R2743" s="13"/>
    </row>
    <row r="2744" spans="1:18" ht="15.75" customHeight="1">
      <c r="A2744" s="1"/>
      <c r="B2744" s="6" t="s">
        <v>23</v>
      </c>
      <c r="C2744" s="6">
        <v>1197831</v>
      </c>
      <c r="D2744" s="7">
        <v>44212</v>
      </c>
      <c r="E2744" s="6" t="s">
        <v>24</v>
      </c>
      <c r="F2744" s="6" t="s">
        <v>100</v>
      </c>
      <c r="G2744" s="6" t="s">
        <v>101</v>
      </c>
      <c r="H2744" s="6" t="s">
        <v>19</v>
      </c>
      <c r="I2744" s="8">
        <v>0.15000000000000008</v>
      </c>
      <c r="J2744" s="9">
        <v>3500</v>
      </c>
      <c r="K2744" s="10">
        <f t="shared" si="0"/>
        <v>525.00000000000023</v>
      </c>
      <c r="L2744" s="10">
        <f t="shared" si="1"/>
        <v>183.75000000000006</v>
      </c>
      <c r="M2744" s="11">
        <v>0.35</v>
      </c>
      <c r="O2744" s="16"/>
      <c r="P2744" s="14"/>
      <c r="Q2744" s="12"/>
      <c r="R2744" s="13"/>
    </row>
    <row r="2745" spans="1:18" ht="15.75" customHeight="1">
      <c r="A2745" s="1"/>
      <c r="B2745" s="6" t="s">
        <v>23</v>
      </c>
      <c r="C2745" s="6">
        <v>1197831</v>
      </c>
      <c r="D2745" s="7">
        <v>44212</v>
      </c>
      <c r="E2745" s="6" t="s">
        <v>24</v>
      </c>
      <c r="F2745" s="6" t="s">
        <v>100</v>
      </c>
      <c r="G2745" s="6" t="s">
        <v>101</v>
      </c>
      <c r="H2745" s="6" t="s">
        <v>20</v>
      </c>
      <c r="I2745" s="8">
        <v>0.2</v>
      </c>
      <c r="J2745" s="9">
        <v>2000</v>
      </c>
      <c r="K2745" s="10">
        <f t="shared" si="0"/>
        <v>400</v>
      </c>
      <c r="L2745" s="10">
        <f t="shared" si="1"/>
        <v>140</v>
      </c>
      <c r="M2745" s="11">
        <v>0.35</v>
      </c>
      <c r="O2745" s="16"/>
      <c r="P2745" s="14"/>
      <c r="Q2745" s="12"/>
      <c r="R2745" s="13"/>
    </row>
    <row r="2746" spans="1:18" ht="15.75" customHeight="1">
      <c r="A2746" s="1"/>
      <c r="B2746" s="6" t="s">
        <v>23</v>
      </c>
      <c r="C2746" s="6">
        <v>1197831</v>
      </c>
      <c r="D2746" s="7">
        <v>44212</v>
      </c>
      <c r="E2746" s="6" t="s">
        <v>24</v>
      </c>
      <c r="F2746" s="6" t="s">
        <v>100</v>
      </c>
      <c r="G2746" s="6" t="s">
        <v>101</v>
      </c>
      <c r="H2746" s="6" t="s">
        <v>21</v>
      </c>
      <c r="I2746" s="8">
        <v>0.35000000000000003</v>
      </c>
      <c r="J2746" s="9">
        <v>2500</v>
      </c>
      <c r="K2746" s="10">
        <f t="shared" si="0"/>
        <v>875.00000000000011</v>
      </c>
      <c r="L2746" s="10">
        <f t="shared" si="1"/>
        <v>306.25</v>
      </c>
      <c r="M2746" s="11">
        <v>0.35</v>
      </c>
      <c r="O2746" s="16"/>
      <c r="P2746" s="14"/>
      <c r="Q2746" s="12"/>
      <c r="R2746" s="13"/>
    </row>
    <row r="2747" spans="1:18" ht="15.75" customHeight="1">
      <c r="A2747" s="1"/>
      <c r="B2747" s="6" t="s">
        <v>23</v>
      </c>
      <c r="C2747" s="6">
        <v>1197831</v>
      </c>
      <c r="D2747" s="7">
        <v>44212</v>
      </c>
      <c r="E2747" s="6" t="s">
        <v>24</v>
      </c>
      <c r="F2747" s="6" t="s">
        <v>100</v>
      </c>
      <c r="G2747" s="6" t="s">
        <v>101</v>
      </c>
      <c r="H2747" s="6" t="s">
        <v>22</v>
      </c>
      <c r="I2747" s="8">
        <v>0.25000000000000006</v>
      </c>
      <c r="J2747" s="9">
        <v>3500</v>
      </c>
      <c r="K2747" s="10">
        <f t="shared" si="0"/>
        <v>875.00000000000023</v>
      </c>
      <c r="L2747" s="10">
        <f t="shared" si="1"/>
        <v>306.25000000000006</v>
      </c>
      <c r="M2747" s="11">
        <v>0.35</v>
      </c>
      <c r="O2747" s="16"/>
      <c r="P2747" s="14"/>
      <c r="Q2747" s="12"/>
      <c r="R2747" s="13"/>
    </row>
    <row r="2748" spans="1:18" ht="15.75" customHeight="1">
      <c r="A2748" s="1"/>
      <c r="B2748" s="6" t="s">
        <v>23</v>
      </c>
      <c r="C2748" s="6">
        <v>1197831</v>
      </c>
      <c r="D2748" s="7">
        <v>44241</v>
      </c>
      <c r="E2748" s="6" t="s">
        <v>24</v>
      </c>
      <c r="F2748" s="6" t="s">
        <v>100</v>
      </c>
      <c r="G2748" s="6" t="s">
        <v>101</v>
      </c>
      <c r="H2748" s="6" t="s">
        <v>17</v>
      </c>
      <c r="I2748" s="8">
        <v>0.25000000000000006</v>
      </c>
      <c r="J2748" s="9">
        <v>6000</v>
      </c>
      <c r="K2748" s="10">
        <f t="shared" si="0"/>
        <v>1500.0000000000002</v>
      </c>
      <c r="L2748" s="10">
        <f t="shared" si="1"/>
        <v>525</v>
      </c>
      <c r="M2748" s="11">
        <v>0.35</v>
      </c>
      <c r="O2748" s="16"/>
      <c r="P2748" s="14"/>
      <c r="Q2748" s="12"/>
      <c r="R2748" s="13"/>
    </row>
    <row r="2749" spans="1:18" ht="15.75" customHeight="1">
      <c r="A2749" s="1"/>
      <c r="B2749" s="6" t="s">
        <v>23</v>
      </c>
      <c r="C2749" s="6">
        <v>1197831</v>
      </c>
      <c r="D2749" s="7">
        <v>44241</v>
      </c>
      <c r="E2749" s="6" t="s">
        <v>24</v>
      </c>
      <c r="F2749" s="6" t="s">
        <v>100</v>
      </c>
      <c r="G2749" s="6" t="s">
        <v>101</v>
      </c>
      <c r="H2749" s="6" t="s">
        <v>18</v>
      </c>
      <c r="I2749" s="8">
        <v>0.25000000000000006</v>
      </c>
      <c r="J2749" s="9">
        <v>2500</v>
      </c>
      <c r="K2749" s="10">
        <f t="shared" si="0"/>
        <v>625.00000000000011</v>
      </c>
      <c r="L2749" s="10">
        <f t="shared" si="1"/>
        <v>218.75000000000003</v>
      </c>
      <c r="M2749" s="11">
        <v>0.35</v>
      </c>
      <c r="O2749" s="16"/>
      <c r="P2749" s="14"/>
      <c r="Q2749" s="12"/>
      <c r="R2749" s="13"/>
    </row>
    <row r="2750" spans="1:18" ht="15.75" customHeight="1">
      <c r="A2750" s="1"/>
      <c r="B2750" s="6" t="s">
        <v>23</v>
      </c>
      <c r="C2750" s="6">
        <v>1197831</v>
      </c>
      <c r="D2750" s="7">
        <v>44241</v>
      </c>
      <c r="E2750" s="6" t="s">
        <v>24</v>
      </c>
      <c r="F2750" s="6" t="s">
        <v>100</v>
      </c>
      <c r="G2750" s="6" t="s">
        <v>101</v>
      </c>
      <c r="H2750" s="6" t="s">
        <v>19</v>
      </c>
      <c r="I2750" s="8">
        <v>0.15000000000000008</v>
      </c>
      <c r="J2750" s="9">
        <v>3000</v>
      </c>
      <c r="K2750" s="10">
        <f t="shared" si="0"/>
        <v>450.00000000000023</v>
      </c>
      <c r="L2750" s="10">
        <f t="shared" si="1"/>
        <v>157.50000000000006</v>
      </c>
      <c r="M2750" s="11">
        <v>0.35</v>
      </c>
      <c r="O2750" s="16"/>
      <c r="P2750" s="14"/>
      <c r="Q2750" s="12"/>
      <c r="R2750" s="13"/>
    </row>
    <row r="2751" spans="1:18" ht="15.75" customHeight="1">
      <c r="A2751" s="1"/>
      <c r="B2751" s="6" t="s">
        <v>23</v>
      </c>
      <c r="C2751" s="6">
        <v>1197831</v>
      </c>
      <c r="D2751" s="7">
        <v>44241</v>
      </c>
      <c r="E2751" s="6" t="s">
        <v>24</v>
      </c>
      <c r="F2751" s="6" t="s">
        <v>100</v>
      </c>
      <c r="G2751" s="6" t="s">
        <v>101</v>
      </c>
      <c r="H2751" s="6" t="s">
        <v>20</v>
      </c>
      <c r="I2751" s="8">
        <v>0.2</v>
      </c>
      <c r="J2751" s="9">
        <v>1500</v>
      </c>
      <c r="K2751" s="10">
        <f t="shared" si="0"/>
        <v>300</v>
      </c>
      <c r="L2751" s="10">
        <f t="shared" si="1"/>
        <v>105</v>
      </c>
      <c r="M2751" s="11">
        <v>0.35</v>
      </c>
      <c r="O2751" s="16"/>
      <c r="P2751" s="14"/>
      <c r="Q2751" s="12"/>
      <c r="R2751" s="13"/>
    </row>
    <row r="2752" spans="1:18" ht="15.75" customHeight="1">
      <c r="A2752" s="1"/>
      <c r="B2752" s="6" t="s">
        <v>23</v>
      </c>
      <c r="C2752" s="6">
        <v>1197831</v>
      </c>
      <c r="D2752" s="7">
        <v>44241</v>
      </c>
      <c r="E2752" s="6" t="s">
        <v>24</v>
      </c>
      <c r="F2752" s="6" t="s">
        <v>100</v>
      </c>
      <c r="G2752" s="6" t="s">
        <v>101</v>
      </c>
      <c r="H2752" s="6" t="s">
        <v>21</v>
      </c>
      <c r="I2752" s="8">
        <v>0.35000000000000003</v>
      </c>
      <c r="J2752" s="9">
        <v>2250</v>
      </c>
      <c r="K2752" s="10">
        <f t="shared" si="0"/>
        <v>787.50000000000011</v>
      </c>
      <c r="L2752" s="10">
        <f t="shared" si="1"/>
        <v>275.625</v>
      </c>
      <c r="M2752" s="11">
        <v>0.35</v>
      </c>
      <c r="O2752" s="16"/>
      <c r="P2752" s="14"/>
      <c r="Q2752" s="12"/>
      <c r="R2752" s="13"/>
    </row>
    <row r="2753" spans="1:18" ht="15.75" customHeight="1">
      <c r="A2753" s="1"/>
      <c r="B2753" s="6" t="s">
        <v>23</v>
      </c>
      <c r="C2753" s="6">
        <v>1197831</v>
      </c>
      <c r="D2753" s="7">
        <v>44241</v>
      </c>
      <c r="E2753" s="6" t="s">
        <v>24</v>
      </c>
      <c r="F2753" s="6" t="s">
        <v>100</v>
      </c>
      <c r="G2753" s="6" t="s">
        <v>101</v>
      </c>
      <c r="H2753" s="6" t="s">
        <v>22</v>
      </c>
      <c r="I2753" s="8">
        <v>0.2</v>
      </c>
      <c r="J2753" s="9">
        <v>3250</v>
      </c>
      <c r="K2753" s="10">
        <f t="shared" si="0"/>
        <v>650</v>
      </c>
      <c r="L2753" s="10">
        <f t="shared" si="1"/>
        <v>227.49999999999997</v>
      </c>
      <c r="M2753" s="11">
        <v>0.35</v>
      </c>
      <c r="O2753" s="16"/>
      <c r="P2753" s="14"/>
      <c r="Q2753" s="12"/>
      <c r="R2753" s="13"/>
    </row>
    <row r="2754" spans="1:18" ht="15.75" customHeight="1">
      <c r="A2754" s="1"/>
      <c r="B2754" s="6" t="s">
        <v>23</v>
      </c>
      <c r="C2754" s="6">
        <v>1197831</v>
      </c>
      <c r="D2754" s="7">
        <v>44267</v>
      </c>
      <c r="E2754" s="6" t="s">
        <v>24</v>
      </c>
      <c r="F2754" s="6" t="s">
        <v>100</v>
      </c>
      <c r="G2754" s="6" t="s">
        <v>101</v>
      </c>
      <c r="H2754" s="6" t="s">
        <v>17</v>
      </c>
      <c r="I2754" s="8">
        <v>0.2</v>
      </c>
      <c r="J2754" s="9">
        <v>5450</v>
      </c>
      <c r="K2754" s="10">
        <f t="shared" si="0"/>
        <v>1090</v>
      </c>
      <c r="L2754" s="10">
        <f t="shared" si="1"/>
        <v>381.5</v>
      </c>
      <c r="M2754" s="11">
        <v>0.35</v>
      </c>
      <c r="O2754" s="16"/>
      <c r="P2754" s="14"/>
      <c r="Q2754" s="12"/>
      <c r="R2754" s="13"/>
    </row>
    <row r="2755" spans="1:18" ht="15.75" customHeight="1">
      <c r="A2755" s="1"/>
      <c r="B2755" s="6" t="s">
        <v>23</v>
      </c>
      <c r="C2755" s="6">
        <v>1197831</v>
      </c>
      <c r="D2755" s="7">
        <v>44267</v>
      </c>
      <c r="E2755" s="6" t="s">
        <v>24</v>
      </c>
      <c r="F2755" s="6" t="s">
        <v>100</v>
      </c>
      <c r="G2755" s="6" t="s">
        <v>101</v>
      </c>
      <c r="H2755" s="6" t="s">
        <v>18</v>
      </c>
      <c r="I2755" s="8">
        <v>0.2</v>
      </c>
      <c r="J2755" s="9">
        <v>2250</v>
      </c>
      <c r="K2755" s="10">
        <f t="shared" si="0"/>
        <v>450</v>
      </c>
      <c r="L2755" s="10">
        <f t="shared" si="1"/>
        <v>157.5</v>
      </c>
      <c r="M2755" s="11">
        <v>0.35</v>
      </c>
      <c r="O2755" s="16"/>
      <c r="P2755" s="14"/>
      <c r="Q2755" s="12"/>
      <c r="R2755" s="13"/>
    </row>
    <row r="2756" spans="1:18" ht="15.75" customHeight="1">
      <c r="A2756" s="1"/>
      <c r="B2756" s="6" t="s">
        <v>23</v>
      </c>
      <c r="C2756" s="6">
        <v>1197831</v>
      </c>
      <c r="D2756" s="7">
        <v>44267</v>
      </c>
      <c r="E2756" s="6" t="s">
        <v>24</v>
      </c>
      <c r="F2756" s="6" t="s">
        <v>100</v>
      </c>
      <c r="G2756" s="6" t="s">
        <v>101</v>
      </c>
      <c r="H2756" s="6" t="s">
        <v>19</v>
      </c>
      <c r="I2756" s="8">
        <v>0.10000000000000002</v>
      </c>
      <c r="J2756" s="9">
        <v>2500</v>
      </c>
      <c r="K2756" s="10">
        <f t="shared" si="0"/>
        <v>250.00000000000006</v>
      </c>
      <c r="L2756" s="10">
        <f t="shared" si="1"/>
        <v>87.500000000000014</v>
      </c>
      <c r="M2756" s="11">
        <v>0.35</v>
      </c>
      <c r="O2756" s="16"/>
      <c r="P2756" s="14"/>
      <c r="Q2756" s="12"/>
      <c r="R2756" s="13"/>
    </row>
    <row r="2757" spans="1:18" ht="15.75" customHeight="1">
      <c r="A2757" s="1"/>
      <c r="B2757" s="6" t="s">
        <v>23</v>
      </c>
      <c r="C2757" s="6">
        <v>1197831</v>
      </c>
      <c r="D2757" s="7">
        <v>44267</v>
      </c>
      <c r="E2757" s="6" t="s">
        <v>24</v>
      </c>
      <c r="F2757" s="6" t="s">
        <v>100</v>
      </c>
      <c r="G2757" s="6" t="s">
        <v>101</v>
      </c>
      <c r="H2757" s="6" t="s">
        <v>20</v>
      </c>
      <c r="I2757" s="8">
        <v>0.19999999999999996</v>
      </c>
      <c r="J2757" s="9">
        <v>1000</v>
      </c>
      <c r="K2757" s="10">
        <f t="shared" si="0"/>
        <v>199.99999999999994</v>
      </c>
      <c r="L2757" s="10">
        <f t="shared" si="1"/>
        <v>69.999999999999972</v>
      </c>
      <c r="M2757" s="11">
        <v>0.35</v>
      </c>
      <c r="O2757" s="16"/>
      <c r="P2757" s="14"/>
      <c r="Q2757" s="12"/>
      <c r="R2757" s="13"/>
    </row>
    <row r="2758" spans="1:18" ht="15.75" customHeight="1">
      <c r="A2758" s="1"/>
      <c r="B2758" s="6" t="s">
        <v>23</v>
      </c>
      <c r="C2758" s="6">
        <v>1197831</v>
      </c>
      <c r="D2758" s="7">
        <v>44267</v>
      </c>
      <c r="E2758" s="6" t="s">
        <v>24</v>
      </c>
      <c r="F2758" s="6" t="s">
        <v>100</v>
      </c>
      <c r="G2758" s="6" t="s">
        <v>101</v>
      </c>
      <c r="H2758" s="6" t="s">
        <v>21</v>
      </c>
      <c r="I2758" s="8">
        <v>0.35000000000000009</v>
      </c>
      <c r="J2758" s="9">
        <v>1500</v>
      </c>
      <c r="K2758" s="10">
        <f t="shared" si="0"/>
        <v>525.00000000000011</v>
      </c>
      <c r="L2758" s="10">
        <f t="shared" si="1"/>
        <v>183.75000000000003</v>
      </c>
      <c r="M2758" s="11">
        <v>0.35</v>
      </c>
      <c r="O2758" s="16"/>
      <c r="P2758" s="14"/>
      <c r="Q2758" s="12"/>
      <c r="R2758" s="13"/>
    </row>
    <row r="2759" spans="1:18" ht="15.75" customHeight="1">
      <c r="A2759" s="1"/>
      <c r="B2759" s="6" t="s">
        <v>23</v>
      </c>
      <c r="C2759" s="6">
        <v>1197831</v>
      </c>
      <c r="D2759" s="7">
        <v>44267</v>
      </c>
      <c r="E2759" s="6" t="s">
        <v>24</v>
      </c>
      <c r="F2759" s="6" t="s">
        <v>100</v>
      </c>
      <c r="G2759" s="6" t="s">
        <v>101</v>
      </c>
      <c r="H2759" s="6" t="s">
        <v>22</v>
      </c>
      <c r="I2759" s="8">
        <v>0.25</v>
      </c>
      <c r="J2759" s="9">
        <v>2500</v>
      </c>
      <c r="K2759" s="10">
        <f t="shared" si="0"/>
        <v>625</v>
      </c>
      <c r="L2759" s="10">
        <f t="shared" si="1"/>
        <v>218.75</v>
      </c>
      <c r="M2759" s="11">
        <v>0.35</v>
      </c>
      <c r="O2759" s="16"/>
      <c r="P2759" s="14"/>
      <c r="Q2759" s="12"/>
      <c r="R2759" s="13"/>
    </row>
    <row r="2760" spans="1:18" ht="15.75" customHeight="1">
      <c r="A2760" s="1"/>
      <c r="B2760" s="6" t="s">
        <v>23</v>
      </c>
      <c r="C2760" s="6">
        <v>1197831</v>
      </c>
      <c r="D2760" s="7">
        <v>44299</v>
      </c>
      <c r="E2760" s="6" t="s">
        <v>24</v>
      </c>
      <c r="F2760" s="6" t="s">
        <v>100</v>
      </c>
      <c r="G2760" s="6" t="s">
        <v>101</v>
      </c>
      <c r="H2760" s="6" t="s">
        <v>17</v>
      </c>
      <c r="I2760" s="8">
        <v>0.25</v>
      </c>
      <c r="J2760" s="9">
        <v>5000</v>
      </c>
      <c r="K2760" s="10">
        <f t="shared" si="0"/>
        <v>1250</v>
      </c>
      <c r="L2760" s="10">
        <f t="shared" si="1"/>
        <v>437.5</v>
      </c>
      <c r="M2760" s="11">
        <v>0.35</v>
      </c>
      <c r="O2760" s="16"/>
      <c r="P2760" s="14"/>
      <c r="Q2760" s="12"/>
      <c r="R2760" s="13"/>
    </row>
    <row r="2761" spans="1:18" ht="15.75" customHeight="1">
      <c r="A2761" s="1"/>
      <c r="B2761" s="6" t="s">
        <v>23</v>
      </c>
      <c r="C2761" s="6">
        <v>1197831</v>
      </c>
      <c r="D2761" s="7">
        <v>44299</v>
      </c>
      <c r="E2761" s="6" t="s">
        <v>24</v>
      </c>
      <c r="F2761" s="6" t="s">
        <v>100</v>
      </c>
      <c r="G2761" s="6" t="s">
        <v>101</v>
      </c>
      <c r="H2761" s="6" t="s">
        <v>18</v>
      </c>
      <c r="I2761" s="8">
        <v>0.25</v>
      </c>
      <c r="J2761" s="9">
        <v>2000</v>
      </c>
      <c r="K2761" s="10">
        <f t="shared" si="0"/>
        <v>500</v>
      </c>
      <c r="L2761" s="10">
        <f t="shared" si="1"/>
        <v>175</v>
      </c>
      <c r="M2761" s="11">
        <v>0.35</v>
      </c>
      <c r="O2761" s="16"/>
      <c r="P2761" s="14"/>
      <c r="Q2761" s="12"/>
      <c r="R2761" s="13"/>
    </row>
    <row r="2762" spans="1:18" ht="15.75" customHeight="1">
      <c r="A2762" s="1"/>
      <c r="B2762" s="6" t="s">
        <v>23</v>
      </c>
      <c r="C2762" s="6">
        <v>1197831</v>
      </c>
      <c r="D2762" s="7">
        <v>44299</v>
      </c>
      <c r="E2762" s="6" t="s">
        <v>24</v>
      </c>
      <c r="F2762" s="6" t="s">
        <v>100</v>
      </c>
      <c r="G2762" s="6" t="s">
        <v>101</v>
      </c>
      <c r="H2762" s="6" t="s">
        <v>19</v>
      </c>
      <c r="I2762" s="8">
        <v>0.15000000000000002</v>
      </c>
      <c r="J2762" s="9">
        <v>2000</v>
      </c>
      <c r="K2762" s="10">
        <f t="shared" si="0"/>
        <v>300.00000000000006</v>
      </c>
      <c r="L2762" s="10">
        <f t="shared" si="1"/>
        <v>105.00000000000001</v>
      </c>
      <c r="M2762" s="11">
        <v>0.35</v>
      </c>
      <c r="O2762" s="16"/>
      <c r="P2762" s="14"/>
      <c r="Q2762" s="12"/>
      <c r="R2762" s="13"/>
    </row>
    <row r="2763" spans="1:18" ht="15.75" customHeight="1">
      <c r="A2763" s="1"/>
      <c r="B2763" s="6" t="s">
        <v>23</v>
      </c>
      <c r="C2763" s="6">
        <v>1197831</v>
      </c>
      <c r="D2763" s="7">
        <v>44299</v>
      </c>
      <c r="E2763" s="6" t="s">
        <v>24</v>
      </c>
      <c r="F2763" s="6" t="s">
        <v>100</v>
      </c>
      <c r="G2763" s="6" t="s">
        <v>101</v>
      </c>
      <c r="H2763" s="6" t="s">
        <v>20</v>
      </c>
      <c r="I2763" s="8">
        <v>0.19999999999999996</v>
      </c>
      <c r="J2763" s="9">
        <v>1250</v>
      </c>
      <c r="K2763" s="10">
        <f t="shared" si="0"/>
        <v>249.99999999999994</v>
      </c>
      <c r="L2763" s="10">
        <f t="shared" si="1"/>
        <v>87.499999999999972</v>
      </c>
      <c r="M2763" s="11">
        <v>0.35</v>
      </c>
      <c r="O2763" s="16"/>
      <c r="P2763" s="14"/>
      <c r="Q2763" s="12"/>
      <c r="R2763" s="13"/>
    </row>
    <row r="2764" spans="1:18" ht="15.75" customHeight="1">
      <c r="A2764" s="1"/>
      <c r="B2764" s="6" t="s">
        <v>23</v>
      </c>
      <c r="C2764" s="6">
        <v>1197831</v>
      </c>
      <c r="D2764" s="7">
        <v>44299</v>
      </c>
      <c r="E2764" s="6" t="s">
        <v>24</v>
      </c>
      <c r="F2764" s="6" t="s">
        <v>100</v>
      </c>
      <c r="G2764" s="6" t="s">
        <v>101</v>
      </c>
      <c r="H2764" s="6" t="s">
        <v>21</v>
      </c>
      <c r="I2764" s="8">
        <v>0.4</v>
      </c>
      <c r="J2764" s="9">
        <v>1500</v>
      </c>
      <c r="K2764" s="10">
        <f t="shared" si="0"/>
        <v>600</v>
      </c>
      <c r="L2764" s="10">
        <f t="shared" si="1"/>
        <v>210</v>
      </c>
      <c r="M2764" s="11">
        <v>0.35</v>
      </c>
      <c r="O2764" s="16"/>
      <c r="P2764" s="14"/>
      <c r="Q2764" s="12"/>
      <c r="R2764" s="13"/>
    </row>
    <row r="2765" spans="1:18" ht="15.75" customHeight="1">
      <c r="A2765" s="1"/>
      <c r="B2765" s="6" t="s">
        <v>23</v>
      </c>
      <c r="C2765" s="6">
        <v>1197831</v>
      </c>
      <c r="D2765" s="7">
        <v>44299</v>
      </c>
      <c r="E2765" s="6" t="s">
        <v>24</v>
      </c>
      <c r="F2765" s="6" t="s">
        <v>100</v>
      </c>
      <c r="G2765" s="6" t="s">
        <v>101</v>
      </c>
      <c r="H2765" s="6" t="s">
        <v>22</v>
      </c>
      <c r="I2765" s="8">
        <v>0.30000000000000004</v>
      </c>
      <c r="J2765" s="9">
        <v>3000</v>
      </c>
      <c r="K2765" s="10">
        <f t="shared" si="0"/>
        <v>900.00000000000011</v>
      </c>
      <c r="L2765" s="10">
        <f t="shared" si="1"/>
        <v>315</v>
      </c>
      <c r="M2765" s="11">
        <v>0.35</v>
      </c>
      <c r="O2765" s="16"/>
      <c r="P2765" s="14"/>
      <c r="Q2765" s="12"/>
      <c r="R2765" s="13"/>
    </row>
    <row r="2766" spans="1:18" ht="15.75" customHeight="1">
      <c r="A2766" s="1"/>
      <c r="B2766" s="6" t="s">
        <v>23</v>
      </c>
      <c r="C2766" s="6">
        <v>1197831</v>
      </c>
      <c r="D2766" s="7">
        <v>44328</v>
      </c>
      <c r="E2766" s="6" t="s">
        <v>24</v>
      </c>
      <c r="F2766" s="6" t="s">
        <v>100</v>
      </c>
      <c r="G2766" s="6" t="s">
        <v>101</v>
      </c>
      <c r="H2766" s="6" t="s">
        <v>17</v>
      </c>
      <c r="I2766" s="8">
        <v>0.4</v>
      </c>
      <c r="J2766" s="9">
        <v>5700</v>
      </c>
      <c r="K2766" s="10">
        <f t="shared" si="0"/>
        <v>2280</v>
      </c>
      <c r="L2766" s="10">
        <f t="shared" si="1"/>
        <v>798</v>
      </c>
      <c r="M2766" s="11">
        <v>0.35</v>
      </c>
      <c r="O2766" s="16"/>
      <c r="P2766" s="14"/>
      <c r="Q2766" s="12"/>
      <c r="R2766" s="13"/>
    </row>
    <row r="2767" spans="1:18" ht="15.75" customHeight="1">
      <c r="A2767" s="1"/>
      <c r="B2767" s="6" t="s">
        <v>23</v>
      </c>
      <c r="C2767" s="6">
        <v>1197831</v>
      </c>
      <c r="D2767" s="7">
        <v>44328</v>
      </c>
      <c r="E2767" s="6" t="s">
        <v>24</v>
      </c>
      <c r="F2767" s="6" t="s">
        <v>100</v>
      </c>
      <c r="G2767" s="6" t="s">
        <v>101</v>
      </c>
      <c r="H2767" s="6" t="s">
        <v>18</v>
      </c>
      <c r="I2767" s="8">
        <v>0.4</v>
      </c>
      <c r="J2767" s="9">
        <v>2750</v>
      </c>
      <c r="K2767" s="10">
        <f t="shared" si="0"/>
        <v>1100</v>
      </c>
      <c r="L2767" s="10">
        <f t="shared" si="1"/>
        <v>385</v>
      </c>
      <c r="M2767" s="11">
        <v>0.35</v>
      </c>
      <c r="O2767" s="16"/>
      <c r="P2767" s="14"/>
      <c r="Q2767" s="12"/>
      <c r="R2767" s="13"/>
    </row>
    <row r="2768" spans="1:18" ht="15.75" customHeight="1">
      <c r="A2768" s="1"/>
      <c r="B2768" s="6" t="s">
        <v>23</v>
      </c>
      <c r="C2768" s="6">
        <v>1197831</v>
      </c>
      <c r="D2768" s="7">
        <v>44328</v>
      </c>
      <c r="E2768" s="6" t="s">
        <v>24</v>
      </c>
      <c r="F2768" s="6" t="s">
        <v>100</v>
      </c>
      <c r="G2768" s="6" t="s">
        <v>101</v>
      </c>
      <c r="H2768" s="6" t="s">
        <v>19</v>
      </c>
      <c r="I2768" s="8">
        <v>0.35000000000000003</v>
      </c>
      <c r="J2768" s="9">
        <v>2500</v>
      </c>
      <c r="K2768" s="10">
        <f t="shared" si="0"/>
        <v>875.00000000000011</v>
      </c>
      <c r="L2768" s="10">
        <f t="shared" si="1"/>
        <v>306.25</v>
      </c>
      <c r="M2768" s="11">
        <v>0.35</v>
      </c>
      <c r="O2768" s="16"/>
      <c r="P2768" s="14"/>
      <c r="Q2768" s="12"/>
      <c r="R2768" s="13"/>
    </row>
    <row r="2769" spans="1:18" ht="15.75" customHeight="1">
      <c r="A2769" s="1"/>
      <c r="B2769" s="6" t="s">
        <v>23</v>
      </c>
      <c r="C2769" s="6">
        <v>1197831</v>
      </c>
      <c r="D2769" s="7">
        <v>44328</v>
      </c>
      <c r="E2769" s="6" t="s">
        <v>24</v>
      </c>
      <c r="F2769" s="6" t="s">
        <v>100</v>
      </c>
      <c r="G2769" s="6" t="s">
        <v>101</v>
      </c>
      <c r="H2769" s="6" t="s">
        <v>20</v>
      </c>
      <c r="I2769" s="8">
        <v>0.35000000000000003</v>
      </c>
      <c r="J2769" s="9">
        <v>2000</v>
      </c>
      <c r="K2769" s="10">
        <f t="shared" si="0"/>
        <v>700.00000000000011</v>
      </c>
      <c r="L2769" s="10">
        <f t="shared" si="1"/>
        <v>245.00000000000003</v>
      </c>
      <c r="M2769" s="11">
        <v>0.35</v>
      </c>
      <c r="O2769" s="16"/>
      <c r="P2769" s="14"/>
      <c r="Q2769" s="12"/>
      <c r="R2769" s="13"/>
    </row>
    <row r="2770" spans="1:18" ht="15.75" customHeight="1">
      <c r="A2770" s="1"/>
      <c r="B2770" s="6" t="s">
        <v>23</v>
      </c>
      <c r="C2770" s="6">
        <v>1197831</v>
      </c>
      <c r="D2770" s="7">
        <v>44328</v>
      </c>
      <c r="E2770" s="6" t="s">
        <v>24</v>
      </c>
      <c r="F2770" s="6" t="s">
        <v>100</v>
      </c>
      <c r="G2770" s="6" t="s">
        <v>101</v>
      </c>
      <c r="H2770" s="6" t="s">
        <v>21</v>
      </c>
      <c r="I2770" s="8">
        <v>0.44999999999999996</v>
      </c>
      <c r="J2770" s="9">
        <v>2250</v>
      </c>
      <c r="K2770" s="10">
        <f t="shared" si="0"/>
        <v>1012.4999999999999</v>
      </c>
      <c r="L2770" s="10">
        <f t="shared" si="1"/>
        <v>354.37499999999994</v>
      </c>
      <c r="M2770" s="11">
        <v>0.35</v>
      </c>
      <c r="O2770" s="16"/>
      <c r="P2770" s="14"/>
      <c r="Q2770" s="12"/>
      <c r="R2770" s="13"/>
    </row>
    <row r="2771" spans="1:18" ht="15.75" customHeight="1">
      <c r="A2771" s="1"/>
      <c r="B2771" s="6" t="s">
        <v>23</v>
      </c>
      <c r="C2771" s="6">
        <v>1197831</v>
      </c>
      <c r="D2771" s="7">
        <v>44328</v>
      </c>
      <c r="E2771" s="6" t="s">
        <v>24</v>
      </c>
      <c r="F2771" s="6" t="s">
        <v>100</v>
      </c>
      <c r="G2771" s="6" t="s">
        <v>101</v>
      </c>
      <c r="H2771" s="6" t="s">
        <v>22</v>
      </c>
      <c r="I2771" s="8">
        <v>0.44999999999999996</v>
      </c>
      <c r="J2771" s="9">
        <v>3250</v>
      </c>
      <c r="K2771" s="10">
        <f t="shared" si="0"/>
        <v>1462.4999999999998</v>
      </c>
      <c r="L2771" s="10">
        <f t="shared" si="1"/>
        <v>511.87499999999989</v>
      </c>
      <c r="M2771" s="11">
        <v>0.35</v>
      </c>
      <c r="O2771" s="16"/>
      <c r="P2771" s="14"/>
      <c r="Q2771" s="12"/>
      <c r="R2771" s="13"/>
    </row>
    <row r="2772" spans="1:18" ht="15.75" customHeight="1">
      <c r="A2772" s="1"/>
      <c r="B2772" s="6" t="s">
        <v>23</v>
      </c>
      <c r="C2772" s="6">
        <v>1197831</v>
      </c>
      <c r="D2772" s="7">
        <v>44361</v>
      </c>
      <c r="E2772" s="6" t="s">
        <v>24</v>
      </c>
      <c r="F2772" s="6" t="s">
        <v>100</v>
      </c>
      <c r="G2772" s="6" t="s">
        <v>101</v>
      </c>
      <c r="H2772" s="6" t="s">
        <v>17</v>
      </c>
      <c r="I2772" s="8">
        <v>0.39999999999999997</v>
      </c>
      <c r="J2772" s="9">
        <v>5750</v>
      </c>
      <c r="K2772" s="10">
        <f t="shared" si="0"/>
        <v>2300</v>
      </c>
      <c r="L2772" s="10">
        <f t="shared" si="1"/>
        <v>805</v>
      </c>
      <c r="M2772" s="11">
        <v>0.35</v>
      </c>
      <c r="O2772" s="16"/>
      <c r="P2772" s="14"/>
      <c r="Q2772" s="12"/>
      <c r="R2772" s="13"/>
    </row>
    <row r="2773" spans="1:18" ht="15.75" customHeight="1">
      <c r="A2773" s="1"/>
      <c r="B2773" s="6" t="s">
        <v>23</v>
      </c>
      <c r="C2773" s="6">
        <v>1197831</v>
      </c>
      <c r="D2773" s="7">
        <v>44361</v>
      </c>
      <c r="E2773" s="6" t="s">
        <v>24</v>
      </c>
      <c r="F2773" s="6" t="s">
        <v>100</v>
      </c>
      <c r="G2773" s="6" t="s">
        <v>101</v>
      </c>
      <c r="H2773" s="6" t="s">
        <v>18</v>
      </c>
      <c r="I2773" s="8">
        <v>0.35000000000000003</v>
      </c>
      <c r="J2773" s="9">
        <v>3250</v>
      </c>
      <c r="K2773" s="10">
        <f t="shared" si="0"/>
        <v>1137.5</v>
      </c>
      <c r="L2773" s="10">
        <f t="shared" si="1"/>
        <v>398.125</v>
      </c>
      <c r="M2773" s="11">
        <v>0.35</v>
      </c>
      <c r="O2773" s="16"/>
      <c r="P2773" s="14"/>
      <c r="Q2773" s="12"/>
      <c r="R2773" s="13"/>
    </row>
    <row r="2774" spans="1:18" ht="15.75" customHeight="1">
      <c r="A2774" s="1"/>
      <c r="B2774" s="6" t="s">
        <v>23</v>
      </c>
      <c r="C2774" s="6">
        <v>1197831</v>
      </c>
      <c r="D2774" s="7">
        <v>44361</v>
      </c>
      <c r="E2774" s="6" t="s">
        <v>24</v>
      </c>
      <c r="F2774" s="6" t="s">
        <v>100</v>
      </c>
      <c r="G2774" s="6" t="s">
        <v>101</v>
      </c>
      <c r="H2774" s="6" t="s">
        <v>19</v>
      </c>
      <c r="I2774" s="8">
        <v>0.4</v>
      </c>
      <c r="J2774" s="9">
        <v>3000</v>
      </c>
      <c r="K2774" s="10">
        <f t="shared" si="0"/>
        <v>1200</v>
      </c>
      <c r="L2774" s="10">
        <f t="shared" si="1"/>
        <v>420</v>
      </c>
      <c r="M2774" s="11">
        <v>0.35</v>
      </c>
      <c r="O2774" s="16"/>
      <c r="P2774" s="14"/>
      <c r="Q2774" s="12"/>
      <c r="R2774" s="13"/>
    </row>
    <row r="2775" spans="1:18" ht="15.75" customHeight="1">
      <c r="A2775" s="1"/>
      <c r="B2775" s="6" t="s">
        <v>23</v>
      </c>
      <c r="C2775" s="6">
        <v>1197831</v>
      </c>
      <c r="D2775" s="7">
        <v>44361</v>
      </c>
      <c r="E2775" s="6" t="s">
        <v>24</v>
      </c>
      <c r="F2775" s="6" t="s">
        <v>100</v>
      </c>
      <c r="G2775" s="6" t="s">
        <v>101</v>
      </c>
      <c r="H2775" s="6" t="s">
        <v>20</v>
      </c>
      <c r="I2775" s="8">
        <v>0.4</v>
      </c>
      <c r="J2775" s="9">
        <v>2750</v>
      </c>
      <c r="K2775" s="10">
        <f t="shared" si="0"/>
        <v>1100</v>
      </c>
      <c r="L2775" s="10">
        <f t="shared" si="1"/>
        <v>385</v>
      </c>
      <c r="M2775" s="11">
        <v>0.35</v>
      </c>
      <c r="O2775" s="16"/>
      <c r="P2775" s="14"/>
      <c r="Q2775" s="12"/>
      <c r="R2775" s="13"/>
    </row>
    <row r="2776" spans="1:18" ht="15.75" customHeight="1">
      <c r="A2776" s="1"/>
      <c r="B2776" s="6" t="s">
        <v>23</v>
      </c>
      <c r="C2776" s="6">
        <v>1197831</v>
      </c>
      <c r="D2776" s="7">
        <v>44361</v>
      </c>
      <c r="E2776" s="6" t="s">
        <v>24</v>
      </c>
      <c r="F2776" s="6" t="s">
        <v>100</v>
      </c>
      <c r="G2776" s="6" t="s">
        <v>101</v>
      </c>
      <c r="H2776" s="6" t="s">
        <v>21</v>
      </c>
      <c r="I2776" s="8">
        <v>0.54999999999999993</v>
      </c>
      <c r="J2776" s="9">
        <v>2750</v>
      </c>
      <c r="K2776" s="10">
        <f t="shared" si="0"/>
        <v>1512.4999999999998</v>
      </c>
      <c r="L2776" s="10">
        <f t="shared" si="1"/>
        <v>529.37499999999989</v>
      </c>
      <c r="M2776" s="11">
        <v>0.35</v>
      </c>
      <c r="O2776" s="16"/>
      <c r="P2776" s="14"/>
      <c r="Q2776" s="12"/>
      <c r="R2776" s="13"/>
    </row>
    <row r="2777" spans="1:18" ht="15.75" customHeight="1">
      <c r="A2777" s="1"/>
      <c r="B2777" s="6" t="s">
        <v>23</v>
      </c>
      <c r="C2777" s="6">
        <v>1197831</v>
      </c>
      <c r="D2777" s="7">
        <v>44361</v>
      </c>
      <c r="E2777" s="6" t="s">
        <v>24</v>
      </c>
      <c r="F2777" s="6" t="s">
        <v>100</v>
      </c>
      <c r="G2777" s="6" t="s">
        <v>101</v>
      </c>
      <c r="H2777" s="6" t="s">
        <v>22</v>
      </c>
      <c r="I2777" s="8">
        <v>0.6</v>
      </c>
      <c r="J2777" s="9">
        <v>4500</v>
      </c>
      <c r="K2777" s="10">
        <f t="shared" si="0"/>
        <v>2700</v>
      </c>
      <c r="L2777" s="10">
        <f t="shared" si="1"/>
        <v>944.99999999999989</v>
      </c>
      <c r="M2777" s="11">
        <v>0.35</v>
      </c>
      <c r="O2777" s="16"/>
      <c r="P2777" s="14"/>
      <c r="Q2777" s="12"/>
      <c r="R2777" s="13"/>
    </row>
    <row r="2778" spans="1:18" ht="15.75" customHeight="1">
      <c r="A2778" s="1"/>
      <c r="B2778" s="6" t="s">
        <v>23</v>
      </c>
      <c r="C2778" s="6">
        <v>1197831</v>
      </c>
      <c r="D2778" s="7">
        <v>44389</v>
      </c>
      <c r="E2778" s="6" t="s">
        <v>24</v>
      </c>
      <c r="F2778" s="6" t="s">
        <v>100</v>
      </c>
      <c r="G2778" s="6" t="s">
        <v>101</v>
      </c>
      <c r="H2778" s="6" t="s">
        <v>17</v>
      </c>
      <c r="I2778" s="8">
        <v>0.54999999999999993</v>
      </c>
      <c r="J2778" s="9">
        <v>6750</v>
      </c>
      <c r="K2778" s="10">
        <f t="shared" si="0"/>
        <v>3712.4999999999995</v>
      </c>
      <c r="L2778" s="10">
        <f t="shared" si="1"/>
        <v>1299.3749999999998</v>
      </c>
      <c r="M2778" s="11">
        <v>0.35</v>
      </c>
      <c r="O2778" s="16"/>
      <c r="P2778" s="14"/>
      <c r="Q2778" s="12"/>
      <c r="R2778" s="13"/>
    </row>
    <row r="2779" spans="1:18" ht="15.75" customHeight="1">
      <c r="A2779" s="1"/>
      <c r="B2779" s="6" t="s">
        <v>23</v>
      </c>
      <c r="C2779" s="6">
        <v>1197831</v>
      </c>
      <c r="D2779" s="7">
        <v>44389</v>
      </c>
      <c r="E2779" s="6" t="s">
        <v>24</v>
      </c>
      <c r="F2779" s="6" t="s">
        <v>100</v>
      </c>
      <c r="G2779" s="6" t="s">
        <v>101</v>
      </c>
      <c r="H2779" s="6" t="s">
        <v>18</v>
      </c>
      <c r="I2779" s="8">
        <v>0.5</v>
      </c>
      <c r="J2779" s="9">
        <v>4250</v>
      </c>
      <c r="K2779" s="10">
        <f t="shared" si="0"/>
        <v>2125</v>
      </c>
      <c r="L2779" s="10">
        <f t="shared" si="1"/>
        <v>743.75</v>
      </c>
      <c r="M2779" s="11">
        <v>0.35</v>
      </c>
      <c r="O2779" s="16"/>
      <c r="P2779" s="14"/>
      <c r="Q2779" s="12"/>
      <c r="R2779" s="13"/>
    </row>
    <row r="2780" spans="1:18" ht="15.75" customHeight="1">
      <c r="A2780" s="1"/>
      <c r="B2780" s="6" t="s">
        <v>23</v>
      </c>
      <c r="C2780" s="6">
        <v>1197831</v>
      </c>
      <c r="D2780" s="7">
        <v>44389</v>
      </c>
      <c r="E2780" s="6" t="s">
        <v>24</v>
      </c>
      <c r="F2780" s="6" t="s">
        <v>100</v>
      </c>
      <c r="G2780" s="6" t="s">
        <v>101</v>
      </c>
      <c r="H2780" s="6" t="s">
        <v>19</v>
      </c>
      <c r="I2780" s="8">
        <v>0.45</v>
      </c>
      <c r="J2780" s="9">
        <v>3500</v>
      </c>
      <c r="K2780" s="10">
        <f t="shared" si="0"/>
        <v>1575</v>
      </c>
      <c r="L2780" s="10">
        <f t="shared" si="1"/>
        <v>551.25</v>
      </c>
      <c r="M2780" s="11">
        <v>0.35</v>
      </c>
      <c r="O2780" s="16"/>
      <c r="P2780" s="14"/>
      <c r="Q2780" s="12"/>
      <c r="R2780" s="13"/>
    </row>
    <row r="2781" spans="1:18" ht="15.75" customHeight="1">
      <c r="A2781" s="1"/>
      <c r="B2781" s="6" t="s">
        <v>23</v>
      </c>
      <c r="C2781" s="6">
        <v>1197831</v>
      </c>
      <c r="D2781" s="7">
        <v>44389</v>
      </c>
      <c r="E2781" s="6" t="s">
        <v>24</v>
      </c>
      <c r="F2781" s="6" t="s">
        <v>100</v>
      </c>
      <c r="G2781" s="6" t="s">
        <v>101</v>
      </c>
      <c r="H2781" s="6" t="s">
        <v>20</v>
      </c>
      <c r="I2781" s="8">
        <v>0.45</v>
      </c>
      <c r="J2781" s="9">
        <v>3000</v>
      </c>
      <c r="K2781" s="10">
        <f t="shared" si="0"/>
        <v>1350</v>
      </c>
      <c r="L2781" s="10">
        <f t="shared" si="1"/>
        <v>472.49999999999994</v>
      </c>
      <c r="M2781" s="11">
        <v>0.35</v>
      </c>
      <c r="O2781" s="16"/>
      <c r="P2781" s="14"/>
      <c r="Q2781" s="12"/>
      <c r="R2781" s="13"/>
    </row>
    <row r="2782" spans="1:18" ht="15.75" customHeight="1">
      <c r="A2782" s="1"/>
      <c r="B2782" s="6" t="s">
        <v>23</v>
      </c>
      <c r="C2782" s="6">
        <v>1197831</v>
      </c>
      <c r="D2782" s="7">
        <v>44389</v>
      </c>
      <c r="E2782" s="6" t="s">
        <v>24</v>
      </c>
      <c r="F2782" s="6" t="s">
        <v>100</v>
      </c>
      <c r="G2782" s="6" t="s">
        <v>101</v>
      </c>
      <c r="H2782" s="6" t="s">
        <v>21</v>
      </c>
      <c r="I2782" s="8">
        <v>0.6</v>
      </c>
      <c r="J2782" s="9">
        <v>3250</v>
      </c>
      <c r="K2782" s="10">
        <f t="shared" si="0"/>
        <v>1950</v>
      </c>
      <c r="L2782" s="10">
        <f t="shared" si="1"/>
        <v>682.5</v>
      </c>
      <c r="M2782" s="11">
        <v>0.35</v>
      </c>
      <c r="O2782" s="16"/>
      <c r="P2782" s="14"/>
      <c r="Q2782" s="12"/>
      <c r="R2782" s="13"/>
    </row>
    <row r="2783" spans="1:18" ht="15.75" customHeight="1">
      <c r="A2783" s="1"/>
      <c r="B2783" s="6" t="s">
        <v>23</v>
      </c>
      <c r="C2783" s="6">
        <v>1197831</v>
      </c>
      <c r="D2783" s="7">
        <v>44389</v>
      </c>
      <c r="E2783" s="6" t="s">
        <v>24</v>
      </c>
      <c r="F2783" s="6" t="s">
        <v>100</v>
      </c>
      <c r="G2783" s="6" t="s">
        <v>101</v>
      </c>
      <c r="H2783" s="6" t="s">
        <v>22</v>
      </c>
      <c r="I2783" s="8">
        <v>0.65</v>
      </c>
      <c r="J2783" s="9">
        <v>5000</v>
      </c>
      <c r="K2783" s="10">
        <f t="shared" si="0"/>
        <v>3250</v>
      </c>
      <c r="L2783" s="10">
        <f t="shared" si="1"/>
        <v>1137.5</v>
      </c>
      <c r="M2783" s="11">
        <v>0.35</v>
      </c>
      <c r="O2783" s="16"/>
      <c r="P2783" s="14"/>
      <c r="Q2783" s="12"/>
      <c r="R2783" s="13"/>
    </row>
    <row r="2784" spans="1:18" ht="15.75" customHeight="1">
      <c r="A2784" s="1"/>
      <c r="B2784" s="6" t="s">
        <v>23</v>
      </c>
      <c r="C2784" s="6">
        <v>1197831</v>
      </c>
      <c r="D2784" s="7">
        <v>44421</v>
      </c>
      <c r="E2784" s="6" t="s">
        <v>24</v>
      </c>
      <c r="F2784" s="6" t="s">
        <v>100</v>
      </c>
      <c r="G2784" s="6" t="s">
        <v>101</v>
      </c>
      <c r="H2784" s="6" t="s">
        <v>17</v>
      </c>
      <c r="I2784" s="8">
        <v>0.6</v>
      </c>
      <c r="J2784" s="9">
        <v>6500</v>
      </c>
      <c r="K2784" s="10">
        <f t="shared" si="0"/>
        <v>3900</v>
      </c>
      <c r="L2784" s="10">
        <f t="shared" si="1"/>
        <v>1365</v>
      </c>
      <c r="M2784" s="11">
        <v>0.35</v>
      </c>
      <c r="O2784" s="16"/>
      <c r="P2784" s="14"/>
      <c r="Q2784" s="12"/>
      <c r="R2784" s="13"/>
    </row>
    <row r="2785" spans="1:18" ht="15.75" customHeight="1">
      <c r="A2785" s="1"/>
      <c r="B2785" s="6" t="s">
        <v>23</v>
      </c>
      <c r="C2785" s="6">
        <v>1197831</v>
      </c>
      <c r="D2785" s="7">
        <v>44421</v>
      </c>
      <c r="E2785" s="6" t="s">
        <v>24</v>
      </c>
      <c r="F2785" s="6" t="s">
        <v>100</v>
      </c>
      <c r="G2785" s="6" t="s">
        <v>101</v>
      </c>
      <c r="H2785" s="6" t="s">
        <v>18</v>
      </c>
      <c r="I2785" s="8">
        <v>0.55000000000000004</v>
      </c>
      <c r="J2785" s="9">
        <v>4250</v>
      </c>
      <c r="K2785" s="10">
        <f t="shared" si="0"/>
        <v>2337.5</v>
      </c>
      <c r="L2785" s="10">
        <f t="shared" si="1"/>
        <v>818.125</v>
      </c>
      <c r="M2785" s="11">
        <v>0.35</v>
      </c>
      <c r="O2785" s="16"/>
      <c r="P2785" s="14"/>
      <c r="Q2785" s="12"/>
      <c r="R2785" s="13"/>
    </row>
    <row r="2786" spans="1:18" ht="15.75" customHeight="1">
      <c r="A2786" s="1"/>
      <c r="B2786" s="6" t="s">
        <v>23</v>
      </c>
      <c r="C2786" s="6">
        <v>1197831</v>
      </c>
      <c r="D2786" s="7">
        <v>44421</v>
      </c>
      <c r="E2786" s="6" t="s">
        <v>24</v>
      </c>
      <c r="F2786" s="6" t="s">
        <v>100</v>
      </c>
      <c r="G2786" s="6" t="s">
        <v>101</v>
      </c>
      <c r="H2786" s="6" t="s">
        <v>19</v>
      </c>
      <c r="I2786" s="8">
        <v>0.5</v>
      </c>
      <c r="J2786" s="9">
        <v>3500</v>
      </c>
      <c r="K2786" s="10">
        <f t="shared" si="0"/>
        <v>1750</v>
      </c>
      <c r="L2786" s="10">
        <f t="shared" si="1"/>
        <v>612.5</v>
      </c>
      <c r="M2786" s="11">
        <v>0.35</v>
      </c>
      <c r="O2786" s="16"/>
      <c r="P2786" s="14"/>
      <c r="Q2786" s="12"/>
      <c r="R2786" s="13"/>
    </row>
    <row r="2787" spans="1:18" ht="15.75" customHeight="1">
      <c r="A2787" s="1"/>
      <c r="B2787" s="6" t="s">
        <v>23</v>
      </c>
      <c r="C2787" s="6">
        <v>1197831</v>
      </c>
      <c r="D2787" s="7">
        <v>44421</v>
      </c>
      <c r="E2787" s="6" t="s">
        <v>24</v>
      </c>
      <c r="F2787" s="6" t="s">
        <v>100</v>
      </c>
      <c r="G2787" s="6" t="s">
        <v>101</v>
      </c>
      <c r="H2787" s="6" t="s">
        <v>20</v>
      </c>
      <c r="I2787" s="8">
        <v>0.4</v>
      </c>
      <c r="J2787" s="9">
        <v>3000</v>
      </c>
      <c r="K2787" s="10">
        <f t="shared" si="0"/>
        <v>1200</v>
      </c>
      <c r="L2787" s="10">
        <f t="shared" si="1"/>
        <v>420</v>
      </c>
      <c r="M2787" s="11">
        <v>0.35</v>
      </c>
      <c r="O2787" s="16"/>
      <c r="P2787" s="14"/>
      <c r="Q2787" s="12"/>
      <c r="R2787" s="13"/>
    </row>
    <row r="2788" spans="1:18" ht="15.75" customHeight="1">
      <c r="A2788" s="1"/>
      <c r="B2788" s="6" t="s">
        <v>23</v>
      </c>
      <c r="C2788" s="6">
        <v>1197831</v>
      </c>
      <c r="D2788" s="7">
        <v>44421</v>
      </c>
      <c r="E2788" s="6" t="s">
        <v>24</v>
      </c>
      <c r="F2788" s="6" t="s">
        <v>100</v>
      </c>
      <c r="G2788" s="6" t="s">
        <v>101</v>
      </c>
      <c r="H2788" s="6" t="s">
        <v>21</v>
      </c>
      <c r="I2788" s="8">
        <v>0.5</v>
      </c>
      <c r="J2788" s="9">
        <v>2750</v>
      </c>
      <c r="K2788" s="10">
        <f t="shared" si="0"/>
        <v>1375</v>
      </c>
      <c r="L2788" s="10">
        <f t="shared" si="1"/>
        <v>481.24999999999994</v>
      </c>
      <c r="M2788" s="11">
        <v>0.35</v>
      </c>
      <c r="O2788" s="16"/>
      <c r="P2788" s="14"/>
      <c r="Q2788" s="12"/>
      <c r="R2788" s="13"/>
    </row>
    <row r="2789" spans="1:18" ht="15.75" customHeight="1">
      <c r="A2789" s="1"/>
      <c r="B2789" s="6" t="s">
        <v>23</v>
      </c>
      <c r="C2789" s="6">
        <v>1197831</v>
      </c>
      <c r="D2789" s="7">
        <v>44421</v>
      </c>
      <c r="E2789" s="6" t="s">
        <v>24</v>
      </c>
      <c r="F2789" s="6" t="s">
        <v>100</v>
      </c>
      <c r="G2789" s="6" t="s">
        <v>101</v>
      </c>
      <c r="H2789" s="6" t="s">
        <v>22</v>
      </c>
      <c r="I2789" s="8">
        <v>0.55000000000000004</v>
      </c>
      <c r="J2789" s="9">
        <v>4500</v>
      </c>
      <c r="K2789" s="10">
        <f t="shared" si="0"/>
        <v>2475</v>
      </c>
      <c r="L2789" s="10">
        <f t="shared" si="1"/>
        <v>866.25</v>
      </c>
      <c r="M2789" s="11">
        <v>0.35</v>
      </c>
      <c r="O2789" s="16"/>
      <c r="P2789" s="14"/>
      <c r="Q2789" s="12"/>
      <c r="R2789" s="13"/>
    </row>
    <row r="2790" spans="1:18" ht="15.75" customHeight="1">
      <c r="A2790" s="1"/>
      <c r="B2790" s="6" t="s">
        <v>23</v>
      </c>
      <c r="C2790" s="6">
        <v>1197831</v>
      </c>
      <c r="D2790" s="7">
        <v>44451</v>
      </c>
      <c r="E2790" s="6" t="s">
        <v>24</v>
      </c>
      <c r="F2790" s="6" t="s">
        <v>100</v>
      </c>
      <c r="G2790" s="6" t="s">
        <v>101</v>
      </c>
      <c r="H2790" s="6" t="s">
        <v>17</v>
      </c>
      <c r="I2790" s="8">
        <v>0.5</v>
      </c>
      <c r="J2790" s="9">
        <v>5500</v>
      </c>
      <c r="K2790" s="10">
        <f t="shared" si="0"/>
        <v>2750</v>
      </c>
      <c r="L2790" s="10">
        <f t="shared" si="1"/>
        <v>962.49999999999989</v>
      </c>
      <c r="M2790" s="11">
        <v>0.35</v>
      </c>
      <c r="O2790" s="16"/>
      <c r="P2790" s="14"/>
      <c r="Q2790" s="12"/>
      <c r="R2790" s="13"/>
    </row>
    <row r="2791" spans="1:18" ht="15.75" customHeight="1">
      <c r="A2791" s="1"/>
      <c r="B2791" s="6" t="s">
        <v>23</v>
      </c>
      <c r="C2791" s="6">
        <v>1197831</v>
      </c>
      <c r="D2791" s="7">
        <v>44451</v>
      </c>
      <c r="E2791" s="6" t="s">
        <v>24</v>
      </c>
      <c r="F2791" s="6" t="s">
        <v>100</v>
      </c>
      <c r="G2791" s="6" t="s">
        <v>101</v>
      </c>
      <c r="H2791" s="6" t="s">
        <v>18</v>
      </c>
      <c r="I2791" s="8">
        <v>0.40000000000000013</v>
      </c>
      <c r="J2791" s="9">
        <v>3500</v>
      </c>
      <c r="K2791" s="10">
        <f t="shared" si="0"/>
        <v>1400.0000000000005</v>
      </c>
      <c r="L2791" s="10">
        <f t="shared" si="1"/>
        <v>490.00000000000011</v>
      </c>
      <c r="M2791" s="11">
        <v>0.35</v>
      </c>
      <c r="O2791" s="16"/>
      <c r="P2791" s="14"/>
      <c r="Q2791" s="12"/>
      <c r="R2791" s="13"/>
    </row>
    <row r="2792" spans="1:18" ht="15.75" customHeight="1">
      <c r="A2792" s="1"/>
      <c r="B2792" s="6" t="s">
        <v>23</v>
      </c>
      <c r="C2792" s="6">
        <v>1197831</v>
      </c>
      <c r="D2792" s="7">
        <v>44451</v>
      </c>
      <c r="E2792" s="6" t="s">
        <v>24</v>
      </c>
      <c r="F2792" s="6" t="s">
        <v>100</v>
      </c>
      <c r="G2792" s="6" t="s">
        <v>101</v>
      </c>
      <c r="H2792" s="6" t="s">
        <v>19</v>
      </c>
      <c r="I2792" s="8">
        <v>0.15000000000000008</v>
      </c>
      <c r="J2792" s="9">
        <v>2500</v>
      </c>
      <c r="K2792" s="10">
        <f t="shared" si="0"/>
        <v>375.00000000000017</v>
      </c>
      <c r="L2792" s="10">
        <f t="shared" si="1"/>
        <v>131.25000000000006</v>
      </c>
      <c r="M2792" s="11">
        <v>0.35</v>
      </c>
      <c r="O2792" s="16"/>
      <c r="P2792" s="14"/>
      <c r="Q2792" s="12"/>
      <c r="R2792" s="13"/>
    </row>
    <row r="2793" spans="1:18" ht="15.75" customHeight="1">
      <c r="A2793" s="1"/>
      <c r="B2793" s="6" t="s">
        <v>23</v>
      </c>
      <c r="C2793" s="6">
        <v>1197831</v>
      </c>
      <c r="D2793" s="7">
        <v>44451</v>
      </c>
      <c r="E2793" s="6" t="s">
        <v>24</v>
      </c>
      <c r="F2793" s="6" t="s">
        <v>100</v>
      </c>
      <c r="G2793" s="6" t="s">
        <v>101</v>
      </c>
      <c r="H2793" s="6" t="s">
        <v>20</v>
      </c>
      <c r="I2793" s="8">
        <v>0.15000000000000008</v>
      </c>
      <c r="J2793" s="9">
        <v>2250</v>
      </c>
      <c r="K2793" s="10">
        <f t="shared" si="0"/>
        <v>337.50000000000017</v>
      </c>
      <c r="L2793" s="10">
        <f t="shared" si="1"/>
        <v>118.12500000000006</v>
      </c>
      <c r="M2793" s="11">
        <v>0.35</v>
      </c>
      <c r="O2793" s="16"/>
      <c r="P2793" s="14"/>
      <c r="Q2793" s="12"/>
      <c r="R2793" s="13"/>
    </row>
    <row r="2794" spans="1:18" ht="15.75" customHeight="1">
      <c r="A2794" s="1"/>
      <c r="B2794" s="6" t="s">
        <v>23</v>
      </c>
      <c r="C2794" s="6">
        <v>1197831</v>
      </c>
      <c r="D2794" s="7">
        <v>44451</v>
      </c>
      <c r="E2794" s="6" t="s">
        <v>24</v>
      </c>
      <c r="F2794" s="6" t="s">
        <v>100</v>
      </c>
      <c r="G2794" s="6" t="s">
        <v>101</v>
      </c>
      <c r="H2794" s="6" t="s">
        <v>21</v>
      </c>
      <c r="I2794" s="8">
        <v>0.25000000000000006</v>
      </c>
      <c r="J2794" s="9">
        <v>2250</v>
      </c>
      <c r="K2794" s="10">
        <f t="shared" si="0"/>
        <v>562.50000000000011</v>
      </c>
      <c r="L2794" s="10">
        <f t="shared" si="1"/>
        <v>196.87500000000003</v>
      </c>
      <c r="M2794" s="11">
        <v>0.35</v>
      </c>
      <c r="O2794" s="16"/>
      <c r="P2794" s="14"/>
      <c r="Q2794" s="12"/>
      <c r="R2794" s="13"/>
    </row>
    <row r="2795" spans="1:18" ht="15.75" customHeight="1">
      <c r="A2795" s="1"/>
      <c r="B2795" s="6" t="s">
        <v>23</v>
      </c>
      <c r="C2795" s="6">
        <v>1197831</v>
      </c>
      <c r="D2795" s="7">
        <v>44451</v>
      </c>
      <c r="E2795" s="6" t="s">
        <v>24</v>
      </c>
      <c r="F2795" s="6" t="s">
        <v>100</v>
      </c>
      <c r="G2795" s="6" t="s">
        <v>101</v>
      </c>
      <c r="H2795" s="6" t="s">
        <v>22</v>
      </c>
      <c r="I2795" s="8">
        <v>0.3000000000000001</v>
      </c>
      <c r="J2795" s="9">
        <v>3250</v>
      </c>
      <c r="K2795" s="10">
        <f t="shared" si="0"/>
        <v>975.00000000000034</v>
      </c>
      <c r="L2795" s="10">
        <f t="shared" si="1"/>
        <v>341.25000000000011</v>
      </c>
      <c r="M2795" s="11">
        <v>0.35</v>
      </c>
      <c r="O2795" s="16"/>
      <c r="P2795" s="14"/>
      <c r="Q2795" s="12"/>
      <c r="R2795" s="13"/>
    </row>
    <row r="2796" spans="1:18" ht="15.75" customHeight="1">
      <c r="A2796" s="1"/>
      <c r="B2796" s="6" t="s">
        <v>23</v>
      </c>
      <c r="C2796" s="6">
        <v>1197831</v>
      </c>
      <c r="D2796" s="7">
        <v>44483</v>
      </c>
      <c r="E2796" s="6" t="s">
        <v>24</v>
      </c>
      <c r="F2796" s="6" t="s">
        <v>100</v>
      </c>
      <c r="G2796" s="6" t="s">
        <v>101</v>
      </c>
      <c r="H2796" s="6" t="s">
        <v>17</v>
      </c>
      <c r="I2796" s="8">
        <v>0.3000000000000001</v>
      </c>
      <c r="J2796" s="9">
        <v>5000</v>
      </c>
      <c r="K2796" s="10">
        <f t="shared" si="0"/>
        <v>1500.0000000000005</v>
      </c>
      <c r="L2796" s="10">
        <f t="shared" si="1"/>
        <v>525.00000000000011</v>
      </c>
      <c r="M2796" s="11">
        <v>0.35</v>
      </c>
      <c r="O2796" s="16"/>
      <c r="P2796" s="14"/>
      <c r="Q2796" s="12"/>
      <c r="R2796" s="13"/>
    </row>
    <row r="2797" spans="1:18" ht="15.75" customHeight="1">
      <c r="A2797" s="1"/>
      <c r="B2797" s="6" t="s">
        <v>23</v>
      </c>
      <c r="C2797" s="6">
        <v>1197831</v>
      </c>
      <c r="D2797" s="7">
        <v>44483</v>
      </c>
      <c r="E2797" s="6" t="s">
        <v>24</v>
      </c>
      <c r="F2797" s="6" t="s">
        <v>100</v>
      </c>
      <c r="G2797" s="6" t="s">
        <v>101</v>
      </c>
      <c r="H2797" s="6" t="s">
        <v>18</v>
      </c>
      <c r="I2797" s="8">
        <v>0.20000000000000012</v>
      </c>
      <c r="J2797" s="9">
        <v>3250</v>
      </c>
      <c r="K2797" s="10">
        <f t="shared" si="0"/>
        <v>650.00000000000034</v>
      </c>
      <c r="L2797" s="10">
        <f t="shared" si="1"/>
        <v>227.50000000000011</v>
      </c>
      <c r="M2797" s="11">
        <v>0.35</v>
      </c>
      <c r="O2797" s="16"/>
      <c r="P2797" s="14"/>
      <c r="Q2797" s="12"/>
      <c r="R2797" s="13"/>
    </row>
    <row r="2798" spans="1:18" ht="15.75" customHeight="1">
      <c r="A2798" s="1"/>
      <c r="B2798" s="6" t="s">
        <v>23</v>
      </c>
      <c r="C2798" s="6">
        <v>1197831</v>
      </c>
      <c r="D2798" s="7">
        <v>44483</v>
      </c>
      <c r="E2798" s="6" t="s">
        <v>24</v>
      </c>
      <c r="F2798" s="6" t="s">
        <v>100</v>
      </c>
      <c r="G2798" s="6" t="s">
        <v>101</v>
      </c>
      <c r="H2798" s="6" t="s">
        <v>19</v>
      </c>
      <c r="I2798" s="8">
        <v>0.20000000000000012</v>
      </c>
      <c r="J2798" s="9">
        <v>2000</v>
      </c>
      <c r="K2798" s="10">
        <f t="shared" si="0"/>
        <v>400.00000000000023</v>
      </c>
      <c r="L2798" s="10">
        <f t="shared" si="1"/>
        <v>140.00000000000006</v>
      </c>
      <c r="M2798" s="11">
        <v>0.35</v>
      </c>
      <c r="O2798" s="16"/>
      <c r="P2798" s="14"/>
      <c r="Q2798" s="12"/>
      <c r="R2798" s="13"/>
    </row>
    <row r="2799" spans="1:18" ht="15.75" customHeight="1">
      <c r="A2799" s="1"/>
      <c r="B2799" s="6" t="s">
        <v>23</v>
      </c>
      <c r="C2799" s="6">
        <v>1197831</v>
      </c>
      <c r="D2799" s="7">
        <v>44483</v>
      </c>
      <c r="E2799" s="6" t="s">
        <v>24</v>
      </c>
      <c r="F2799" s="6" t="s">
        <v>100</v>
      </c>
      <c r="G2799" s="6" t="s">
        <v>101</v>
      </c>
      <c r="H2799" s="6" t="s">
        <v>20</v>
      </c>
      <c r="I2799" s="8">
        <v>0.20000000000000012</v>
      </c>
      <c r="J2799" s="9">
        <v>1750</v>
      </c>
      <c r="K2799" s="10">
        <f t="shared" si="0"/>
        <v>350.00000000000023</v>
      </c>
      <c r="L2799" s="10">
        <f t="shared" si="1"/>
        <v>122.50000000000007</v>
      </c>
      <c r="M2799" s="11">
        <v>0.35</v>
      </c>
      <c r="O2799" s="16"/>
      <c r="P2799" s="14"/>
      <c r="Q2799" s="12"/>
      <c r="R2799" s="13"/>
    </row>
    <row r="2800" spans="1:18" ht="15.75" customHeight="1">
      <c r="A2800" s="1"/>
      <c r="B2800" s="6" t="s">
        <v>23</v>
      </c>
      <c r="C2800" s="6">
        <v>1197831</v>
      </c>
      <c r="D2800" s="7">
        <v>44483</v>
      </c>
      <c r="E2800" s="6" t="s">
        <v>24</v>
      </c>
      <c r="F2800" s="6" t="s">
        <v>100</v>
      </c>
      <c r="G2800" s="6" t="s">
        <v>101</v>
      </c>
      <c r="H2800" s="6" t="s">
        <v>21</v>
      </c>
      <c r="I2800" s="8">
        <v>0.3000000000000001</v>
      </c>
      <c r="J2800" s="9">
        <v>1750</v>
      </c>
      <c r="K2800" s="10">
        <f t="shared" si="0"/>
        <v>525.00000000000023</v>
      </c>
      <c r="L2800" s="10">
        <f t="shared" si="1"/>
        <v>183.75000000000006</v>
      </c>
      <c r="M2800" s="11">
        <v>0.35</v>
      </c>
      <c r="O2800" s="16"/>
      <c r="P2800" s="14"/>
      <c r="Q2800" s="12"/>
      <c r="R2800" s="13"/>
    </row>
    <row r="2801" spans="1:18" ht="15.75" customHeight="1">
      <c r="A2801" s="1"/>
      <c r="B2801" s="6" t="s">
        <v>23</v>
      </c>
      <c r="C2801" s="6">
        <v>1197831</v>
      </c>
      <c r="D2801" s="7">
        <v>44483</v>
      </c>
      <c r="E2801" s="6" t="s">
        <v>24</v>
      </c>
      <c r="F2801" s="6" t="s">
        <v>100</v>
      </c>
      <c r="G2801" s="6" t="s">
        <v>101</v>
      </c>
      <c r="H2801" s="6" t="s">
        <v>22</v>
      </c>
      <c r="I2801" s="8">
        <v>0.30000000000000004</v>
      </c>
      <c r="J2801" s="9">
        <v>3000</v>
      </c>
      <c r="K2801" s="10">
        <f t="shared" si="0"/>
        <v>900.00000000000011</v>
      </c>
      <c r="L2801" s="10">
        <f t="shared" si="1"/>
        <v>315</v>
      </c>
      <c r="M2801" s="11">
        <v>0.35</v>
      </c>
      <c r="O2801" s="16"/>
      <c r="P2801" s="14"/>
      <c r="Q2801" s="12"/>
      <c r="R2801" s="13"/>
    </row>
    <row r="2802" spans="1:18" ht="15.75" customHeight="1">
      <c r="A2802" s="1"/>
      <c r="B2802" s="6" t="s">
        <v>23</v>
      </c>
      <c r="C2802" s="6">
        <v>1197831</v>
      </c>
      <c r="D2802" s="7">
        <v>44513</v>
      </c>
      <c r="E2802" s="6" t="s">
        <v>24</v>
      </c>
      <c r="F2802" s="6" t="s">
        <v>100</v>
      </c>
      <c r="G2802" s="6" t="s">
        <v>101</v>
      </c>
      <c r="H2802" s="6" t="s">
        <v>17</v>
      </c>
      <c r="I2802" s="8">
        <v>0.25000000000000011</v>
      </c>
      <c r="J2802" s="9">
        <v>4500</v>
      </c>
      <c r="K2802" s="10">
        <f t="shared" si="0"/>
        <v>1125.0000000000005</v>
      </c>
      <c r="L2802" s="10">
        <f t="shared" si="1"/>
        <v>393.75000000000011</v>
      </c>
      <c r="M2802" s="11">
        <v>0.35</v>
      </c>
      <c r="O2802" s="16"/>
      <c r="P2802" s="14"/>
      <c r="Q2802" s="12"/>
      <c r="R2802" s="13"/>
    </row>
    <row r="2803" spans="1:18" ht="15.75" customHeight="1">
      <c r="A2803" s="1"/>
      <c r="B2803" s="6" t="s">
        <v>23</v>
      </c>
      <c r="C2803" s="6">
        <v>1197831</v>
      </c>
      <c r="D2803" s="7">
        <v>44513</v>
      </c>
      <c r="E2803" s="6" t="s">
        <v>24</v>
      </c>
      <c r="F2803" s="6" t="s">
        <v>100</v>
      </c>
      <c r="G2803" s="6" t="s">
        <v>101</v>
      </c>
      <c r="H2803" s="6" t="s">
        <v>18</v>
      </c>
      <c r="I2803" s="8">
        <v>0.15000000000000013</v>
      </c>
      <c r="J2803" s="9">
        <v>2750</v>
      </c>
      <c r="K2803" s="10">
        <f t="shared" si="0"/>
        <v>412.50000000000034</v>
      </c>
      <c r="L2803" s="10">
        <f t="shared" si="1"/>
        <v>144.37500000000011</v>
      </c>
      <c r="M2803" s="11">
        <v>0.35</v>
      </c>
      <c r="O2803" s="16"/>
      <c r="P2803" s="14"/>
      <c r="Q2803" s="12"/>
      <c r="R2803" s="13"/>
    </row>
    <row r="2804" spans="1:18" ht="15.75" customHeight="1">
      <c r="A2804" s="1"/>
      <c r="B2804" s="6" t="s">
        <v>23</v>
      </c>
      <c r="C2804" s="6">
        <v>1197831</v>
      </c>
      <c r="D2804" s="7">
        <v>44513</v>
      </c>
      <c r="E2804" s="6" t="s">
        <v>24</v>
      </c>
      <c r="F2804" s="6" t="s">
        <v>100</v>
      </c>
      <c r="G2804" s="6" t="s">
        <v>101</v>
      </c>
      <c r="H2804" s="6" t="s">
        <v>19</v>
      </c>
      <c r="I2804" s="8">
        <v>0.25000000000000017</v>
      </c>
      <c r="J2804" s="9">
        <v>2200</v>
      </c>
      <c r="K2804" s="10">
        <f t="shared" si="0"/>
        <v>550.00000000000034</v>
      </c>
      <c r="L2804" s="10">
        <f t="shared" si="1"/>
        <v>192.50000000000011</v>
      </c>
      <c r="M2804" s="11">
        <v>0.35</v>
      </c>
      <c r="O2804" s="16"/>
      <c r="P2804" s="14"/>
      <c r="Q2804" s="12"/>
      <c r="R2804" s="13"/>
    </row>
    <row r="2805" spans="1:18" ht="15.75" customHeight="1">
      <c r="A2805" s="1"/>
      <c r="B2805" s="6" t="s">
        <v>23</v>
      </c>
      <c r="C2805" s="6">
        <v>1197831</v>
      </c>
      <c r="D2805" s="7">
        <v>44513</v>
      </c>
      <c r="E2805" s="6" t="s">
        <v>24</v>
      </c>
      <c r="F2805" s="6" t="s">
        <v>100</v>
      </c>
      <c r="G2805" s="6" t="s">
        <v>101</v>
      </c>
      <c r="H2805" s="6" t="s">
        <v>20</v>
      </c>
      <c r="I2805" s="8">
        <v>0.55000000000000016</v>
      </c>
      <c r="J2805" s="9">
        <v>2750</v>
      </c>
      <c r="K2805" s="10">
        <f t="shared" si="0"/>
        <v>1512.5000000000005</v>
      </c>
      <c r="L2805" s="10">
        <f t="shared" si="1"/>
        <v>529.37500000000011</v>
      </c>
      <c r="M2805" s="11">
        <v>0.35</v>
      </c>
      <c r="O2805" s="16"/>
      <c r="P2805" s="14"/>
      <c r="Q2805" s="12"/>
      <c r="R2805" s="13"/>
    </row>
    <row r="2806" spans="1:18" ht="15.75" customHeight="1">
      <c r="A2806" s="1"/>
      <c r="B2806" s="6" t="s">
        <v>23</v>
      </c>
      <c r="C2806" s="6">
        <v>1197831</v>
      </c>
      <c r="D2806" s="7">
        <v>44513</v>
      </c>
      <c r="E2806" s="6" t="s">
        <v>24</v>
      </c>
      <c r="F2806" s="6" t="s">
        <v>100</v>
      </c>
      <c r="G2806" s="6" t="s">
        <v>101</v>
      </c>
      <c r="H2806" s="6" t="s">
        <v>21</v>
      </c>
      <c r="I2806" s="8">
        <v>0.75000000000000011</v>
      </c>
      <c r="J2806" s="9">
        <v>2500</v>
      </c>
      <c r="K2806" s="10">
        <f t="shared" si="0"/>
        <v>1875.0000000000002</v>
      </c>
      <c r="L2806" s="10">
        <f t="shared" si="1"/>
        <v>656.25</v>
      </c>
      <c r="M2806" s="11">
        <v>0.35</v>
      </c>
      <c r="O2806" s="16"/>
      <c r="P2806" s="14"/>
      <c r="Q2806" s="12"/>
      <c r="R2806" s="13"/>
    </row>
    <row r="2807" spans="1:18" ht="15.75" customHeight="1">
      <c r="A2807" s="1"/>
      <c r="B2807" s="6" t="s">
        <v>23</v>
      </c>
      <c r="C2807" s="6">
        <v>1197831</v>
      </c>
      <c r="D2807" s="7">
        <v>44513</v>
      </c>
      <c r="E2807" s="6" t="s">
        <v>24</v>
      </c>
      <c r="F2807" s="6" t="s">
        <v>100</v>
      </c>
      <c r="G2807" s="6" t="s">
        <v>101</v>
      </c>
      <c r="H2807" s="6" t="s">
        <v>22</v>
      </c>
      <c r="I2807" s="8">
        <v>0.75</v>
      </c>
      <c r="J2807" s="9">
        <v>3500</v>
      </c>
      <c r="K2807" s="10">
        <f t="shared" si="0"/>
        <v>2625</v>
      </c>
      <c r="L2807" s="10">
        <f t="shared" si="1"/>
        <v>918.74999999999989</v>
      </c>
      <c r="M2807" s="11">
        <v>0.35</v>
      </c>
      <c r="O2807" s="16"/>
      <c r="P2807" s="14"/>
      <c r="Q2807" s="12"/>
      <c r="R2807" s="13"/>
    </row>
    <row r="2808" spans="1:18" ht="15.75" customHeight="1">
      <c r="A2808" s="1"/>
      <c r="B2808" s="6" t="s">
        <v>23</v>
      </c>
      <c r="C2808" s="6">
        <v>1197831</v>
      </c>
      <c r="D2808" s="7">
        <v>44542</v>
      </c>
      <c r="E2808" s="6" t="s">
        <v>24</v>
      </c>
      <c r="F2808" s="6" t="s">
        <v>100</v>
      </c>
      <c r="G2808" s="6" t="s">
        <v>101</v>
      </c>
      <c r="H2808" s="6" t="s">
        <v>17</v>
      </c>
      <c r="I2808" s="8">
        <v>0.70000000000000007</v>
      </c>
      <c r="J2808" s="9">
        <v>6000</v>
      </c>
      <c r="K2808" s="10">
        <f t="shared" si="0"/>
        <v>4200</v>
      </c>
      <c r="L2808" s="10">
        <f t="shared" si="1"/>
        <v>1470</v>
      </c>
      <c r="M2808" s="11">
        <v>0.35</v>
      </c>
      <c r="O2808" s="16"/>
      <c r="P2808" s="14"/>
      <c r="Q2808" s="12"/>
      <c r="R2808" s="13"/>
    </row>
    <row r="2809" spans="1:18" ht="15.75" customHeight="1">
      <c r="A2809" s="1"/>
      <c r="B2809" s="6" t="s">
        <v>23</v>
      </c>
      <c r="C2809" s="6">
        <v>1197831</v>
      </c>
      <c r="D2809" s="7">
        <v>44542</v>
      </c>
      <c r="E2809" s="6" t="s">
        <v>24</v>
      </c>
      <c r="F2809" s="6" t="s">
        <v>100</v>
      </c>
      <c r="G2809" s="6" t="s">
        <v>101</v>
      </c>
      <c r="H2809" s="6" t="s">
        <v>18</v>
      </c>
      <c r="I2809" s="8">
        <v>0.60000000000000009</v>
      </c>
      <c r="J2809" s="9">
        <v>4000</v>
      </c>
      <c r="K2809" s="10">
        <f t="shared" si="0"/>
        <v>2400.0000000000005</v>
      </c>
      <c r="L2809" s="10">
        <f t="shared" si="1"/>
        <v>840.00000000000011</v>
      </c>
      <c r="M2809" s="11">
        <v>0.35</v>
      </c>
      <c r="O2809" s="16"/>
      <c r="P2809" s="14"/>
      <c r="Q2809" s="12"/>
      <c r="R2809" s="13"/>
    </row>
    <row r="2810" spans="1:18" ht="15.75" customHeight="1">
      <c r="A2810" s="1"/>
      <c r="B2810" s="6" t="s">
        <v>23</v>
      </c>
      <c r="C2810" s="6">
        <v>1197831</v>
      </c>
      <c r="D2810" s="7">
        <v>44542</v>
      </c>
      <c r="E2810" s="6" t="s">
        <v>24</v>
      </c>
      <c r="F2810" s="6" t="s">
        <v>100</v>
      </c>
      <c r="G2810" s="6" t="s">
        <v>101</v>
      </c>
      <c r="H2810" s="6" t="s">
        <v>19</v>
      </c>
      <c r="I2810" s="8">
        <v>0.60000000000000009</v>
      </c>
      <c r="J2810" s="9">
        <v>3500</v>
      </c>
      <c r="K2810" s="10">
        <f t="shared" si="0"/>
        <v>2100.0000000000005</v>
      </c>
      <c r="L2810" s="10">
        <f t="shared" si="1"/>
        <v>735.00000000000011</v>
      </c>
      <c r="M2810" s="11">
        <v>0.35</v>
      </c>
      <c r="O2810" s="16"/>
      <c r="P2810" s="14"/>
      <c r="Q2810" s="12"/>
      <c r="R2810" s="13"/>
    </row>
    <row r="2811" spans="1:18" ht="15.75" customHeight="1">
      <c r="A2811" s="1"/>
      <c r="B2811" s="6" t="s">
        <v>23</v>
      </c>
      <c r="C2811" s="6">
        <v>1197831</v>
      </c>
      <c r="D2811" s="7">
        <v>44542</v>
      </c>
      <c r="E2811" s="6" t="s">
        <v>24</v>
      </c>
      <c r="F2811" s="6" t="s">
        <v>100</v>
      </c>
      <c r="G2811" s="6" t="s">
        <v>101</v>
      </c>
      <c r="H2811" s="6" t="s">
        <v>20</v>
      </c>
      <c r="I2811" s="8">
        <v>0.60000000000000009</v>
      </c>
      <c r="J2811" s="9">
        <v>3000</v>
      </c>
      <c r="K2811" s="10">
        <f t="shared" si="0"/>
        <v>1800.0000000000002</v>
      </c>
      <c r="L2811" s="10">
        <f t="shared" si="1"/>
        <v>630</v>
      </c>
      <c r="M2811" s="11">
        <v>0.35</v>
      </c>
      <c r="O2811" s="16"/>
      <c r="P2811" s="14"/>
      <c r="Q2811" s="12"/>
      <c r="R2811" s="13"/>
    </row>
    <row r="2812" spans="1:18" ht="15.75" customHeight="1">
      <c r="A2812" s="1"/>
      <c r="B2812" s="6" t="s">
        <v>23</v>
      </c>
      <c r="C2812" s="6">
        <v>1197831</v>
      </c>
      <c r="D2812" s="7">
        <v>44542</v>
      </c>
      <c r="E2812" s="6" t="s">
        <v>24</v>
      </c>
      <c r="F2812" s="6" t="s">
        <v>100</v>
      </c>
      <c r="G2812" s="6" t="s">
        <v>101</v>
      </c>
      <c r="H2812" s="6" t="s">
        <v>21</v>
      </c>
      <c r="I2812" s="8">
        <v>0.70000000000000007</v>
      </c>
      <c r="J2812" s="9">
        <v>3000</v>
      </c>
      <c r="K2812" s="10">
        <f t="shared" si="0"/>
        <v>2100</v>
      </c>
      <c r="L2812" s="10">
        <f t="shared" si="1"/>
        <v>735</v>
      </c>
      <c r="M2812" s="11">
        <v>0.35</v>
      </c>
      <c r="O2812" s="16"/>
      <c r="P2812" s="14"/>
      <c r="Q2812" s="12"/>
      <c r="R2812" s="13"/>
    </row>
    <row r="2813" spans="1:18" ht="15.75" customHeight="1">
      <c r="A2813" s="1"/>
      <c r="B2813" s="6" t="s">
        <v>23</v>
      </c>
      <c r="C2813" s="6">
        <v>1197831</v>
      </c>
      <c r="D2813" s="7">
        <v>44542</v>
      </c>
      <c r="E2813" s="6" t="s">
        <v>24</v>
      </c>
      <c r="F2813" s="6" t="s">
        <v>100</v>
      </c>
      <c r="G2813" s="6" t="s">
        <v>101</v>
      </c>
      <c r="H2813" s="6" t="s">
        <v>22</v>
      </c>
      <c r="I2813" s="8">
        <v>0.75</v>
      </c>
      <c r="J2813" s="9">
        <v>4000</v>
      </c>
      <c r="K2813" s="10">
        <f t="shared" si="0"/>
        <v>3000</v>
      </c>
      <c r="L2813" s="10">
        <f t="shared" si="1"/>
        <v>1050</v>
      </c>
      <c r="M2813" s="11">
        <v>0.35</v>
      </c>
      <c r="O2813" s="16"/>
      <c r="P2813" s="14"/>
      <c r="Q2813" s="12"/>
      <c r="R2813" s="13"/>
    </row>
    <row r="2814" spans="1:18" ht="15.75" customHeight="1">
      <c r="A2814" s="1" t="s">
        <v>39</v>
      </c>
      <c r="B2814" s="6" t="s">
        <v>14</v>
      </c>
      <c r="C2814" s="6">
        <v>1185732</v>
      </c>
      <c r="D2814" s="7">
        <v>44208</v>
      </c>
      <c r="E2814" s="6" t="s">
        <v>33</v>
      </c>
      <c r="F2814" s="6" t="s">
        <v>102</v>
      </c>
      <c r="G2814" s="6" t="s">
        <v>103</v>
      </c>
      <c r="H2814" s="6" t="s">
        <v>17</v>
      </c>
      <c r="I2814" s="8">
        <v>0.4</v>
      </c>
      <c r="J2814" s="9">
        <v>4750</v>
      </c>
      <c r="K2814" s="10">
        <f t="shared" si="0"/>
        <v>1900</v>
      </c>
      <c r="L2814" s="10">
        <f t="shared" si="1"/>
        <v>665</v>
      </c>
      <c r="M2814" s="11">
        <v>0.35</v>
      </c>
      <c r="O2814" s="16"/>
      <c r="P2814" s="14"/>
      <c r="Q2814" s="12"/>
      <c r="R2814" s="13"/>
    </row>
    <row r="2815" spans="1:18" ht="15.75" customHeight="1">
      <c r="A2815" s="1"/>
      <c r="B2815" s="6" t="s">
        <v>14</v>
      </c>
      <c r="C2815" s="6">
        <v>1185732</v>
      </c>
      <c r="D2815" s="7">
        <v>44208</v>
      </c>
      <c r="E2815" s="6" t="s">
        <v>33</v>
      </c>
      <c r="F2815" s="6" t="s">
        <v>102</v>
      </c>
      <c r="G2815" s="6" t="s">
        <v>103</v>
      </c>
      <c r="H2815" s="6" t="s">
        <v>18</v>
      </c>
      <c r="I2815" s="8">
        <v>0.4</v>
      </c>
      <c r="J2815" s="9">
        <v>2750</v>
      </c>
      <c r="K2815" s="10">
        <f t="shared" si="0"/>
        <v>1100</v>
      </c>
      <c r="L2815" s="10">
        <f t="shared" si="1"/>
        <v>330</v>
      </c>
      <c r="M2815" s="11">
        <v>0.3</v>
      </c>
      <c r="O2815" s="16"/>
      <c r="P2815" s="14"/>
      <c r="Q2815" s="12"/>
      <c r="R2815" s="13"/>
    </row>
    <row r="2816" spans="1:18" ht="15.75" customHeight="1">
      <c r="A2816" s="1"/>
      <c r="B2816" s="6" t="s">
        <v>14</v>
      </c>
      <c r="C2816" s="6">
        <v>1185732</v>
      </c>
      <c r="D2816" s="7">
        <v>44208</v>
      </c>
      <c r="E2816" s="6" t="s">
        <v>33</v>
      </c>
      <c r="F2816" s="6" t="s">
        <v>102</v>
      </c>
      <c r="G2816" s="6" t="s">
        <v>103</v>
      </c>
      <c r="H2816" s="6" t="s">
        <v>19</v>
      </c>
      <c r="I2816" s="8">
        <v>0.30000000000000004</v>
      </c>
      <c r="J2816" s="9">
        <v>2750</v>
      </c>
      <c r="K2816" s="10">
        <f t="shared" si="0"/>
        <v>825.00000000000011</v>
      </c>
      <c r="L2816" s="10">
        <f t="shared" si="1"/>
        <v>247.50000000000003</v>
      </c>
      <c r="M2816" s="11">
        <v>0.3</v>
      </c>
      <c r="O2816" s="16"/>
      <c r="P2816" s="14"/>
      <c r="Q2816" s="12"/>
      <c r="R2816" s="13"/>
    </row>
    <row r="2817" spans="1:18" ht="15.75" customHeight="1">
      <c r="A2817" s="1"/>
      <c r="B2817" s="6" t="s">
        <v>14</v>
      </c>
      <c r="C2817" s="6">
        <v>1185732</v>
      </c>
      <c r="D2817" s="7">
        <v>44208</v>
      </c>
      <c r="E2817" s="6" t="s">
        <v>33</v>
      </c>
      <c r="F2817" s="6" t="s">
        <v>102</v>
      </c>
      <c r="G2817" s="6" t="s">
        <v>103</v>
      </c>
      <c r="H2817" s="6" t="s">
        <v>20</v>
      </c>
      <c r="I2817" s="8">
        <v>0.35000000000000003</v>
      </c>
      <c r="J2817" s="9">
        <v>1250</v>
      </c>
      <c r="K2817" s="10">
        <f t="shared" si="0"/>
        <v>437.50000000000006</v>
      </c>
      <c r="L2817" s="10">
        <f t="shared" si="1"/>
        <v>131.25</v>
      </c>
      <c r="M2817" s="11">
        <v>0.3</v>
      </c>
      <c r="O2817" s="16"/>
      <c r="P2817" s="14"/>
      <c r="Q2817" s="12"/>
      <c r="R2817" s="13"/>
    </row>
    <row r="2818" spans="1:18" ht="15.75" customHeight="1">
      <c r="A2818" s="1"/>
      <c r="B2818" s="6" t="s">
        <v>14</v>
      </c>
      <c r="C2818" s="6">
        <v>1185732</v>
      </c>
      <c r="D2818" s="7">
        <v>44208</v>
      </c>
      <c r="E2818" s="6" t="s">
        <v>33</v>
      </c>
      <c r="F2818" s="6" t="s">
        <v>102</v>
      </c>
      <c r="G2818" s="6" t="s">
        <v>103</v>
      </c>
      <c r="H2818" s="6" t="s">
        <v>21</v>
      </c>
      <c r="I2818" s="8">
        <v>0.49999999999999994</v>
      </c>
      <c r="J2818" s="9">
        <v>1750</v>
      </c>
      <c r="K2818" s="10">
        <f t="shared" si="0"/>
        <v>874.99999999999989</v>
      </c>
      <c r="L2818" s="10">
        <f t="shared" si="1"/>
        <v>306.24999999999994</v>
      </c>
      <c r="M2818" s="11">
        <v>0.35</v>
      </c>
      <c r="O2818" s="16"/>
      <c r="P2818" s="14"/>
      <c r="Q2818" s="12"/>
      <c r="R2818" s="13"/>
    </row>
    <row r="2819" spans="1:18" ht="15.75" customHeight="1">
      <c r="A2819" s="1"/>
      <c r="B2819" s="6" t="s">
        <v>14</v>
      </c>
      <c r="C2819" s="6">
        <v>1185732</v>
      </c>
      <c r="D2819" s="7">
        <v>44208</v>
      </c>
      <c r="E2819" s="6" t="s">
        <v>33</v>
      </c>
      <c r="F2819" s="6" t="s">
        <v>102</v>
      </c>
      <c r="G2819" s="6" t="s">
        <v>103</v>
      </c>
      <c r="H2819" s="6" t="s">
        <v>22</v>
      </c>
      <c r="I2819" s="8">
        <v>0.4</v>
      </c>
      <c r="J2819" s="9">
        <v>2750</v>
      </c>
      <c r="K2819" s="10">
        <f t="shared" si="0"/>
        <v>1100</v>
      </c>
      <c r="L2819" s="10">
        <f t="shared" si="1"/>
        <v>440</v>
      </c>
      <c r="M2819" s="11">
        <v>0.4</v>
      </c>
      <c r="O2819" s="16"/>
      <c r="P2819" s="14"/>
      <c r="Q2819" s="12"/>
      <c r="R2819" s="13"/>
    </row>
    <row r="2820" spans="1:18" ht="15.75" customHeight="1">
      <c r="A2820" s="1"/>
      <c r="B2820" s="6" t="s">
        <v>14</v>
      </c>
      <c r="C2820" s="6">
        <v>1185732</v>
      </c>
      <c r="D2820" s="7">
        <v>44239</v>
      </c>
      <c r="E2820" s="6" t="s">
        <v>33</v>
      </c>
      <c r="F2820" s="6" t="s">
        <v>102</v>
      </c>
      <c r="G2820" s="6" t="s">
        <v>103</v>
      </c>
      <c r="H2820" s="6" t="s">
        <v>17</v>
      </c>
      <c r="I2820" s="8">
        <v>0.4</v>
      </c>
      <c r="J2820" s="9">
        <v>5250</v>
      </c>
      <c r="K2820" s="10">
        <f t="shared" si="0"/>
        <v>2100</v>
      </c>
      <c r="L2820" s="10">
        <f t="shared" si="1"/>
        <v>735</v>
      </c>
      <c r="M2820" s="11">
        <v>0.35</v>
      </c>
      <c r="O2820" s="16"/>
      <c r="P2820" s="14"/>
      <c r="Q2820" s="12"/>
      <c r="R2820" s="13"/>
    </row>
    <row r="2821" spans="1:18" ht="15.75" customHeight="1">
      <c r="A2821" s="1"/>
      <c r="B2821" s="6" t="s">
        <v>14</v>
      </c>
      <c r="C2821" s="6">
        <v>1185732</v>
      </c>
      <c r="D2821" s="7">
        <v>44239</v>
      </c>
      <c r="E2821" s="6" t="s">
        <v>33</v>
      </c>
      <c r="F2821" s="6" t="s">
        <v>102</v>
      </c>
      <c r="G2821" s="6" t="s">
        <v>103</v>
      </c>
      <c r="H2821" s="6" t="s">
        <v>18</v>
      </c>
      <c r="I2821" s="8">
        <v>0.4</v>
      </c>
      <c r="J2821" s="9">
        <v>1750</v>
      </c>
      <c r="K2821" s="10">
        <f t="shared" si="0"/>
        <v>700</v>
      </c>
      <c r="L2821" s="10">
        <f t="shared" si="1"/>
        <v>210</v>
      </c>
      <c r="M2821" s="11">
        <v>0.3</v>
      </c>
      <c r="O2821" s="16"/>
      <c r="P2821" s="14"/>
      <c r="Q2821" s="12"/>
      <c r="R2821" s="13"/>
    </row>
    <row r="2822" spans="1:18" ht="15.75" customHeight="1">
      <c r="A2822" s="1"/>
      <c r="B2822" s="6" t="s">
        <v>14</v>
      </c>
      <c r="C2822" s="6">
        <v>1185732</v>
      </c>
      <c r="D2822" s="7">
        <v>44239</v>
      </c>
      <c r="E2822" s="6" t="s">
        <v>33</v>
      </c>
      <c r="F2822" s="6" t="s">
        <v>102</v>
      </c>
      <c r="G2822" s="6" t="s">
        <v>103</v>
      </c>
      <c r="H2822" s="6" t="s">
        <v>19</v>
      </c>
      <c r="I2822" s="8">
        <v>0.30000000000000004</v>
      </c>
      <c r="J2822" s="9">
        <v>2250</v>
      </c>
      <c r="K2822" s="10">
        <f t="shared" si="0"/>
        <v>675.00000000000011</v>
      </c>
      <c r="L2822" s="10">
        <f t="shared" si="1"/>
        <v>202.50000000000003</v>
      </c>
      <c r="M2822" s="11">
        <v>0.3</v>
      </c>
      <c r="O2822" s="16"/>
      <c r="P2822" s="14"/>
      <c r="Q2822" s="12"/>
      <c r="R2822" s="13"/>
    </row>
    <row r="2823" spans="1:18" ht="15.75" customHeight="1">
      <c r="A2823" s="1"/>
      <c r="B2823" s="6" t="s">
        <v>14</v>
      </c>
      <c r="C2823" s="6">
        <v>1185732</v>
      </c>
      <c r="D2823" s="7">
        <v>44239</v>
      </c>
      <c r="E2823" s="6" t="s">
        <v>33</v>
      </c>
      <c r="F2823" s="6" t="s">
        <v>102</v>
      </c>
      <c r="G2823" s="6" t="s">
        <v>103</v>
      </c>
      <c r="H2823" s="6" t="s">
        <v>20</v>
      </c>
      <c r="I2823" s="8">
        <v>0.35000000000000003</v>
      </c>
      <c r="J2823" s="9">
        <v>1000</v>
      </c>
      <c r="K2823" s="10">
        <f t="shared" si="0"/>
        <v>350.00000000000006</v>
      </c>
      <c r="L2823" s="10">
        <f t="shared" si="1"/>
        <v>105.00000000000001</v>
      </c>
      <c r="M2823" s="11">
        <v>0.3</v>
      </c>
      <c r="O2823" s="16"/>
      <c r="P2823" s="14"/>
      <c r="Q2823" s="12"/>
      <c r="R2823" s="13"/>
    </row>
    <row r="2824" spans="1:18" ht="15.75" customHeight="1">
      <c r="A2824" s="1"/>
      <c r="B2824" s="6" t="s">
        <v>14</v>
      </c>
      <c r="C2824" s="6">
        <v>1185732</v>
      </c>
      <c r="D2824" s="7">
        <v>44239</v>
      </c>
      <c r="E2824" s="6" t="s">
        <v>33</v>
      </c>
      <c r="F2824" s="6" t="s">
        <v>102</v>
      </c>
      <c r="G2824" s="6" t="s">
        <v>103</v>
      </c>
      <c r="H2824" s="6" t="s">
        <v>21</v>
      </c>
      <c r="I2824" s="8">
        <v>0.49999999999999994</v>
      </c>
      <c r="J2824" s="9">
        <v>1750</v>
      </c>
      <c r="K2824" s="10">
        <f t="shared" si="0"/>
        <v>874.99999999999989</v>
      </c>
      <c r="L2824" s="10">
        <f t="shared" si="1"/>
        <v>306.24999999999994</v>
      </c>
      <c r="M2824" s="11">
        <v>0.35</v>
      </c>
      <c r="O2824" s="16"/>
      <c r="P2824" s="14"/>
      <c r="Q2824" s="12"/>
      <c r="R2824" s="13"/>
    </row>
    <row r="2825" spans="1:18" ht="15.75" customHeight="1">
      <c r="A2825" s="1"/>
      <c r="B2825" s="6" t="s">
        <v>14</v>
      </c>
      <c r="C2825" s="6">
        <v>1185732</v>
      </c>
      <c r="D2825" s="7">
        <v>44239</v>
      </c>
      <c r="E2825" s="6" t="s">
        <v>33</v>
      </c>
      <c r="F2825" s="6" t="s">
        <v>102</v>
      </c>
      <c r="G2825" s="6" t="s">
        <v>103</v>
      </c>
      <c r="H2825" s="6" t="s">
        <v>22</v>
      </c>
      <c r="I2825" s="8">
        <v>0.35</v>
      </c>
      <c r="J2825" s="9">
        <v>2750</v>
      </c>
      <c r="K2825" s="10">
        <f t="shared" si="0"/>
        <v>962.49999999999989</v>
      </c>
      <c r="L2825" s="10">
        <f t="shared" si="1"/>
        <v>385</v>
      </c>
      <c r="M2825" s="11">
        <v>0.4</v>
      </c>
      <c r="O2825" s="16"/>
      <c r="P2825" s="14"/>
      <c r="Q2825" s="12"/>
      <c r="R2825" s="13"/>
    </row>
    <row r="2826" spans="1:18" ht="15.75" customHeight="1">
      <c r="A2826" s="1"/>
      <c r="B2826" s="6" t="s">
        <v>14</v>
      </c>
      <c r="C2826" s="6">
        <v>1185732</v>
      </c>
      <c r="D2826" s="7">
        <v>44266</v>
      </c>
      <c r="E2826" s="6" t="s">
        <v>33</v>
      </c>
      <c r="F2826" s="6" t="s">
        <v>102</v>
      </c>
      <c r="G2826" s="6" t="s">
        <v>103</v>
      </c>
      <c r="H2826" s="6" t="s">
        <v>17</v>
      </c>
      <c r="I2826" s="8">
        <v>0.4</v>
      </c>
      <c r="J2826" s="9">
        <v>4950</v>
      </c>
      <c r="K2826" s="10">
        <f t="shared" si="0"/>
        <v>1980</v>
      </c>
      <c r="L2826" s="10">
        <f t="shared" si="1"/>
        <v>693</v>
      </c>
      <c r="M2826" s="11">
        <v>0.35</v>
      </c>
      <c r="O2826" s="16"/>
      <c r="P2826" s="14"/>
      <c r="Q2826" s="12"/>
      <c r="R2826" s="13"/>
    </row>
    <row r="2827" spans="1:18" ht="15.75" customHeight="1">
      <c r="A2827" s="1"/>
      <c r="B2827" s="6" t="s">
        <v>14</v>
      </c>
      <c r="C2827" s="6">
        <v>1185732</v>
      </c>
      <c r="D2827" s="7">
        <v>44266</v>
      </c>
      <c r="E2827" s="6" t="s">
        <v>33</v>
      </c>
      <c r="F2827" s="6" t="s">
        <v>102</v>
      </c>
      <c r="G2827" s="6" t="s">
        <v>103</v>
      </c>
      <c r="H2827" s="6" t="s">
        <v>18</v>
      </c>
      <c r="I2827" s="8">
        <v>0.4</v>
      </c>
      <c r="J2827" s="9">
        <v>2000</v>
      </c>
      <c r="K2827" s="10">
        <f t="shared" si="0"/>
        <v>800</v>
      </c>
      <c r="L2827" s="10">
        <f t="shared" si="1"/>
        <v>240</v>
      </c>
      <c r="M2827" s="11">
        <v>0.3</v>
      </c>
      <c r="O2827" s="16"/>
      <c r="P2827" s="14"/>
      <c r="Q2827" s="12"/>
      <c r="R2827" s="13"/>
    </row>
    <row r="2828" spans="1:18" ht="15.75" customHeight="1">
      <c r="A2828" s="1"/>
      <c r="B2828" s="6" t="s">
        <v>14</v>
      </c>
      <c r="C2828" s="6">
        <v>1185732</v>
      </c>
      <c r="D2828" s="7">
        <v>44266</v>
      </c>
      <c r="E2828" s="6" t="s">
        <v>33</v>
      </c>
      <c r="F2828" s="6" t="s">
        <v>102</v>
      </c>
      <c r="G2828" s="6" t="s">
        <v>103</v>
      </c>
      <c r="H2828" s="6" t="s">
        <v>19</v>
      </c>
      <c r="I2828" s="8">
        <v>0.30000000000000004</v>
      </c>
      <c r="J2828" s="9">
        <v>2250</v>
      </c>
      <c r="K2828" s="10">
        <f t="shared" si="0"/>
        <v>675.00000000000011</v>
      </c>
      <c r="L2828" s="10">
        <f t="shared" si="1"/>
        <v>202.50000000000003</v>
      </c>
      <c r="M2828" s="11">
        <v>0.3</v>
      </c>
      <c r="O2828" s="16"/>
      <c r="P2828" s="14"/>
      <c r="Q2828" s="12"/>
      <c r="R2828" s="13"/>
    </row>
    <row r="2829" spans="1:18" ht="15.75" customHeight="1">
      <c r="A2829" s="1"/>
      <c r="B2829" s="6" t="s">
        <v>14</v>
      </c>
      <c r="C2829" s="6">
        <v>1185732</v>
      </c>
      <c r="D2829" s="7">
        <v>44266</v>
      </c>
      <c r="E2829" s="6" t="s">
        <v>33</v>
      </c>
      <c r="F2829" s="6" t="s">
        <v>102</v>
      </c>
      <c r="G2829" s="6" t="s">
        <v>103</v>
      </c>
      <c r="H2829" s="6" t="s">
        <v>20</v>
      </c>
      <c r="I2829" s="8">
        <v>0.35</v>
      </c>
      <c r="J2829" s="9">
        <v>750</v>
      </c>
      <c r="K2829" s="10">
        <f t="shared" si="0"/>
        <v>262.5</v>
      </c>
      <c r="L2829" s="10">
        <f t="shared" si="1"/>
        <v>78.75</v>
      </c>
      <c r="M2829" s="11">
        <v>0.3</v>
      </c>
      <c r="O2829" s="16"/>
      <c r="P2829" s="14"/>
      <c r="Q2829" s="12"/>
      <c r="R2829" s="13"/>
    </row>
    <row r="2830" spans="1:18" ht="15.75" customHeight="1">
      <c r="A2830" s="1"/>
      <c r="B2830" s="6" t="s">
        <v>14</v>
      </c>
      <c r="C2830" s="6">
        <v>1185732</v>
      </c>
      <c r="D2830" s="7">
        <v>44266</v>
      </c>
      <c r="E2830" s="6" t="s">
        <v>33</v>
      </c>
      <c r="F2830" s="6" t="s">
        <v>102</v>
      </c>
      <c r="G2830" s="6" t="s">
        <v>103</v>
      </c>
      <c r="H2830" s="6" t="s">
        <v>21</v>
      </c>
      <c r="I2830" s="8">
        <v>0.5</v>
      </c>
      <c r="J2830" s="9">
        <v>1250</v>
      </c>
      <c r="K2830" s="10">
        <f t="shared" si="0"/>
        <v>625</v>
      </c>
      <c r="L2830" s="10">
        <f t="shared" si="1"/>
        <v>218.75</v>
      </c>
      <c r="M2830" s="11">
        <v>0.35</v>
      </c>
      <c r="O2830" s="16"/>
      <c r="P2830" s="14"/>
      <c r="Q2830" s="12"/>
      <c r="R2830" s="13"/>
    </row>
    <row r="2831" spans="1:18" ht="15.75" customHeight="1">
      <c r="A2831" s="1"/>
      <c r="B2831" s="6" t="s">
        <v>14</v>
      </c>
      <c r="C2831" s="6">
        <v>1185732</v>
      </c>
      <c r="D2831" s="7">
        <v>44266</v>
      </c>
      <c r="E2831" s="6" t="s">
        <v>33</v>
      </c>
      <c r="F2831" s="6" t="s">
        <v>102</v>
      </c>
      <c r="G2831" s="6" t="s">
        <v>103</v>
      </c>
      <c r="H2831" s="6" t="s">
        <v>22</v>
      </c>
      <c r="I2831" s="8">
        <v>0.4</v>
      </c>
      <c r="J2831" s="9">
        <v>2250</v>
      </c>
      <c r="K2831" s="10">
        <f t="shared" si="0"/>
        <v>900</v>
      </c>
      <c r="L2831" s="10">
        <f t="shared" si="1"/>
        <v>360</v>
      </c>
      <c r="M2831" s="11">
        <v>0.4</v>
      </c>
      <c r="O2831" s="16"/>
      <c r="P2831" s="14"/>
      <c r="Q2831" s="12"/>
      <c r="R2831" s="13"/>
    </row>
    <row r="2832" spans="1:18" ht="15.75" customHeight="1">
      <c r="A2832" s="1"/>
      <c r="B2832" s="6" t="s">
        <v>14</v>
      </c>
      <c r="C2832" s="6">
        <v>1185732</v>
      </c>
      <c r="D2832" s="7">
        <v>44298</v>
      </c>
      <c r="E2832" s="6" t="s">
        <v>33</v>
      </c>
      <c r="F2832" s="6" t="s">
        <v>102</v>
      </c>
      <c r="G2832" s="6" t="s">
        <v>103</v>
      </c>
      <c r="H2832" s="6" t="s">
        <v>17</v>
      </c>
      <c r="I2832" s="8">
        <v>0.4</v>
      </c>
      <c r="J2832" s="9">
        <v>4500</v>
      </c>
      <c r="K2832" s="10">
        <f t="shared" si="0"/>
        <v>1800</v>
      </c>
      <c r="L2832" s="10">
        <f t="shared" si="1"/>
        <v>630</v>
      </c>
      <c r="M2832" s="11">
        <v>0.35</v>
      </c>
      <c r="O2832" s="16"/>
      <c r="P2832" s="14"/>
      <c r="Q2832" s="12"/>
      <c r="R2832" s="13"/>
    </row>
    <row r="2833" spans="1:18" ht="15.75" customHeight="1">
      <c r="A2833" s="1"/>
      <c r="B2833" s="6" t="s">
        <v>14</v>
      </c>
      <c r="C2833" s="6">
        <v>1185732</v>
      </c>
      <c r="D2833" s="7">
        <v>44298</v>
      </c>
      <c r="E2833" s="6" t="s">
        <v>33</v>
      </c>
      <c r="F2833" s="6" t="s">
        <v>102</v>
      </c>
      <c r="G2833" s="6" t="s">
        <v>103</v>
      </c>
      <c r="H2833" s="6" t="s">
        <v>18</v>
      </c>
      <c r="I2833" s="8">
        <v>0.4</v>
      </c>
      <c r="J2833" s="9">
        <v>1500</v>
      </c>
      <c r="K2833" s="10">
        <f t="shared" si="0"/>
        <v>600</v>
      </c>
      <c r="L2833" s="10">
        <f t="shared" si="1"/>
        <v>180</v>
      </c>
      <c r="M2833" s="11">
        <v>0.3</v>
      </c>
      <c r="O2833" s="16"/>
      <c r="P2833" s="14"/>
      <c r="Q2833" s="12"/>
      <c r="R2833" s="13"/>
    </row>
    <row r="2834" spans="1:18" ht="15.75" customHeight="1">
      <c r="A2834" s="1"/>
      <c r="B2834" s="6" t="s">
        <v>14</v>
      </c>
      <c r="C2834" s="6">
        <v>1185732</v>
      </c>
      <c r="D2834" s="7">
        <v>44298</v>
      </c>
      <c r="E2834" s="6" t="s">
        <v>33</v>
      </c>
      <c r="F2834" s="6" t="s">
        <v>102</v>
      </c>
      <c r="G2834" s="6" t="s">
        <v>103</v>
      </c>
      <c r="H2834" s="6" t="s">
        <v>19</v>
      </c>
      <c r="I2834" s="8">
        <v>0.30000000000000004</v>
      </c>
      <c r="J2834" s="9">
        <v>1500</v>
      </c>
      <c r="K2834" s="10">
        <f t="shared" si="0"/>
        <v>450.00000000000006</v>
      </c>
      <c r="L2834" s="10">
        <f t="shared" si="1"/>
        <v>135</v>
      </c>
      <c r="M2834" s="11">
        <v>0.3</v>
      </c>
      <c r="O2834" s="16"/>
      <c r="P2834" s="14"/>
      <c r="Q2834" s="12"/>
      <c r="R2834" s="13"/>
    </row>
    <row r="2835" spans="1:18" ht="15.75" customHeight="1">
      <c r="A2835" s="1"/>
      <c r="B2835" s="6" t="s">
        <v>14</v>
      </c>
      <c r="C2835" s="6">
        <v>1185732</v>
      </c>
      <c r="D2835" s="7">
        <v>44298</v>
      </c>
      <c r="E2835" s="6" t="s">
        <v>33</v>
      </c>
      <c r="F2835" s="6" t="s">
        <v>102</v>
      </c>
      <c r="G2835" s="6" t="s">
        <v>103</v>
      </c>
      <c r="H2835" s="6" t="s">
        <v>20</v>
      </c>
      <c r="I2835" s="8">
        <v>0.35</v>
      </c>
      <c r="J2835" s="9">
        <v>750</v>
      </c>
      <c r="K2835" s="10">
        <f t="shared" si="0"/>
        <v>262.5</v>
      </c>
      <c r="L2835" s="10">
        <f t="shared" si="1"/>
        <v>78.75</v>
      </c>
      <c r="M2835" s="11">
        <v>0.3</v>
      </c>
      <c r="O2835" s="16"/>
      <c r="P2835" s="14"/>
      <c r="Q2835" s="12"/>
      <c r="R2835" s="13"/>
    </row>
    <row r="2836" spans="1:18" ht="15.75" customHeight="1">
      <c r="A2836" s="1"/>
      <c r="B2836" s="6" t="s">
        <v>14</v>
      </c>
      <c r="C2836" s="6">
        <v>1185732</v>
      </c>
      <c r="D2836" s="7">
        <v>44298</v>
      </c>
      <c r="E2836" s="6" t="s">
        <v>33</v>
      </c>
      <c r="F2836" s="6" t="s">
        <v>102</v>
      </c>
      <c r="G2836" s="6" t="s">
        <v>103</v>
      </c>
      <c r="H2836" s="6" t="s">
        <v>21</v>
      </c>
      <c r="I2836" s="8">
        <v>0.6</v>
      </c>
      <c r="J2836" s="9">
        <v>1000</v>
      </c>
      <c r="K2836" s="10">
        <f t="shared" si="0"/>
        <v>600</v>
      </c>
      <c r="L2836" s="10">
        <f t="shared" si="1"/>
        <v>210</v>
      </c>
      <c r="M2836" s="11">
        <v>0.35</v>
      </c>
      <c r="O2836" s="16"/>
      <c r="P2836" s="14"/>
      <c r="Q2836" s="12"/>
      <c r="R2836" s="13"/>
    </row>
    <row r="2837" spans="1:18" ht="15.75" customHeight="1">
      <c r="A2837" s="1"/>
      <c r="B2837" s="6" t="s">
        <v>14</v>
      </c>
      <c r="C2837" s="6">
        <v>1185732</v>
      </c>
      <c r="D2837" s="7">
        <v>44298</v>
      </c>
      <c r="E2837" s="6" t="s">
        <v>33</v>
      </c>
      <c r="F2837" s="6" t="s">
        <v>102</v>
      </c>
      <c r="G2837" s="6" t="s">
        <v>103</v>
      </c>
      <c r="H2837" s="6" t="s">
        <v>22</v>
      </c>
      <c r="I2837" s="8">
        <v>0.5</v>
      </c>
      <c r="J2837" s="9">
        <v>2250</v>
      </c>
      <c r="K2837" s="10">
        <f t="shared" si="0"/>
        <v>1125</v>
      </c>
      <c r="L2837" s="10">
        <f t="shared" si="1"/>
        <v>450</v>
      </c>
      <c r="M2837" s="11">
        <v>0.4</v>
      </c>
      <c r="O2837" s="16"/>
      <c r="P2837" s="14"/>
      <c r="Q2837" s="12"/>
      <c r="R2837" s="13"/>
    </row>
    <row r="2838" spans="1:18" ht="15.75" customHeight="1">
      <c r="A2838" s="1"/>
      <c r="B2838" s="6" t="s">
        <v>14</v>
      </c>
      <c r="C2838" s="6">
        <v>1185732</v>
      </c>
      <c r="D2838" s="7">
        <v>44329</v>
      </c>
      <c r="E2838" s="6" t="s">
        <v>33</v>
      </c>
      <c r="F2838" s="6" t="s">
        <v>102</v>
      </c>
      <c r="G2838" s="6" t="s">
        <v>103</v>
      </c>
      <c r="H2838" s="6" t="s">
        <v>17</v>
      </c>
      <c r="I2838" s="8">
        <v>0.6</v>
      </c>
      <c r="J2838" s="9">
        <v>4950</v>
      </c>
      <c r="K2838" s="10">
        <f t="shared" si="0"/>
        <v>2970</v>
      </c>
      <c r="L2838" s="10">
        <f t="shared" si="1"/>
        <v>1039.5</v>
      </c>
      <c r="M2838" s="11">
        <v>0.35</v>
      </c>
      <c r="O2838" s="16"/>
      <c r="P2838" s="14"/>
      <c r="Q2838" s="12"/>
      <c r="R2838" s="13"/>
    </row>
    <row r="2839" spans="1:18" ht="15.75" customHeight="1">
      <c r="A2839" s="1"/>
      <c r="B2839" s="6" t="s">
        <v>14</v>
      </c>
      <c r="C2839" s="6">
        <v>1185732</v>
      </c>
      <c r="D2839" s="7">
        <v>44329</v>
      </c>
      <c r="E2839" s="6" t="s">
        <v>33</v>
      </c>
      <c r="F2839" s="6" t="s">
        <v>102</v>
      </c>
      <c r="G2839" s="6" t="s">
        <v>103</v>
      </c>
      <c r="H2839" s="6" t="s">
        <v>18</v>
      </c>
      <c r="I2839" s="8">
        <v>0.5</v>
      </c>
      <c r="J2839" s="9">
        <v>2000</v>
      </c>
      <c r="K2839" s="10">
        <f t="shared" si="0"/>
        <v>1000</v>
      </c>
      <c r="L2839" s="10">
        <f t="shared" si="1"/>
        <v>300</v>
      </c>
      <c r="M2839" s="11">
        <v>0.3</v>
      </c>
      <c r="O2839" s="16"/>
      <c r="P2839" s="14"/>
      <c r="Q2839" s="12"/>
      <c r="R2839" s="13"/>
    </row>
    <row r="2840" spans="1:18" ht="15.75" customHeight="1">
      <c r="A2840" s="1"/>
      <c r="B2840" s="6" t="s">
        <v>14</v>
      </c>
      <c r="C2840" s="6">
        <v>1185732</v>
      </c>
      <c r="D2840" s="7">
        <v>44329</v>
      </c>
      <c r="E2840" s="6" t="s">
        <v>33</v>
      </c>
      <c r="F2840" s="6" t="s">
        <v>102</v>
      </c>
      <c r="G2840" s="6" t="s">
        <v>103</v>
      </c>
      <c r="H2840" s="6" t="s">
        <v>19</v>
      </c>
      <c r="I2840" s="8">
        <v>0.45</v>
      </c>
      <c r="J2840" s="9">
        <v>1750</v>
      </c>
      <c r="K2840" s="10">
        <f t="shared" si="0"/>
        <v>787.5</v>
      </c>
      <c r="L2840" s="10">
        <f t="shared" si="1"/>
        <v>236.25</v>
      </c>
      <c r="M2840" s="11">
        <v>0.3</v>
      </c>
      <c r="O2840" s="16"/>
      <c r="P2840" s="14"/>
      <c r="Q2840" s="12"/>
      <c r="R2840" s="13"/>
    </row>
    <row r="2841" spans="1:18" ht="15.75" customHeight="1">
      <c r="A2841" s="1"/>
      <c r="B2841" s="6" t="s">
        <v>14</v>
      </c>
      <c r="C2841" s="6">
        <v>1185732</v>
      </c>
      <c r="D2841" s="7">
        <v>44329</v>
      </c>
      <c r="E2841" s="6" t="s">
        <v>33</v>
      </c>
      <c r="F2841" s="6" t="s">
        <v>102</v>
      </c>
      <c r="G2841" s="6" t="s">
        <v>103</v>
      </c>
      <c r="H2841" s="6" t="s">
        <v>20</v>
      </c>
      <c r="I2841" s="8">
        <v>0.45</v>
      </c>
      <c r="J2841" s="9">
        <v>1000</v>
      </c>
      <c r="K2841" s="10">
        <f t="shared" si="0"/>
        <v>450</v>
      </c>
      <c r="L2841" s="10">
        <f t="shared" si="1"/>
        <v>135</v>
      </c>
      <c r="M2841" s="11">
        <v>0.3</v>
      </c>
      <c r="O2841" s="16"/>
      <c r="P2841" s="14"/>
      <c r="Q2841" s="12"/>
      <c r="R2841" s="13"/>
    </row>
    <row r="2842" spans="1:18" ht="15.75" customHeight="1">
      <c r="A2842" s="1"/>
      <c r="B2842" s="6" t="s">
        <v>14</v>
      </c>
      <c r="C2842" s="6">
        <v>1185732</v>
      </c>
      <c r="D2842" s="7">
        <v>44329</v>
      </c>
      <c r="E2842" s="6" t="s">
        <v>33</v>
      </c>
      <c r="F2842" s="6" t="s">
        <v>102</v>
      </c>
      <c r="G2842" s="6" t="s">
        <v>103</v>
      </c>
      <c r="H2842" s="6" t="s">
        <v>21</v>
      </c>
      <c r="I2842" s="8">
        <v>0.54999999999999993</v>
      </c>
      <c r="J2842" s="9">
        <v>1250</v>
      </c>
      <c r="K2842" s="10">
        <f t="shared" si="0"/>
        <v>687.49999999999989</v>
      </c>
      <c r="L2842" s="10">
        <f t="shared" si="1"/>
        <v>240.62499999999994</v>
      </c>
      <c r="M2842" s="11">
        <v>0.35</v>
      </c>
      <c r="O2842" s="16"/>
      <c r="P2842" s="14"/>
      <c r="Q2842" s="12"/>
      <c r="R2842" s="13"/>
    </row>
    <row r="2843" spans="1:18" ht="15.75" customHeight="1">
      <c r="A2843" s="1"/>
      <c r="B2843" s="6" t="s">
        <v>14</v>
      </c>
      <c r="C2843" s="6">
        <v>1185732</v>
      </c>
      <c r="D2843" s="7">
        <v>44329</v>
      </c>
      <c r="E2843" s="6" t="s">
        <v>33</v>
      </c>
      <c r="F2843" s="6" t="s">
        <v>102</v>
      </c>
      <c r="G2843" s="6" t="s">
        <v>103</v>
      </c>
      <c r="H2843" s="6" t="s">
        <v>22</v>
      </c>
      <c r="I2843" s="8">
        <v>0.6</v>
      </c>
      <c r="J2843" s="9">
        <v>2500</v>
      </c>
      <c r="K2843" s="10">
        <f t="shared" si="0"/>
        <v>1500</v>
      </c>
      <c r="L2843" s="10">
        <f t="shared" si="1"/>
        <v>600</v>
      </c>
      <c r="M2843" s="11">
        <v>0.4</v>
      </c>
      <c r="O2843" s="16"/>
      <c r="P2843" s="14"/>
      <c r="Q2843" s="12"/>
      <c r="R2843" s="13"/>
    </row>
    <row r="2844" spans="1:18" ht="15.75" customHeight="1">
      <c r="A2844" s="1"/>
      <c r="B2844" s="6" t="s">
        <v>14</v>
      </c>
      <c r="C2844" s="6">
        <v>1185732</v>
      </c>
      <c r="D2844" s="7">
        <v>44359</v>
      </c>
      <c r="E2844" s="6" t="s">
        <v>33</v>
      </c>
      <c r="F2844" s="6" t="s">
        <v>102</v>
      </c>
      <c r="G2844" s="6" t="s">
        <v>103</v>
      </c>
      <c r="H2844" s="6" t="s">
        <v>17</v>
      </c>
      <c r="I2844" s="8">
        <v>0.45</v>
      </c>
      <c r="J2844" s="9">
        <v>5000</v>
      </c>
      <c r="K2844" s="10">
        <f t="shared" si="0"/>
        <v>2250</v>
      </c>
      <c r="L2844" s="10">
        <f t="shared" si="1"/>
        <v>787.5</v>
      </c>
      <c r="M2844" s="11">
        <v>0.35</v>
      </c>
      <c r="O2844" s="16"/>
      <c r="P2844" s="14"/>
      <c r="Q2844" s="12"/>
      <c r="R2844" s="13"/>
    </row>
    <row r="2845" spans="1:18" ht="15.75" customHeight="1">
      <c r="A2845" s="1"/>
      <c r="B2845" s="6" t="s">
        <v>14</v>
      </c>
      <c r="C2845" s="6">
        <v>1185732</v>
      </c>
      <c r="D2845" s="7">
        <v>44359</v>
      </c>
      <c r="E2845" s="6" t="s">
        <v>33</v>
      </c>
      <c r="F2845" s="6" t="s">
        <v>102</v>
      </c>
      <c r="G2845" s="6" t="s">
        <v>103</v>
      </c>
      <c r="H2845" s="6" t="s">
        <v>18</v>
      </c>
      <c r="I2845" s="8">
        <v>0.40000000000000008</v>
      </c>
      <c r="J2845" s="9">
        <v>2500</v>
      </c>
      <c r="K2845" s="10">
        <f t="shared" si="0"/>
        <v>1000.0000000000002</v>
      </c>
      <c r="L2845" s="10">
        <f t="shared" si="1"/>
        <v>300.00000000000006</v>
      </c>
      <c r="M2845" s="11">
        <v>0.3</v>
      </c>
      <c r="O2845" s="16"/>
      <c r="P2845" s="14"/>
      <c r="Q2845" s="12"/>
      <c r="R2845" s="13"/>
    </row>
    <row r="2846" spans="1:18" ht="15.75" customHeight="1">
      <c r="A2846" s="1"/>
      <c r="B2846" s="6" t="s">
        <v>14</v>
      </c>
      <c r="C2846" s="6">
        <v>1185732</v>
      </c>
      <c r="D2846" s="7">
        <v>44359</v>
      </c>
      <c r="E2846" s="6" t="s">
        <v>33</v>
      </c>
      <c r="F2846" s="6" t="s">
        <v>102</v>
      </c>
      <c r="G2846" s="6" t="s">
        <v>103</v>
      </c>
      <c r="H2846" s="6" t="s">
        <v>19</v>
      </c>
      <c r="I2846" s="8">
        <v>0.35000000000000003</v>
      </c>
      <c r="J2846" s="9">
        <v>2000</v>
      </c>
      <c r="K2846" s="10">
        <f t="shared" si="0"/>
        <v>700.00000000000011</v>
      </c>
      <c r="L2846" s="10">
        <f t="shared" si="1"/>
        <v>210.00000000000003</v>
      </c>
      <c r="M2846" s="11">
        <v>0.3</v>
      </c>
      <c r="O2846" s="16"/>
      <c r="P2846" s="14"/>
      <c r="Q2846" s="12"/>
      <c r="R2846" s="13"/>
    </row>
    <row r="2847" spans="1:18" ht="15.75" customHeight="1">
      <c r="A2847" s="1"/>
      <c r="B2847" s="6" t="s">
        <v>14</v>
      </c>
      <c r="C2847" s="6">
        <v>1185732</v>
      </c>
      <c r="D2847" s="7">
        <v>44359</v>
      </c>
      <c r="E2847" s="6" t="s">
        <v>33</v>
      </c>
      <c r="F2847" s="6" t="s">
        <v>102</v>
      </c>
      <c r="G2847" s="6" t="s">
        <v>103</v>
      </c>
      <c r="H2847" s="6" t="s">
        <v>20</v>
      </c>
      <c r="I2847" s="8">
        <v>0.35000000000000003</v>
      </c>
      <c r="J2847" s="9">
        <v>1750</v>
      </c>
      <c r="K2847" s="10">
        <f t="shared" si="0"/>
        <v>612.50000000000011</v>
      </c>
      <c r="L2847" s="10">
        <f t="shared" si="1"/>
        <v>183.75000000000003</v>
      </c>
      <c r="M2847" s="11">
        <v>0.3</v>
      </c>
      <c r="O2847" s="16"/>
      <c r="P2847" s="14"/>
      <c r="Q2847" s="12"/>
      <c r="R2847" s="13"/>
    </row>
    <row r="2848" spans="1:18" ht="15.75" customHeight="1">
      <c r="A2848" s="1"/>
      <c r="B2848" s="6" t="s">
        <v>14</v>
      </c>
      <c r="C2848" s="6">
        <v>1185732</v>
      </c>
      <c r="D2848" s="7">
        <v>44359</v>
      </c>
      <c r="E2848" s="6" t="s">
        <v>33</v>
      </c>
      <c r="F2848" s="6" t="s">
        <v>102</v>
      </c>
      <c r="G2848" s="6" t="s">
        <v>103</v>
      </c>
      <c r="H2848" s="6" t="s">
        <v>21</v>
      </c>
      <c r="I2848" s="8">
        <v>0.45</v>
      </c>
      <c r="J2848" s="9">
        <v>1750</v>
      </c>
      <c r="K2848" s="10">
        <f t="shared" si="0"/>
        <v>787.5</v>
      </c>
      <c r="L2848" s="10">
        <f t="shared" si="1"/>
        <v>275.625</v>
      </c>
      <c r="M2848" s="11">
        <v>0.35</v>
      </c>
      <c r="O2848" s="16"/>
      <c r="P2848" s="14"/>
      <c r="Q2848" s="12"/>
      <c r="R2848" s="13"/>
    </row>
    <row r="2849" spans="1:18" ht="15.75" customHeight="1">
      <c r="A2849" s="1"/>
      <c r="B2849" s="6" t="s">
        <v>14</v>
      </c>
      <c r="C2849" s="6">
        <v>1185732</v>
      </c>
      <c r="D2849" s="7">
        <v>44359</v>
      </c>
      <c r="E2849" s="6" t="s">
        <v>33</v>
      </c>
      <c r="F2849" s="6" t="s">
        <v>102</v>
      </c>
      <c r="G2849" s="6" t="s">
        <v>103</v>
      </c>
      <c r="H2849" s="6" t="s">
        <v>22</v>
      </c>
      <c r="I2849" s="8">
        <v>0.55000000000000004</v>
      </c>
      <c r="J2849" s="9">
        <v>3250</v>
      </c>
      <c r="K2849" s="10">
        <f t="shared" si="0"/>
        <v>1787.5000000000002</v>
      </c>
      <c r="L2849" s="10">
        <f t="shared" si="1"/>
        <v>715.00000000000011</v>
      </c>
      <c r="M2849" s="11">
        <v>0.4</v>
      </c>
      <c r="O2849" s="16"/>
      <c r="P2849" s="14"/>
      <c r="Q2849" s="12"/>
      <c r="R2849" s="13"/>
    </row>
    <row r="2850" spans="1:18" ht="15.75" customHeight="1">
      <c r="A2850" s="1"/>
      <c r="B2850" s="6" t="s">
        <v>14</v>
      </c>
      <c r="C2850" s="6">
        <v>1185732</v>
      </c>
      <c r="D2850" s="7">
        <v>44388</v>
      </c>
      <c r="E2850" s="6" t="s">
        <v>33</v>
      </c>
      <c r="F2850" s="6" t="s">
        <v>102</v>
      </c>
      <c r="G2850" s="6" t="s">
        <v>103</v>
      </c>
      <c r="H2850" s="6" t="s">
        <v>17</v>
      </c>
      <c r="I2850" s="8">
        <v>0.5</v>
      </c>
      <c r="J2850" s="9">
        <v>5500</v>
      </c>
      <c r="K2850" s="10">
        <f t="shared" si="0"/>
        <v>2750</v>
      </c>
      <c r="L2850" s="10">
        <f t="shared" si="1"/>
        <v>962.49999999999989</v>
      </c>
      <c r="M2850" s="11">
        <v>0.35</v>
      </c>
      <c r="O2850" s="16"/>
      <c r="P2850" s="14"/>
      <c r="Q2850" s="12"/>
      <c r="R2850" s="13"/>
    </row>
    <row r="2851" spans="1:18" ht="15.75" customHeight="1">
      <c r="A2851" s="1"/>
      <c r="B2851" s="6" t="s">
        <v>14</v>
      </c>
      <c r="C2851" s="6">
        <v>1185732</v>
      </c>
      <c r="D2851" s="7">
        <v>44388</v>
      </c>
      <c r="E2851" s="6" t="s">
        <v>33</v>
      </c>
      <c r="F2851" s="6" t="s">
        <v>102</v>
      </c>
      <c r="G2851" s="6" t="s">
        <v>103</v>
      </c>
      <c r="H2851" s="6" t="s">
        <v>18</v>
      </c>
      <c r="I2851" s="8">
        <v>0.45000000000000007</v>
      </c>
      <c r="J2851" s="9">
        <v>3000</v>
      </c>
      <c r="K2851" s="10">
        <f t="shared" si="0"/>
        <v>1350.0000000000002</v>
      </c>
      <c r="L2851" s="10">
        <f t="shared" si="1"/>
        <v>405.00000000000006</v>
      </c>
      <c r="M2851" s="11">
        <v>0.3</v>
      </c>
      <c r="O2851" s="16"/>
      <c r="P2851" s="14"/>
      <c r="Q2851" s="12"/>
      <c r="R2851" s="13"/>
    </row>
    <row r="2852" spans="1:18" ht="15.75" customHeight="1">
      <c r="A2852" s="1"/>
      <c r="B2852" s="6" t="s">
        <v>14</v>
      </c>
      <c r="C2852" s="6">
        <v>1185732</v>
      </c>
      <c r="D2852" s="7">
        <v>44388</v>
      </c>
      <c r="E2852" s="6" t="s">
        <v>33</v>
      </c>
      <c r="F2852" s="6" t="s">
        <v>102</v>
      </c>
      <c r="G2852" s="6" t="s">
        <v>103</v>
      </c>
      <c r="H2852" s="6" t="s">
        <v>19</v>
      </c>
      <c r="I2852" s="8">
        <v>0.4</v>
      </c>
      <c r="J2852" s="9">
        <v>2250</v>
      </c>
      <c r="K2852" s="10">
        <f t="shared" si="0"/>
        <v>900</v>
      </c>
      <c r="L2852" s="10">
        <f t="shared" si="1"/>
        <v>270</v>
      </c>
      <c r="M2852" s="11">
        <v>0.3</v>
      </c>
      <c r="O2852" s="16"/>
      <c r="P2852" s="14"/>
      <c r="Q2852" s="12"/>
      <c r="R2852" s="13"/>
    </row>
    <row r="2853" spans="1:18" ht="15.75" customHeight="1">
      <c r="A2853" s="1"/>
      <c r="B2853" s="6" t="s">
        <v>14</v>
      </c>
      <c r="C2853" s="6">
        <v>1185732</v>
      </c>
      <c r="D2853" s="7">
        <v>44388</v>
      </c>
      <c r="E2853" s="6" t="s">
        <v>33</v>
      </c>
      <c r="F2853" s="6" t="s">
        <v>102</v>
      </c>
      <c r="G2853" s="6" t="s">
        <v>103</v>
      </c>
      <c r="H2853" s="6" t="s">
        <v>20</v>
      </c>
      <c r="I2853" s="8">
        <v>0.4</v>
      </c>
      <c r="J2853" s="9">
        <v>1750</v>
      </c>
      <c r="K2853" s="10">
        <f t="shared" si="0"/>
        <v>700</v>
      </c>
      <c r="L2853" s="10">
        <f t="shared" si="1"/>
        <v>210</v>
      </c>
      <c r="M2853" s="11">
        <v>0.3</v>
      </c>
      <c r="O2853" s="16"/>
      <c r="P2853" s="14"/>
      <c r="Q2853" s="12"/>
      <c r="R2853" s="13"/>
    </row>
    <row r="2854" spans="1:18" ht="15.75" customHeight="1">
      <c r="A2854" s="1"/>
      <c r="B2854" s="6" t="s">
        <v>14</v>
      </c>
      <c r="C2854" s="6">
        <v>1185732</v>
      </c>
      <c r="D2854" s="7">
        <v>44388</v>
      </c>
      <c r="E2854" s="6" t="s">
        <v>33</v>
      </c>
      <c r="F2854" s="6" t="s">
        <v>102</v>
      </c>
      <c r="G2854" s="6" t="s">
        <v>103</v>
      </c>
      <c r="H2854" s="6" t="s">
        <v>21</v>
      </c>
      <c r="I2854" s="8">
        <v>0.5</v>
      </c>
      <c r="J2854" s="9">
        <v>2000</v>
      </c>
      <c r="K2854" s="10">
        <f t="shared" si="0"/>
        <v>1000</v>
      </c>
      <c r="L2854" s="10">
        <f t="shared" si="1"/>
        <v>350</v>
      </c>
      <c r="M2854" s="11">
        <v>0.35</v>
      </c>
      <c r="O2854" s="16"/>
      <c r="P2854" s="14"/>
      <c r="Q2854" s="12"/>
      <c r="R2854" s="13"/>
    </row>
    <row r="2855" spans="1:18" ht="15.75" customHeight="1">
      <c r="A2855" s="1"/>
      <c r="B2855" s="6" t="s">
        <v>14</v>
      </c>
      <c r="C2855" s="6">
        <v>1185732</v>
      </c>
      <c r="D2855" s="7">
        <v>44388</v>
      </c>
      <c r="E2855" s="6" t="s">
        <v>33</v>
      </c>
      <c r="F2855" s="6" t="s">
        <v>102</v>
      </c>
      <c r="G2855" s="6" t="s">
        <v>103</v>
      </c>
      <c r="H2855" s="6" t="s">
        <v>22</v>
      </c>
      <c r="I2855" s="8">
        <v>0.55000000000000004</v>
      </c>
      <c r="J2855" s="9">
        <v>3750</v>
      </c>
      <c r="K2855" s="10">
        <f t="shared" si="0"/>
        <v>2062.5</v>
      </c>
      <c r="L2855" s="10">
        <f t="shared" si="1"/>
        <v>825</v>
      </c>
      <c r="M2855" s="11">
        <v>0.4</v>
      </c>
      <c r="O2855" s="16"/>
      <c r="P2855" s="14"/>
      <c r="Q2855" s="12"/>
      <c r="R2855" s="13"/>
    </row>
    <row r="2856" spans="1:18" ht="15.75" customHeight="1">
      <c r="A2856" s="1"/>
      <c r="B2856" s="6" t="s">
        <v>14</v>
      </c>
      <c r="C2856" s="6">
        <v>1185732</v>
      </c>
      <c r="D2856" s="7">
        <v>44420</v>
      </c>
      <c r="E2856" s="6" t="s">
        <v>33</v>
      </c>
      <c r="F2856" s="6" t="s">
        <v>102</v>
      </c>
      <c r="G2856" s="6" t="s">
        <v>103</v>
      </c>
      <c r="H2856" s="6" t="s">
        <v>17</v>
      </c>
      <c r="I2856" s="8">
        <v>0.5</v>
      </c>
      <c r="J2856" s="9">
        <v>5250</v>
      </c>
      <c r="K2856" s="10">
        <f t="shared" si="0"/>
        <v>2625</v>
      </c>
      <c r="L2856" s="10">
        <f t="shared" si="1"/>
        <v>918.74999999999989</v>
      </c>
      <c r="M2856" s="11">
        <v>0.35</v>
      </c>
      <c r="O2856" s="16"/>
      <c r="P2856" s="14"/>
      <c r="Q2856" s="12"/>
      <c r="R2856" s="13"/>
    </row>
    <row r="2857" spans="1:18" ht="15.75" customHeight="1">
      <c r="A2857" s="1"/>
      <c r="B2857" s="6" t="s">
        <v>14</v>
      </c>
      <c r="C2857" s="6">
        <v>1185732</v>
      </c>
      <c r="D2857" s="7">
        <v>44420</v>
      </c>
      <c r="E2857" s="6" t="s">
        <v>33</v>
      </c>
      <c r="F2857" s="6" t="s">
        <v>102</v>
      </c>
      <c r="G2857" s="6" t="s">
        <v>103</v>
      </c>
      <c r="H2857" s="6" t="s">
        <v>18</v>
      </c>
      <c r="I2857" s="8">
        <v>0.45000000000000007</v>
      </c>
      <c r="J2857" s="9">
        <v>3000</v>
      </c>
      <c r="K2857" s="10">
        <f t="shared" si="0"/>
        <v>1350.0000000000002</v>
      </c>
      <c r="L2857" s="10">
        <f t="shared" si="1"/>
        <v>405.00000000000006</v>
      </c>
      <c r="M2857" s="11">
        <v>0.3</v>
      </c>
      <c r="O2857" s="16"/>
      <c r="P2857" s="14"/>
      <c r="Q2857" s="12"/>
      <c r="R2857" s="13"/>
    </row>
    <row r="2858" spans="1:18" ht="15.75" customHeight="1">
      <c r="A2858" s="1"/>
      <c r="B2858" s="6" t="s">
        <v>14</v>
      </c>
      <c r="C2858" s="6">
        <v>1185732</v>
      </c>
      <c r="D2858" s="7">
        <v>44420</v>
      </c>
      <c r="E2858" s="6" t="s">
        <v>33</v>
      </c>
      <c r="F2858" s="6" t="s">
        <v>102</v>
      </c>
      <c r="G2858" s="6" t="s">
        <v>103</v>
      </c>
      <c r="H2858" s="6" t="s">
        <v>19</v>
      </c>
      <c r="I2858" s="8">
        <v>0.4</v>
      </c>
      <c r="J2858" s="9">
        <v>2250</v>
      </c>
      <c r="K2858" s="10">
        <f t="shared" si="0"/>
        <v>900</v>
      </c>
      <c r="L2858" s="10">
        <f t="shared" si="1"/>
        <v>270</v>
      </c>
      <c r="M2858" s="11">
        <v>0.3</v>
      </c>
      <c r="O2858" s="16"/>
      <c r="P2858" s="14"/>
      <c r="Q2858" s="12"/>
      <c r="R2858" s="13"/>
    </row>
    <row r="2859" spans="1:18" ht="15.75" customHeight="1">
      <c r="A2859" s="1"/>
      <c r="B2859" s="6" t="s">
        <v>14</v>
      </c>
      <c r="C2859" s="6">
        <v>1185732</v>
      </c>
      <c r="D2859" s="7">
        <v>44420</v>
      </c>
      <c r="E2859" s="6" t="s">
        <v>33</v>
      </c>
      <c r="F2859" s="6" t="s">
        <v>102</v>
      </c>
      <c r="G2859" s="6" t="s">
        <v>103</v>
      </c>
      <c r="H2859" s="6" t="s">
        <v>20</v>
      </c>
      <c r="I2859" s="8">
        <v>0.4</v>
      </c>
      <c r="J2859" s="9">
        <v>2000</v>
      </c>
      <c r="K2859" s="10">
        <f t="shared" si="0"/>
        <v>800</v>
      </c>
      <c r="L2859" s="10">
        <f t="shared" si="1"/>
        <v>240</v>
      </c>
      <c r="M2859" s="11">
        <v>0.3</v>
      </c>
      <c r="O2859" s="16"/>
      <c r="P2859" s="14"/>
      <c r="Q2859" s="12"/>
      <c r="R2859" s="13"/>
    </row>
    <row r="2860" spans="1:18" ht="15.75" customHeight="1">
      <c r="A2860" s="1"/>
      <c r="B2860" s="6" t="s">
        <v>14</v>
      </c>
      <c r="C2860" s="6">
        <v>1185732</v>
      </c>
      <c r="D2860" s="7">
        <v>44420</v>
      </c>
      <c r="E2860" s="6" t="s">
        <v>33</v>
      </c>
      <c r="F2860" s="6" t="s">
        <v>102</v>
      </c>
      <c r="G2860" s="6" t="s">
        <v>103</v>
      </c>
      <c r="H2860" s="6" t="s">
        <v>21</v>
      </c>
      <c r="I2860" s="8">
        <v>0.5</v>
      </c>
      <c r="J2860" s="9">
        <v>1750</v>
      </c>
      <c r="K2860" s="10">
        <f t="shared" si="0"/>
        <v>875</v>
      </c>
      <c r="L2860" s="10">
        <f t="shared" si="1"/>
        <v>306.25</v>
      </c>
      <c r="M2860" s="11">
        <v>0.35</v>
      </c>
      <c r="O2860" s="16"/>
      <c r="P2860" s="14"/>
      <c r="Q2860" s="12"/>
      <c r="R2860" s="13"/>
    </row>
    <row r="2861" spans="1:18" ht="15.75" customHeight="1">
      <c r="A2861" s="1"/>
      <c r="B2861" s="6" t="s">
        <v>14</v>
      </c>
      <c r="C2861" s="6">
        <v>1185732</v>
      </c>
      <c r="D2861" s="7">
        <v>44420</v>
      </c>
      <c r="E2861" s="6" t="s">
        <v>33</v>
      </c>
      <c r="F2861" s="6" t="s">
        <v>102</v>
      </c>
      <c r="G2861" s="6" t="s">
        <v>103</v>
      </c>
      <c r="H2861" s="6" t="s">
        <v>22</v>
      </c>
      <c r="I2861" s="8">
        <v>0.55000000000000004</v>
      </c>
      <c r="J2861" s="9">
        <v>3500</v>
      </c>
      <c r="K2861" s="10">
        <f t="shared" si="0"/>
        <v>1925.0000000000002</v>
      </c>
      <c r="L2861" s="10">
        <f t="shared" si="1"/>
        <v>770.00000000000011</v>
      </c>
      <c r="M2861" s="11">
        <v>0.4</v>
      </c>
      <c r="O2861" s="16"/>
      <c r="P2861" s="14"/>
      <c r="Q2861" s="12"/>
      <c r="R2861" s="13"/>
    </row>
    <row r="2862" spans="1:18" ht="15.75" customHeight="1">
      <c r="A2862" s="1"/>
      <c r="B2862" s="6" t="s">
        <v>14</v>
      </c>
      <c r="C2862" s="6">
        <v>1185732</v>
      </c>
      <c r="D2862" s="7">
        <v>44452</v>
      </c>
      <c r="E2862" s="6" t="s">
        <v>33</v>
      </c>
      <c r="F2862" s="6" t="s">
        <v>102</v>
      </c>
      <c r="G2862" s="6" t="s">
        <v>103</v>
      </c>
      <c r="H2862" s="6" t="s">
        <v>17</v>
      </c>
      <c r="I2862" s="8">
        <v>0.45</v>
      </c>
      <c r="J2862" s="9">
        <v>4750</v>
      </c>
      <c r="K2862" s="10">
        <f t="shared" si="0"/>
        <v>2137.5</v>
      </c>
      <c r="L2862" s="10">
        <f t="shared" si="1"/>
        <v>748.125</v>
      </c>
      <c r="M2862" s="11">
        <v>0.35</v>
      </c>
      <c r="O2862" s="16"/>
      <c r="P2862" s="14"/>
      <c r="Q2862" s="12"/>
      <c r="R2862" s="13"/>
    </row>
    <row r="2863" spans="1:18" ht="15.75" customHeight="1">
      <c r="A2863" s="1"/>
      <c r="B2863" s="6" t="s">
        <v>14</v>
      </c>
      <c r="C2863" s="6">
        <v>1185732</v>
      </c>
      <c r="D2863" s="7">
        <v>44452</v>
      </c>
      <c r="E2863" s="6" t="s">
        <v>33</v>
      </c>
      <c r="F2863" s="6" t="s">
        <v>102</v>
      </c>
      <c r="G2863" s="6" t="s">
        <v>103</v>
      </c>
      <c r="H2863" s="6" t="s">
        <v>18</v>
      </c>
      <c r="I2863" s="8">
        <v>0.40000000000000008</v>
      </c>
      <c r="J2863" s="9">
        <v>2750</v>
      </c>
      <c r="K2863" s="10">
        <f t="shared" si="0"/>
        <v>1100.0000000000002</v>
      </c>
      <c r="L2863" s="10">
        <f t="shared" si="1"/>
        <v>330.00000000000006</v>
      </c>
      <c r="M2863" s="11">
        <v>0.3</v>
      </c>
      <c r="O2863" s="16"/>
      <c r="P2863" s="14"/>
      <c r="Q2863" s="12"/>
      <c r="R2863" s="13"/>
    </row>
    <row r="2864" spans="1:18" ht="15.75" customHeight="1">
      <c r="A2864" s="1"/>
      <c r="B2864" s="6" t="s">
        <v>14</v>
      </c>
      <c r="C2864" s="6">
        <v>1185732</v>
      </c>
      <c r="D2864" s="7">
        <v>44452</v>
      </c>
      <c r="E2864" s="6" t="s">
        <v>33</v>
      </c>
      <c r="F2864" s="6" t="s">
        <v>102</v>
      </c>
      <c r="G2864" s="6" t="s">
        <v>103</v>
      </c>
      <c r="H2864" s="6" t="s">
        <v>19</v>
      </c>
      <c r="I2864" s="8">
        <v>0.35000000000000003</v>
      </c>
      <c r="J2864" s="9">
        <v>1750</v>
      </c>
      <c r="K2864" s="10">
        <f t="shared" si="0"/>
        <v>612.50000000000011</v>
      </c>
      <c r="L2864" s="10">
        <f t="shared" si="1"/>
        <v>183.75000000000003</v>
      </c>
      <c r="M2864" s="11">
        <v>0.3</v>
      </c>
      <c r="O2864" s="16"/>
      <c r="P2864" s="14"/>
      <c r="Q2864" s="12"/>
      <c r="R2864" s="13"/>
    </row>
    <row r="2865" spans="1:18" ht="15.75" customHeight="1">
      <c r="A2865" s="1"/>
      <c r="B2865" s="6" t="s">
        <v>14</v>
      </c>
      <c r="C2865" s="6">
        <v>1185732</v>
      </c>
      <c r="D2865" s="7">
        <v>44452</v>
      </c>
      <c r="E2865" s="6" t="s">
        <v>33</v>
      </c>
      <c r="F2865" s="6" t="s">
        <v>102</v>
      </c>
      <c r="G2865" s="6" t="s">
        <v>103</v>
      </c>
      <c r="H2865" s="6" t="s">
        <v>20</v>
      </c>
      <c r="I2865" s="8">
        <v>0.35000000000000003</v>
      </c>
      <c r="J2865" s="9">
        <v>1500</v>
      </c>
      <c r="K2865" s="10">
        <f t="shared" si="0"/>
        <v>525</v>
      </c>
      <c r="L2865" s="10">
        <f t="shared" si="1"/>
        <v>157.5</v>
      </c>
      <c r="M2865" s="11">
        <v>0.3</v>
      </c>
      <c r="O2865" s="16"/>
      <c r="P2865" s="14"/>
      <c r="Q2865" s="12"/>
      <c r="R2865" s="13"/>
    </row>
    <row r="2866" spans="1:18" ht="15.75" customHeight="1">
      <c r="A2866" s="1"/>
      <c r="B2866" s="6" t="s">
        <v>14</v>
      </c>
      <c r="C2866" s="6">
        <v>1185732</v>
      </c>
      <c r="D2866" s="7">
        <v>44452</v>
      </c>
      <c r="E2866" s="6" t="s">
        <v>33</v>
      </c>
      <c r="F2866" s="6" t="s">
        <v>102</v>
      </c>
      <c r="G2866" s="6" t="s">
        <v>103</v>
      </c>
      <c r="H2866" s="6" t="s">
        <v>21</v>
      </c>
      <c r="I2866" s="8">
        <v>0.45</v>
      </c>
      <c r="J2866" s="9">
        <v>1500</v>
      </c>
      <c r="K2866" s="10">
        <f t="shared" si="0"/>
        <v>675</v>
      </c>
      <c r="L2866" s="10">
        <f t="shared" si="1"/>
        <v>236.24999999999997</v>
      </c>
      <c r="M2866" s="11">
        <v>0.35</v>
      </c>
      <c r="O2866" s="16"/>
      <c r="P2866" s="14"/>
      <c r="Q2866" s="12"/>
      <c r="R2866" s="13"/>
    </row>
    <row r="2867" spans="1:18" ht="15.75" customHeight="1">
      <c r="A2867" s="1"/>
      <c r="B2867" s="6" t="s">
        <v>14</v>
      </c>
      <c r="C2867" s="6">
        <v>1185732</v>
      </c>
      <c r="D2867" s="7">
        <v>44452</v>
      </c>
      <c r="E2867" s="6" t="s">
        <v>33</v>
      </c>
      <c r="F2867" s="6" t="s">
        <v>102</v>
      </c>
      <c r="G2867" s="6" t="s">
        <v>103</v>
      </c>
      <c r="H2867" s="6" t="s">
        <v>22</v>
      </c>
      <c r="I2867" s="8">
        <v>0.5</v>
      </c>
      <c r="J2867" s="9">
        <v>2250</v>
      </c>
      <c r="K2867" s="10">
        <f t="shared" si="0"/>
        <v>1125</v>
      </c>
      <c r="L2867" s="10">
        <f t="shared" si="1"/>
        <v>450</v>
      </c>
      <c r="M2867" s="11">
        <v>0.4</v>
      </c>
      <c r="O2867" s="16"/>
      <c r="P2867" s="14"/>
      <c r="Q2867" s="12"/>
      <c r="R2867" s="13"/>
    </row>
    <row r="2868" spans="1:18" ht="15.75" customHeight="1">
      <c r="A2868" s="1"/>
      <c r="B2868" s="6" t="s">
        <v>14</v>
      </c>
      <c r="C2868" s="6">
        <v>1185732</v>
      </c>
      <c r="D2868" s="7">
        <v>44481</v>
      </c>
      <c r="E2868" s="6" t="s">
        <v>33</v>
      </c>
      <c r="F2868" s="6" t="s">
        <v>102</v>
      </c>
      <c r="G2868" s="6" t="s">
        <v>103</v>
      </c>
      <c r="H2868" s="6" t="s">
        <v>17</v>
      </c>
      <c r="I2868" s="8">
        <v>0.54999999999999993</v>
      </c>
      <c r="J2868" s="9">
        <v>4000</v>
      </c>
      <c r="K2868" s="10">
        <f t="shared" si="0"/>
        <v>2199.9999999999995</v>
      </c>
      <c r="L2868" s="10">
        <f t="shared" si="1"/>
        <v>769.99999999999977</v>
      </c>
      <c r="M2868" s="11">
        <v>0.35</v>
      </c>
      <c r="O2868" s="16"/>
      <c r="P2868" s="14"/>
      <c r="Q2868" s="12"/>
      <c r="R2868" s="13"/>
    </row>
    <row r="2869" spans="1:18" ht="15.75" customHeight="1">
      <c r="A2869" s="1"/>
      <c r="B2869" s="6" t="s">
        <v>14</v>
      </c>
      <c r="C2869" s="6">
        <v>1185732</v>
      </c>
      <c r="D2869" s="7">
        <v>44481</v>
      </c>
      <c r="E2869" s="6" t="s">
        <v>33</v>
      </c>
      <c r="F2869" s="6" t="s">
        <v>102</v>
      </c>
      <c r="G2869" s="6" t="s">
        <v>103</v>
      </c>
      <c r="H2869" s="6" t="s">
        <v>18</v>
      </c>
      <c r="I2869" s="8">
        <v>0.45</v>
      </c>
      <c r="J2869" s="9">
        <v>2500</v>
      </c>
      <c r="K2869" s="10">
        <f t="shared" si="0"/>
        <v>1125</v>
      </c>
      <c r="L2869" s="10">
        <f t="shared" si="1"/>
        <v>337.5</v>
      </c>
      <c r="M2869" s="11">
        <v>0.3</v>
      </c>
      <c r="O2869" s="16"/>
      <c r="P2869" s="14"/>
      <c r="Q2869" s="12"/>
      <c r="R2869" s="13"/>
    </row>
    <row r="2870" spans="1:18" ht="15.75" customHeight="1">
      <c r="A2870" s="1"/>
      <c r="B2870" s="6" t="s">
        <v>14</v>
      </c>
      <c r="C2870" s="6">
        <v>1185732</v>
      </c>
      <c r="D2870" s="7">
        <v>44481</v>
      </c>
      <c r="E2870" s="6" t="s">
        <v>33</v>
      </c>
      <c r="F2870" s="6" t="s">
        <v>102</v>
      </c>
      <c r="G2870" s="6" t="s">
        <v>103</v>
      </c>
      <c r="H2870" s="6" t="s">
        <v>19</v>
      </c>
      <c r="I2870" s="8">
        <v>0.45</v>
      </c>
      <c r="J2870" s="9">
        <v>1500</v>
      </c>
      <c r="K2870" s="10">
        <f t="shared" si="0"/>
        <v>675</v>
      </c>
      <c r="L2870" s="10">
        <f t="shared" si="1"/>
        <v>202.5</v>
      </c>
      <c r="M2870" s="11">
        <v>0.3</v>
      </c>
      <c r="O2870" s="16"/>
      <c r="P2870" s="14"/>
      <c r="Q2870" s="12"/>
      <c r="R2870" s="13"/>
    </row>
    <row r="2871" spans="1:18" ht="15.75" customHeight="1">
      <c r="A2871" s="1"/>
      <c r="B2871" s="6" t="s">
        <v>14</v>
      </c>
      <c r="C2871" s="6">
        <v>1185732</v>
      </c>
      <c r="D2871" s="7">
        <v>44481</v>
      </c>
      <c r="E2871" s="6" t="s">
        <v>33</v>
      </c>
      <c r="F2871" s="6" t="s">
        <v>102</v>
      </c>
      <c r="G2871" s="6" t="s">
        <v>103</v>
      </c>
      <c r="H2871" s="6" t="s">
        <v>20</v>
      </c>
      <c r="I2871" s="8">
        <v>0.45</v>
      </c>
      <c r="J2871" s="9">
        <v>1250</v>
      </c>
      <c r="K2871" s="10">
        <f t="shared" si="0"/>
        <v>562.5</v>
      </c>
      <c r="L2871" s="10">
        <f t="shared" si="1"/>
        <v>168.75</v>
      </c>
      <c r="M2871" s="11">
        <v>0.3</v>
      </c>
      <c r="O2871" s="16"/>
      <c r="P2871" s="14"/>
      <c r="Q2871" s="12"/>
      <c r="R2871" s="13"/>
    </row>
    <row r="2872" spans="1:18" ht="15.75" customHeight="1">
      <c r="A2872" s="1"/>
      <c r="B2872" s="6" t="s">
        <v>14</v>
      </c>
      <c r="C2872" s="6">
        <v>1185732</v>
      </c>
      <c r="D2872" s="7">
        <v>44481</v>
      </c>
      <c r="E2872" s="6" t="s">
        <v>33</v>
      </c>
      <c r="F2872" s="6" t="s">
        <v>102</v>
      </c>
      <c r="G2872" s="6" t="s">
        <v>103</v>
      </c>
      <c r="H2872" s="6" t="s">
        <v>21</v>
      </c>
      <c r="I2872" s="8">
        <v>0.54999999999999993</v>
      </c>
      <c r="J2872" s="9">
        <v>1250</v>
      </c>
      <c r="K2872" s="10">
        <f t="shared" si="0"/>
        <v>687.49999999999989</v>
      </c>
      <c r="L2872" s="10">
        <f t="shared" si="1"/>
        <v>240.62499999999994</v>
      </c>
      <c r="M2872" s="11">
        <v>0.35</v>
      </c>
      <c r="O2872" s="16"/>
      <c r="P2872" s="14"/>
      <c r="Q2872" s="12"/>
      <c r="R2872" s="13"/>
    </row>
    <row r="2873" spans="1:18" ht="15.75" customHeight="1">
      <c r="A2873" s="1"/>
      <c r="B2873" s="6" t="s">
        <v>14</v>
      </c>
      <c r="C2873" s="6">
        <v>1185732</v>
      </c>
      <c r="D2873" s="7">
        <v>44481</v>
      </c>
      <c r="E2873" s="6" t="s">
        <v>33</v>
      </c>
      <c r="F2873" s="6" t="s">
        <v>102</v>
      </c>
      <c r="G2873" s="6" t="s">
        <v>103</v>
      </c>
      <c r="H2873" s="6" t="s">
        <v>22</v>
      </c>
      <c r="I2873" s="8">
        <v>0.59999999999999987</v>
      </c>
      <c r="J2873" s="9">
        <v>2500</v>
      </c>
      <c r="K2873" s="10">
        <f t="shared" si="0"/>
        <v>1499.9999999999998</v>
      </c>
      <c r="L2873" s="10">
        <f t="shared" si="1"/>
        <v>599.99999999999989</v>
      </c>
      <c r="M2873" s="11">
        <v>0.4</v>
      </c>
      <c r="O2873" s="16"/>
      <c r="P2873" s="14"/>
      <c r="Q2873" s="12"/>
      <c r="R2873" s="13"/>
    </row>
    <row r="2874" spans="1:18" ht="15.75" customHeight="1">
      <c r="A2874" s="1"/>
      <c r="B2874" s="6" t="s">
        <v>14</v>
      </c>
      <c r="C2874" s="6">
        <v>1185732</v>
      </c>
      <c r="D2874" s="7">
        <v>44512</v>
      </c>
      <c r="E2874" s="6" t="s">
        <v>33</v>
      </c>
      <c r="F2874" s="6" t="s">
        <v>102</v>
      </c>
      <c r="G2874" s="6" t="s">
        <v>103</v>
      </c>
      <c r="H2874" s="6" t="s">
        <v>17</v>
      </c>
      <c r="I2874" s="8">
        <v>0.54999999999999993</v>
      </c>
      <c r="J2874" s="9">
        <v>4000</v>
      </c>
      <c r="K2874" s="10">
        <f t="shared" si="0"/>
        <v>2199.9999999999995</v>
      </c>
      <c r="L2874" s="10">
        <f t="shared" si="1"/>
        <v>769.99999999999977</v>
      </c>
      <c r="M2874" s="11">
        <v>0.35</v>
      </c>
      <c r="O2874" s="16"/>
      <c r="P2874" s="14"/>
      <c r="Q2874" s="12"/>
      <c r="R2874" s="13"/>
    </row>
    <row r="2875" spans="1:18" ht="15.75" customHeight="1">
      <c r="A2875" s="1"/>
      <c r="B2875" s="6" t="s">
        <v>14</v>
      </c>
      <c r="C2875" s="6">
        <v>1185732</v>
      </c>
      <c r="D2875" s="7">
        <v>44512</v>
      </c>
      <c r="E2875" s="6" t="s">
        <v>33</v>
      </c>
      <c r="F2875" s="6" t="s">
        <v>102</v>
      </c>
      <c r="G2875" s="6" t="s">
        <v>103</v>
      </c>
      <c r="H2875" s="6" t="s">
        <v>18</v>
      </c>
      <c r="I2875" s="8">
        <v>0.45</v>
      </c>
      <c r="J2875" s="9">
        <v>2500</v>
      </c>
      <c r="K2875" s="10">
        <f t="shared" si="0"/>
        <v>1125</v>
      </c>
      <c r="L2875" s="10">
        <f t="shared" si="1"/>
        <v>337.5</v>
      </c>
      <c r="M2875" s="11">
        <v>0.3</v>
      </c>
      <c r="O2875" s="16"/>
      <c r="P2875" s="14"/>
      <c r="Q2875" s="12"/>
      <c r="R2875" s="13"/>
    </row>
    <row r="2876" spans="1:18" ht="15.75" customHeight="1">
      <c r="A2876" s="1"/>
      <c r="B2876" s="6" t="s">
        <v>14</v>
      </c>
      <c r="C2876" s="6">
        <v>1185732</v>
      </c>
      <c r="D2876" s="7">
        <v>44512</v>
      </c>
      <c r="E2876" s="6" t="s">
        <v>33</v>
      </c>
      <c r="F2876" s="6" t="s">
        <v>102</v>
      </c>
      <c r="G2876" s="6" t="s">
        <v>103</v>
      </c>
      <c r="H2876" s="6" t="s">
        <v>19</v>
      </c>
      <c r="I2876" s="8">
        <v>0.45</v>
      </c>
      <c r="J2876" s="9">
        <v>1950</v>
      </c>
      <c r="K2876" s="10">
        <f t="shared" si="0"/>
        <v>877.5</v>
      </c>
      <c r="L2876" s="10">
        <f t="shared" si="1"/>
        <v>263.25</v>
      </c>
      <c r="M2876" s="11">
        <v>0.3</v>
      </c>
      <c r="O2876" s="16"/>
      <c r="P2876" s="14"/>
      <c r="Q2876" s="12"/>
      <c r="R2876" s="13"/>
    </row>
    <row r="2877" spans="1:18" ht="15.75" customHeight="1">
      <c r="A2877" s="1"/>
      <c r="B2877" s="6" t="s">
        <v>14</v>
      </c>
      <c r="C2877" s="6">
        <v>1185732</v>
      </c>
      <c r="D2877" s="7">
        <v>44512</v>
      </c>
      <c r="E2877" s="6" t="s">
        <v>33</v>
      </c>
      <c r="F2877" s="6" t="s">
        <v>102</v>
      </c>
      <c r="G2877" s="6" t="s">
        <v>103</v>
      </c>
      <c r="H2877" s="6" t="s">
        <v>20</v>
      </c>
      <c r="I2877" s="8">
        <v>0.45</v>
      </c>
      <c r="J2877" s="9">
        <v>1750</v>
      </c>
      <c r="K2877" s="10">
        <f t="shared" si="0"/>
        <v>787.5</v>
      </c>
      <c r="L2877" s="10">
        <f t="shared" si="1"/>
        <v>236.25</v>
      </c>
      <c r="M2877" s="11">
        <v>0.3</v>
      </c>
      <c r="O2877" s="16"/>
      <c r="P2877" s="14"/>
      <c r="Q2877" s="12"/>
      <c r="R2877" s="13"/>
    </row>
    <row r="2878" spans="1:18" ht="15.75" customHeight="1">
      <c r="A2878" s="1"/>
      <c r="B2878" s="6" t="s">
        <v>14</v>
      </c>
      <c r="C2878" s="6">
        <v>1185732</v>
      </c>
      <c r="D2878" s="7">
        <v>44512</v>
      </c>
      <c r="E2878" s="6" t="s">
        <v>33</v>
      </c>
      <c r="F2878" s="6" t="s">
        <v>102</v>
      </c>
      <c r="G2878" s="6" t="s">
        <v>103</v>
      </c>
      <c r="H2878" s="6" t="s">
        <v>21</v>
      </c>
      <c r="I2878" s="8">
        <v>0.6</v>
      </c>
      <c r="J2878" s="9">
        <v>1500</v>
      </c>
      <c r="K2878" s="10">
        <f t="shared" si="0"/>
        <v>900</v>
      </c>
      <c r="L2878" s="10">
        <f t="shared" si="1"/>
        <v>315</v>
      </c>
      <c r="M2878" s="11">
        <v>0.35</v>
      </c>
      <c r="O2878" s="16"/>
      <c r="P2878" s="14"/>
      <c r="Q2878" s="12"/>
      <c r="R2878" s="13"/>
    </row>
    <row r="2879" spans="1:18" ht="15.75" customHeight="1">
      <c r="A2879" s="1"/>
      <c r="B2879" s="6" t="s">
        <v>14</v>
      </c>
      <c r="C2879" s="6">
        <v>1185732</v>
      </c>
      <c r="D2879" s="7">
        <v>44512</v>
      </c>
      <c r="E2879" s="6" t="s">
        <v>33</v>
      </c>
      <c r="F2879" s="6" t="s">
        <v>102</v>
      </c>
      <c r="G2879" s="6" t="s">
        <v>103</v>
      </c>
      <c r="H2879" s="6" t="s">
        <v>22</v>
      </c>
      <c r="I2879" s="8">
        <v>0.64999999999999991</v>
      </c>
      <c r="J2879" s="9">
        <v>2500</v>
      </c>
      <c r="K2879" s="10">
        <f t="shared" si="0"/>
        <v>1624.9999999999998</v>
      </c>
      <c r="L2879" s="10">
        <f t="shared" si="1"/>
        <v>650</v>
      </c>
      <c r="M2879" s="11">
        <v>0.4</v>
      </c>
      <c r="O2879" s="16"/>
      <c r="P2879" s="14"/>
      <c r="Q2879" s="12"/>
      <c r="R2879" s="13"/>
    </row>
    <row r="2880" spans="1:18" ht="15.75" customHeight="1">
      <c r="A2880" s="1"/>
      <c r="B2880" s="6" t="s">
        <v>14</v>
      </c>
      <c r="C2880" s="6">
        <v>1185732</v>
      </c>
      <c r="D2880" s="7">
        <v>44541</v>
      </c>
      <c r="E2880" s="6" t="s">
        <v>33</v>
      </c>
      <c r="F2880" s="6" t="s">
        <v>102</v>
      </c>
      <c r="G2880" s="6" t="s">
        <v>103</v>
      </c>
      <c r="H2880" s="6" t="s">
        <v>17</v>
      </c>
      <c r="I2880" s="8">
        <v>0.6</v>
      </c>
      <c r="J2880" s="9">
        <v>5000</v>
      </c>
      <c r="K2880" s="10">
        <f t="shared" si="0"/>
        <v>3000</v>
      </c>
      <c r="L2880" s="10">
        <f t="shared" si="1"/>
        <v>1050</v>
      </c>
      <c r="M2880" s="11">
        <v>0.35</v>
      </c>
      <c r="O2880" s="16"/>
      <c r="P2880" s="14"/>
      <c r="Q2880" s="12"/>
      <c r="R2880" s="13"/>
    </row>
    <row r="2881" spans="1:18" ht="15.75" customHeight="1">
      <c r="A2881" s="1"/>
      <c r="B2881" s="6" t="s">
        <v>14</v>
      </c>
      <c r="C2881" s="6">
        <v>1185732</v>
      </c>
      <c r="D2881" s="7">
        <v>44541</v>
      </c>
      <c r="E2881" s="6" t="s">
        <v>33</v>
      </c>
      <c r="F2881" s="6" t="s">
        <v>102</v>
      </c>
      <c r="G2881" s="6" t="s">
        <v>103</v>
      </c>
      <c r="H2881" s="6" t="s">
        <v>18</v>
      </c>
      <c r="I2881" s="8">
        <v>0.5</v>
      </c>
      <c r="J2881" s="9">
        <v>3000</v>
      </c>
      <c r="K2881" s="10">
        <f t="shared" si="0"/>
        <v>1500</v>
      </c>
      <c r="L2881" s="10">
        <f t="shared" si="1"/>
        <v>450</v>
      </c>
      <c r="M2881" s="11">
        <v>0.3</v>
      </c>
      <c r="O2881" s="16"/>
      <c r="P2881" s="14"/>
      <c r="Q2881" s="12"/>
      <c r="R2881" s="13"/>
    </row>
    <row r="2882" spans="1:18" ht="15.75" customHeight="1">
      <c r="A2882" s="1"/>
      <c r="B2882" s="6" t="s">
        <v>14</v>
      </c>
      <c r="C2882" s="6">
        <v>1185732</v>
      </c>
      <c r="D2882" s="7">
        <v>44541</v>
      </c>
      <c r="E2882" s="6" t="s">
        <v>33</v>
      </c>
      <c r="F2882" s="6" t="s">
        <v>102</v>
      </c>
      <c r="G2882" s="6" t="s">
        <v>103</v>
      </c>
      <c r="H2882" s="6" t="s">
        <v>19</v>
      </c>
      <c r="I2882" s="8">
        <v>0.5</v>
      </c>
      <c r="J2882" s="9">
        <v>2500</v>
      </c>
      <c r="K2882" s="10">
        <f t="shared" si="0"/>
        <v>1250</v>
      </c>
      <c r="L2882" s="10">
        <f t="shared" si="1"/>
        <v>375</v>
      </c>
      <c r="M2882" s="11">
        <v>0.3</v>
      </c>
      <c r="O2882" s="16"/>
      <c r="P2882" s="14"/>
      <c r="Q2882" s="12"/>
      <c r="R2882" s="13"/>
    </row>
    <row r="2883" spans="1:18" ht="15.75" customHeight="1">
      <c r="A2883" s="1"/>
      <c r="B2883" s="6" t="s">
        <v>14</v>
      </c>
      <c r="C2883" s="6">
        <v>1185732</v>
      </c>
      <c r="D2883" s="7">
        <v>44541</v>
      </c>
      <c r="E2883" s="6" t="s">
        <v>33</v>
      </c>
      <c r="F2883" s="6" t="s">
        <v>102</v>
      </c>
      <c r="G2883" s="6" t="s">
        <v>103</v>
      </c>
      <c r="H2883" s="6" t="s">
        <v>20</v>
      </c>
      <c r="I2883" s="8">
        <v>0.5</v>
      </c>
      <c r="J2883" s="9">
        <v>2000</v>
      </c>
      <c r="K2883" s="10">
        <f t="shared" si="0"/>
        <v>1000</v>
      </c>
      <c r="L2883" s="10">
        <f t="shared" si="1"/>
        <v>300</v>
      </c>
      <c r="M2883" s="11">
        <v>0.3</v>
      </c>
      <c r="O2883" s="16"/>
      <c r="P2883" s="14"/>
      <c r="Q2883" s="12"/>
      <c r="R2883" s="13"/>
    </row>
    <row r="2884" spans="1:18" ht="15.75" customHeight="1">
      <c r="A2884" s="1"/>
      <c r="B2884" s="6" t="s">
        <v>14</v>
      </c>
      <c r="C2884" s="6">
        <v>1185732</v>
      </c>
      <c r="D2884" s="7">
        <v>44541</v>
      </c>
      <c r="E2884" s="6" t="s">
        <v>33</v>
      </c>
      <c r="F2884" s="6" t="s">
        <v>102</v>
      </c>
      <c r="G2884" s="6" t="s">
        <v>103</v>
      </c>
      <c r="H2884" s="6" t="s">
        <v>21</v>
      </c>
      <c r="I2884" s="8">
        <v>0.6</v>
      </c>
      <c r="J2884" s="9">
        <v>2000</v>
      </c>
      <c r="K2884" s="10">
        <f t="shared" si="0"/>
        <v>1200</v>
      </c>
      <c r="L2884" s="10">
        <f t="shared" si="1"/>
        <v>420</v>
      </c>
      <c r="M2884" s="11">
        <v>0.35</v>
      </c>
      <c r="O2884" s="16"/>
      <c r="P2884" s="14"/>
      <c r="Q2884" s="12"/>
      <c r="R2884" s="13"/>
    </row>
    <row r="2885" spans="1:18" ht="15.75" customHeight="1">
      <c r="A2885" s="1"/>
      <c r="B2885" s="6" t="s">
        <v>14</v>
      </c>
      <c r="C2885" s="6">
        <v>1185732</v>
      </c>
      <c r="D2885" s="7">
        <v>44541</v>
      </c>
      <c r="E2885" s="6" t="s">
        <v>33</v>
      </c>
      <c r="F2885" s="6" t="s">
        <v>102</v>
      </c>
      <c r="G2885" s="6" t="s">
        <v>103</v>
      </c>
      <c r="H2885" s="6" t="s">
        <v>22</v>
      </c>
      <c r="I2885" s="8">
        <v>0.64999999999999991</v>
      </c>
      <c r="J2885" s="9">
        <v>3000</v>
      </c>
      <c r="K2885" s="10">
        <f t="shared" si="0"/>
        <v>1949.9999999999998</v>
      </c>
      <c r="L2885" s="10">
        <f t="shared" si="1"/>
        <v>780</v>
      </c>
      <c r="M2885" s="11">
        <v>0.4</v>
      </c>
      <c r="O2885" s="16"/>
      <c r="P2885" s="14"/>
      <c r="Q2885" s="12"/>
      <c r="R2885" s="13"/>
    </row>
    <row r="2886" spans="1:18" ht="15.75" customHeight="1">
      <c r="A2886" s="1" t="s">
        <v>39</v>
      </c>
      <c r="B2886" s="6" t="s">
        <v>14</v>
      </c>
      <c r="C2886" s="6">
        <v>1185732</v>
      </c>
      <c r="D2886" s="7">
        <v>44205</v>
      </c>
      <c r="E2886" s="6" t="s">
        <v>33</v>
      </c>
      <c r="F2886" s="6" t="s">
        <v>104</v>
      </c>
      <c r="G2886" s="6" t="s">
        <v>105</v>
      </c>
      <c r="H2886" s="6" t="s">
        <v>17</v>
      </c>
      <c r="I2886" s="8">
        <v>0.35000000000000003</v>
      </c>
      <c r="J2886" s="9">
        <v>4750</v>
      </c>
      <c r="K2886" s="10">
        <f t="shared" si="0"/>
        <v>1662.5000000000002</v>
      </c>
      <c r="L2886" s="10">
        <f t="shared" si="1"/>
        <v>581.875</v>
      </c>
      <c r="M2886" s="11">
        <v>0.35</v>
      </c>
      <c r="O2886" s="16"/>
      <c r="P2886" s="14"/>
      <c r="Q2886" s="12"/>
      <c r="R2886" s="13"/>
    </row>
    <row r="2887" spans="1:18" ht="15.75" customHeight="1">
      <c r="A2887" s="1"/>
      <c r="B2887" s="6" t="s">
        <v>14</v>
      </c>
      <c r="C2887" s="6">
        <v>1185732</v>
      </c>
      <c r="D2887" s="7">
        <v>44205</v>
      </c>
      <c r="E2887" s="6" t="s">
        <v>33</v>
      </c>
      <c r="F2887" s="6" t="s">
        <v>104</v>
      </c>
      <c r="G2887" s="6" t="s">
        <v>105</v>
      </c>
      <c r="H2887" s="6" t="s">
        <v>18</v>
      </c>
      <c r="I2887" s="8">
        <v>0.35000000000000003</v>
      </c>
      <c r="J2887" s="9">
        <v>2750</v>
      </c>
      <c r="K2887" s="10">
        <f t="shared" si="0"/>
        <v>962.50000000000011</v>
      </c>
      <c r="L2887" s="10">
        <f t="shared" si="1"/>
        <v>288.75</v>
      </c>
      <c r="M2887" s="11">
        <v>0.3</v>
      </c>
      <c r="O2887" s="16"/>
      <c r="P2887" s="14"/>
      <c r="Q2887" s="12"/>
      <c r="R2887" s="13"/>
    </row>
    <row r="2888" spans="1:18" ht="15.75" customHeight="1">
      <c r="A2888" s="1"/>
      <c r="B2888" s="6" t="s">
        <v>14</v>
      </c>
      <c r="C2888" s="6">
        <v>1185732</v>
      </c>
      <c r="D2888" s="7">
        <v>44205</v>
      </c>
      <c r="E2888" s="6" t="s">
        <v>33</v>
      </c>
      <c r="F2888" s="6" t="s">
        <v>104</v>
      </c>
      <c r="G2888" s="6" t="s">
        <v>105</v>
      </c>
      <c r="H2888" s="6" t="s">
        <v>19</v>
      </c>
      <c r="I2888" s="8">
        <v>0.25000000000000006</v>
      </c>
      <c r="J2888" s="9">
        <v>2750</v>
      </c>
      <c r="K2888" s="10">
        <f t="shared" si="0"/>
        <v>687.50000000000011</v>
      </c>
      <c r="L2888" s="10">
        <f t="shared" si="1"/>
        <v>206.25000000000003</v>
      </c>
      <c r="M2888" s="11">
        <v>0.3</v>
      </c>
      <c r="O2888" s="16"/>
      <c r="P2888" s="14"/>
      <c r="Q2888" s="12"/>
      <c r="R2888" s="13"/>
    </row>
    <row r="2889" spans="1:18" ht="15.75" customHeight="1">
      <c r="A2889" s="1"/>
      <c r="B2889" s="6" t="s">
        <v>14</v>
      </c>
      <c r="C2889" s="6">
        <v>1185732</v>
      </c>
      <c r="D2889" s="7">
        <v>44205</v>
      </c>
      <c r="E2889" s="6" t="s">
        <v>33</v>
      </c>
      <c r="F2889" s="6" t="s">
        <v>104</v>
      </c>
      <c r="G2889" s="6" t="s">
        <v>105</v>
      </c>
      <c r="H2889" s="6" t="s">
        <v>20</v>
      </c>
      <c r="I2889" s="8">
        <v>0.30000000000000004</v>
      </c>
      <c r="J2889" s="9">
        <v>1250</v>
      </c>
      <c r="K2889" s="10">
        <f t="shared" si="0"/>
        <v>375.00000000000006</v>
      </c>
      <c r="L2889" s="10">
        <f t="shared" si="1"/>
        <v>112.50000000000001</v>
      </c>
      <c r="M2889" s="11">
        <v>0.3</v>
      </c>
      <c r="O2889" s="16"/>
      <c r="P2889" s="14"/>
      <c r="Q2889" s="12"/>
      <c r="R2889" s="13"/>
    </row>
    <row r="2890" spans="1:18" ht="15.75" customHeight="1">
      <c r="A2890" s="1"/>
      <c r="B2890" s="6" t="s">
        <v>14</v>
      </c>
      <c r="C2890" s="6">
        <v>1185732</v>
      </c>
      <c r="D2890" s="7">
        <v>44205</v>
      </c>
      <c r="E2890" s="6" t="s">
        <v>33</v>
      </c>
      <c r="F2890" s="6" t="s">
        <v>104</v>
      </c>
      <c r="G2890" s="6" t="s">
        <v>105</v>
      </c>
      <c r="H2890" s="6" t="s">
        <v>21</v>
      </c>
      <c r="I2890" s="8">
        <v>0.44999999999999996</v>
      </c>
      <c r="J2890" s="9">
        <v>1750</v>
      </c>
      <c r="K2890" s="10">
        <f t="shared" si="0"/>
        <v>787.49999999999989</v>
      </c>
      <c r="L2890" s="10">
        <f t="shared" si="1"/>
        <v>275.62499999999994</v>
      </c>
      <c r="M2890" s="11">
        <v>0.35</v>
      </c>
      <c r="O2890" s="16"/>
      <c r="P2890" s="14"/>
      <c r="Q2890" s="12"/>
      <c r="R2890" s="13"/>
    </row>
    <row r="2891" spans="1:18" ht="15.75" customHeight="1">
      <c r="A2891" s="1"/>
      <c r="B2891" s="6" t="s">
        <v>14</v>
      </c>
      <c r="C2891" s="6">
        <v>1185732</v>
      </c>
      <c r="D2891" s="7">
        <v>44205</v>
      </c>
      <c r="E2891" s="6" t="s">
        <v>33</v>
      </c>
      <c r="F2891" s="6" t="s">
        <v>104</v>
      </c>
      <c r="G2891" s="6" t="s">
        <v>105</v>
      </c>
      <c r="H2891" s="6" t="s">
        <v>22</v>
      </c>
      <c r="I2891" s="8">
        <v>0.35000000000000003</v>
      </c>
      <c r="J2891" s="9">
        <v>2750</v>
      </c>
      <c r="K2891" s="10">
        <f t="shared" si="0"/>
        <v>962.50000000000011</v>
      </c>
      <c r="L2891" s="10">
        <f t="shared" si="1"/>
        <v>385.00000000000006</v>
      </c>
      <c r="M2891" s="11">
        <v>0.4</v>
      </c>
      <c r="O2891" s="16"/>
      <c r="P2891" s="14"/>
      <c r="Q2891" s="12"/>
      <c r="R2891" s="13"/>
    </row>
    <row r="2892" spans="1:18" ht="15.75" customHeight="1">
      <c r="A2892" s="1"/>
      <c r="B2892" s="6" t="s">
        <v>14</v>
      </c>
      <c r="C2892" s="6">
        <v>1185732</v>
      </c>
      <c r="D2892" s="7">
        <v>44236</v>
      </c>
      <c r="E2892" s="6" t="s">
        <v>33</v>
      </c>
      <c r="F2892" s="6" t="s">
        <v>104</v>
      </c>
      <c r="G2892" s="6" t="s">
        <v>105</v>
      </c>
      <c r="H2892" s="6" t="s">
        <v>17</v>
      </c>
      <c r="I2892" s="8">
        <v>0.35000000000000003</v>
      </c>
      <c r="J2892" s="9">
        <v>5250</v>
      </c>
      <c r="K2892" s="10">
        <f t="shared" si="0"/>
        <v>1837.5000000000002</v>
      </c>
      <c r="L2892" s="10">
        <f t="shared" si="1"/>
        <v>643.125</v>
      </c>
      <c r="M2892" s="11">
        <v>0.35</v>
      </c>
      <c r="O2892" s="16"/>
      <c r="P2892" s="14"/>
      <c r="Q2892" s="12"/>
      <c r="R2892" s="13"/>
    </row>
    <row r="2893" spans="1:18" ht="15.75" customHeight="1">
      <c r="A2893" s="1"/>
      <c r="B2893" s="6" t="s">
        <v>14</v>
      </c>
      <c r="C2893" s="6">
        <v>1185732</v>
      </c>
      <c r="D2893" s="7">
        <v>44236</v>
      </c>
      <c r="E2893" s="6" t="s">
        <v>33</v>
      </c>
      <c r="F2893" s="6" t="s">
        <v>104</v>
      </c>
      <c r="G2893" s="6" t="s">
        <v>105</v>
      </c>
      <c r="H2893" s="6" t="s">
        <v>18</v>
      </c>
      <c r="I2893" s="8">
        <v>0.35000000000000003</v>
      </c>
      <c r="J2893" s="9">
        <v>1750</v>
      </c>
      <c r="K2893" s="10">
        <f t="shared" si="0"/>
        <v>612.50000000000011</v>
      </c>
      <c r="L2893" s="10">
        <f t="shared" si="1"/>
        <v>183.75000000000003</v>
      </c>
      <c r="M2893" s="11">
        <v>0.3</v>
      </c>
      <c r="O2893" s="16"/>
      <c r="P2893" s="14"/>
      <c r="Q2893" s="12"/>
      <c r="R2893" s="13"/>
    </row>
    <row r="2894" spans="1:18" ht="15.75" customHeight="1">
      <c r="A2894" s="1"/>
      <c r="B2894" s="6" t="s">
        <v>14</v>
      </c>
      <c r="C2894" s="6">
        <v>1185732</v>
      </c>
      <c r="D2894" s="7">
        <v>44236</v>
      </c>
      <c r="E2894" s="6" t="s">
        <v>33</v>
      </c>
      <c r="F2894" s="6" t="s">
        <v>104</v>
      </c>
      <c r="G2894" s="6" t="s">
        <v>105</v>
      </c>
      <c r="H2894" s="6" t="s">
        <v>19</v>
      </c>
      <c r="I2894" s="8">
        <v>0.25000000000000006</v>
      </c>
      <c r="J2894" s="9">
        <v>2250</v>
      </c>
      <c r="K2894" s="10">
        <f t="shared" si="0"/>
        <v>562.50000000000011</v>
      </c>
      <c r="L2894" s="10">
        <f t="shared" si="1"/>
        <v>168.75000000000003</v>
      </c>
      <c r="M2894" s="11">
        <v>0.3</v>
      </c>
      <c r="O2894" s="16"/>
      <c r="P2894" s="14"/>
      <c r="Q2894" s="12"/>
      <c r="R2894" s="13"/>
    </row>
    <row r="2895" spans="1:18" ht="15.75" customHeight="1">
      <c r="A2895" s="1"/>
      <c r="B2895" s="6" t="s">
        <v>14</v>
      </c>
      <c r="C2895" s="6">
        <v>1185732</v>
      </c>
      <c r="D2895" s="7">
        <v>44236</v>
      </c>
      <c r="E2895" s="6" t="s">
        <v>33</v>
      </c>
      <c r="F2895" s="6" t="s">
        <v>104</v>
      </c>
      <c r="G2895" s="6" t="s">
        <v>105</v>
      </c>
      <c r="H2895" s="6" t="s">
        <v>20</v>
      </c>
      <c r="I2895" s="8">
        <v>0.30000000000000004</v>
      </c>
      <c r="J2895" s="9">
        <v>1000</v>
      </c>
      <c r="K2895" s="10">
        <f t="shared" si="0"/>
        <v>300.00000000000006</v>
      </c>
      <c r="L2895" s="10">
        <f t="shared" si="1"/>
        <v>90.000000000000014</v>
      </c>
      <c r="M2895" s="11">
        <v>0.3</v>
      </c>
      <c r="O2895" s="16"/>
      <c r="P2895" s="14"/>
      <c r="Q2895" s="12"/>
      <c r="R2895" s="13"/>
    </row>
    <row r="2896" spans="1:18" ht="15.75" customHeight="1">
      <c r="A2896" s="1"/>
      <c r="B2896" s="6" t="s">
        <v>14</v>
      </c>
      <c r="C2896" s="6">
        <v>1185732</v>
      </c>
      <c r="D2896" s="7">
        <v>44236</v>
      </c>
      <c r="E2896" s="6" t="s">
        <v>33</v>
      </c>
      <c r="F2896" s="6" t="s">
        <v>104</v>
      </c>
      <c r="G2896" s="6" t="s">
        <v>105</v>
      </c>
      <c r="H2896" s="6" t="s">
        <v>21</v>
      </c>
      <c r="I2896" s="8">
        <v>0.44999999999999996</v>
      </c>
      <c r="J2896" s="9">
        <v>1750</v>
      </c>
      <c r="K2896" s="10">
        <f t="shared" si="0"/>
        <v>787.49999999999989</v>
      </c>
      <c r="L2896" s="10">
        <f t="shared" si="1"/>
        <v>275.62499999999994</v>
      </c>
      <c r="M2896" s="11">
        <v>0.35</v>
      </c>
      <c r="O2896" s="16"/>
      <c r="P2896" s="14"/>
      <c r="Q2896" s="12"/>
      <c r="R2896" s="13"/>
    </row>
    <row r="2897" spans="1:18" ht="15.75" customHeight="1">
      <c r="A2897" s="1"/>
      <c r="B2897" s="6" t="s">
        <v>14</v>
      </c>
      <c r="C2897" s="6">
        <v>1185732</v>
      </c>
      <c r="D2897" s="7">
        <v>44236</v>
      </c>
      <c r="E2897" s="6" t="s">
        <v>33</v>
      </c>
      <c r="F2897" s="6" t="s">
        <v>104</v>
      </c>
      <c r="G2897" s="6" t="s">
        <v>105</v>
      </c>
      <c r="H2897" s="6" t="s">
        <v>22</v>
      </c>
      <c r="I2897" s="8">
        <v>0.24999999999999997</v>
      </c>
      <c r="J2897" s="9">
        <v>2750</v>
      </c>
      <c r="K2897" s="10">
        <f t="shared" si="0"/>
        <v>687.49999999999989</v>
      </c>
      <c r="L2897" s="10">
        <f t="shared" si="1"/>
        <v>274.99999999999994</v>
      </c>
      <c r="M2897" s="11">
        <v>0.4</v>
      </c>
      <c r="O2897" s="16"/>
      <c r="P2897" s="14"/>
      <c r="Q2897" s="12"/>
      <c r="R2897" s="13"/>
    </row>
    <row r="2898" spans="1:18" ht="15.75" customHeight="1">
      <c r="A2898" s="1"/>
      <c r="B2898" s="6" t="s">
        <v>14</v>
      </c>
      <c r="C2898" s="6">
        <v>1185732</v>
      </c>
      <c r="D2898" s="7">
        <v>44263</v>
      </c>
      <c r="E2898" s="6" t="s">
        <v>33</v>
      </c>
      <c r="F2898" s="6" t="s">
        <v>104</v>
      </c>
      <c r="G2898" s="6" t="s">
        <v>105</v>
      </c>
      <c r="H2898" s="6" t="s">
        <v>17</v>
      </c>
      <c r="I2898" s="8">
        <v>0.30000000000000004</v>
      </c>
      <c r="J2898" s="9">
        <v>4950</v>
      </c>
      <c r="K2898" s="10">
        <f t="shared" si="0"/>
        <v>1485.0000000000002</v>
      </c>
      <c r="L2898" s="10">
        <f t="shared" si="1"/>
        <v>519.75</v>
      </c>
      <c r="M2898" s="11">
        <v>0.35</v>
      </c>
      <c r="O2898" s="16"/>
      <c r="P2898" s="14"/>
      <c r="Q2898" s="12"/>
      <c r="R2898" s="13"/>
    </row>
    <row r="2899" spans="1:18" ht="15.75" customHeight="1">
      <c r="A2899" s="1"/>
      <c r="B2899" s="6" t="s">
        <v>14</v>
      </c>
      <c r="C2899" s="6">
        <v>1185732</v>
      </c>
      <c r="D2899" s="7">
        <v>44263</v>
      </c>
      <c r="E2899" s="6" t="s">
        <v>33</v>
      </c>
      <c r="F2899" s="6" t="s">
        <v>104</v>
      </c>
      <c r="G2899" s="6" t="s">
        <v>105</v>
      </c>
      <c r="H2899" s="6" t="s">
        <v>18</v>
      </c>
      <c r="I2899" s="8">
        <v>0.30000000000000004</v>
      </c>
      <c r="J2899" s="9">
        <v>2000</v>
      </c>
      <c r="K2899" s="10">
        <f t="shared" si="0"/>
        <v>600.00000000000011</v>
      </c>
      <c r="L2899" s="10">
        <f t="shared" si="1"/>
        <v>180.00000000000003</v>
      </c>
      <c r="M2899" s="11">
        <v>0.3</v>
      </c>
      <c r="O2899" s="16"/>
      <c r="P2899" s="14"/>
      <c r="Q2899" s="12"/>
      <c r="R2899" s="13"/>
    </row>
    <row r="2900" spans="1:18" ht="15.75" customHeight="1">
      <c r="A2900" s="1"/>
      <c r="B2900" s="6" t="s">
        <v>14</v>
      </c>
      <c r="C2900" s="6">
        <v>1185732</v>
      </c>
      <c r="D2900" s="7">
        <v>44263</v>
      </c>
      <c r="E2900" s="6" t="s">
        <v>33</v>
      </c>
      <c r="F2900" s="6" t="s">
        <v>104</v>
      </c>
      <c r="G2900" s="6" t="s">
        <v>105</v>
      </c>
      <c r="H2900" s="6" t="s">
        <v>19</v>
      </c>
      <c r="I2900" s="8">
        <v>0.20000000000000004</v>
      </c>
      <c r="J2900" s="9">
        <v>2250</v>
      </c>
      <c r="K2900" s="10">
        <f t="shared" si="0"/>
        <v>450.00000000000011</v>
      </c>
      <c r="L2900" s="10">
        <f t="shared" si="1"/>
        <v>135.00000000000003</v>
      </c>
      <c r="M2900" s="11">
        <v>0.3</v>
      </c>
      <c r="O2900" s="16"/>
      <c r="P2900" s="14"/>
      <c r="Q2900" s="12"/>
      <c r="R2900" s="13"/>
    </row>
    <row r="2901" spans="1:18" ht="15.75" customHeight="1">
      <c r="A2901" s="1"/>
      <c r="B2901" s="6" t="s">
        <v>14</v>
      </c>
      <c r="C2901" s="6">
        <v>1185732</v>
      </c>
      <c r="D2901" s="7">
        <v>44263</v>
      </c>
      <c r="E2901" s="6" t="s">
        <v>33</v>
      </c>
      <c r="F2901" s="6" t="s">
        <v>104</v>
      </c>
      <c r="G2901" s="6" t="s">
        <v>105</v>
      </c>
      <c r="H2901" s="6" t="s">
        <v>20</v>
      </c>
      <c r="I2901" s="8">
        <v>0.24999999999999997</v>
      </c>
      <c r="J2901" s="9">
        <v>750</v>
      </c>
      <c r="K2901" s="10">
        <f t="shared" si="0"/>
        <v>187.49999999999997</v>
      </c>
      <c r="L2901" s="10">
        <f t="shared" si="1"/>
        <v>56.249999999999993</v>
      </c>
      <c r="M2901" s="11">
        <v>0.3</v>
      </c>
      <c r="O2901" s="16"/>
      <c r="P2901" s="14"/>
      <c r="Q2901" s="12"/>
      <c r="R2901" s="13"/>
    </row>
    <row r="2902" spans="1:18" ht="15.75" customHeight="1">
      <c r="A2902" s="1"/>
      <c r="B2902" s="6" t="s">
        <v>14</v>
      </c>
      <c r="C2902" s="6">
        <v>1185732</v>
      </c>
      <c r="D2902" s="7">
        <v>44263</v>
      </c>
      <c r="E2902" s="6" t="s">
        <v>33</v>
      </c>
      <c r="F2902" s="6" t="s">
        <v>104</v>
      </c>
      <c r="G2902" s="6" t="s">
        <v>105</v>
      </c>
      <c r="H2902" s="6" t="s">
        <v>21</v>
      </c>
      <c r="I2902" s="8">
        <v>0.4</v>
      </c>
      <c r="J2902" s="9">
        <v>1250</v>
      </c>
      <c r="K2902" s="10">
        <f t="shared" si="0"/>
        <v>500</v>
      </c>
      <c r="L2902" s="10">
        <f t="shared" si="1"/>
        <v>175</v>
      </c>
      <c r="M2902" s="11">
        <v>0.35</v>
      </c>
      <c r="O2902" s="16"/>
      <c r="P2902" s="14"/>
      <c r="Q2902" s="12"/>
      <c r="R2902" s="13"/>
    </row>
    <row r="2903" spans="1:18" ht="15.75" customHeight="1">
      <c r="A2903" s="1"/>
      <c r="B2903" s="6" t="s">
        <v>14</v>
      </c>
      <c r="C2903" s="6">
        <v>1185732</v>
      </c>
      <c r="D2903" s="7">
        <v>44263</v>
      </c>
      <c r="E2903" s="6" t="s">
        <v>33</v>
      </c>
      <c r="F2903" s="6" t="s">
        <v>104</v>
      </c>
      <c r="G2903" s="6" t="s">
        <v>105</v>
      </c>
      <c r="H2903" s="6" t="s">
        <v>22</v>
      </c>
      <c r="I2903" s="8">
        <v>0.30000000000000004</v>
      </c>
      <c r="J2903" s="9">
        <v>2250</v>
      </c>
      <c r="K2903" s="10">
        <f t="shared" si="0"/>
        <v>675.00000000000011</v>
      </c>
      <c r="L2903" s="10">
        <f t="shared" si="1"/>
        <v>270.00000000000006</v>
      </c>
      <c r="M2903" s="11">
        <v>0.4</v>
      </c>
      <c r="O2903" s="16"/>
      <c r="P2903" s="14"/>
      <c r="Q2903" s="12"/>
      <c r="R2903" s="13"/>
    </row>
    <row r="2904" spans="1:18" ht="15.75" customHeight="1">
      <c r="A2904" s="1"/>
      <c r="B2904" s="6" t="s">
        <v>14</v>
      </c>
      <c r="C2904" s="6">
        <v>1185732</v>
      </c>
      <c r="D2904" s="7">
        <v>44295</v>
      </c>
      <c r="E2904" s="6" t="s">
        <v>33</v>
      </c>
      <c r="F2904" s="6" t="s">
        <v>104</v>
      </c>
      <c r="G2904" s="6" t="s">
        <v>105</v>
      </c>
      <c r="H2904" s="6" t="s">
        <v>17</v>
      </c>
      <c r="I2904" s="8">
        <v>0.30000000000000004</v>
      </c>
      <c r="J2904" s="9">
        <v>4500</v>
      </c>
      <c r="K2904" s="10">
        <f t="shared" si="0"/>
        <v>1350.0000000000002</v>
      </c>
      <c r="L2904" s="10">
        <f t="shared" si="1"/>
        <v>472.50000000000006</v>
      </c>
      <c r="M2904" s="11">
        <v>0.35</v>
      </c>
      <c r="O2904" s="16"/>
      <c r="P2904" s="14"/>
      <c r="Q2904" s="12"/>
      <c r="R2904" s="13"/>
    </row>
    <row r="2905" spans="1:18" ht="15.75" customHeight="1">
      <c r="A2905" s="1"/>
      <c r="B2905" s="6" t="s">
        <v>14</v>
      </c>
      <c r="C2905" s="6">
        <v>1185732</v>
      </c>
      <c r="D2905" s="7">
        <v>44295</v>
      </c>
      <c r="E2905" s="6" t="s">
        <v>33</v>
      </c>
      <c r="F2905" s="6" t="s">
        <v>104</v>
      </c>
      <c r="G2905" s="6" t="s">
        <v>105</v>
      </c>
      <c r="H2905" s="6" t="s">
        <v>18</v>
      </c>
      <c r="I2905" s="8">
        <v>0.30000000000000004</v>
      </c>
      <c r="J2905" s="9">
        <v>1500</v>
      </c>
      <c r="K2905" s="10">
        <f t="shared" si="0"/>
        <v>450.00000000000006</v>
      </c>
      <c r="L2905" s="10">
        <f t="shared" si="1"/>
        <v>135</v>
      </c>
      <c r="M2905" s="11">
        <v>0.3</v>
      </c>
      <c r="O2905" s="16"/>
      <c r="P2905" s="14"/>
      <c r="Q2905" s="12"/>
      <c r="R2905" s="13"/>
    </row>
    <row r="2906" spans="1:18" ht="15.75" customHeight="1">
      <c r="A2906" s="1"/>
      <c r="B2906" s="6" t="s">
        <v>14</v>
      </c>
      <c r="C2906" s="6">
        <v>1185732</v>
      </c>
      <c r="D2906" s="7">
        <v>44295</v>
      </c>
      <c r="E2906" s="6" t="s">
        <v>33</v>
      </c>
      <c r="F2906" s="6" t="s">
        <v>104</v>
      </c>
      <c r="G2906" s="6" t="s">
        <v>105</v>
      </c>
      <c r="H2906" s="6" t="s">
        <v>19</v>
      </c>
      <c r="I2906" s="8">
        <v>0.20000000000000004</v>
      </c>
      <c r="J2906" s="9">
        <v>1500</v>
      </c>
      <c r="K2906" s="10">
        <f t="shared" si="0"/>
        <v>300.00000000000006</v>
      </c>
      <c r="L2906" s="10">
        <f t="shared" si="1"/>
        <v>90.000000000000014</v>
      </c>
      <c r="M2906" s="11">
        <v>0.3</v>
      </c>
      <c r="O2906" s="16"/>
      <c r="P2906" s="14"/>
      <c r="Q2906" s="12"/>
      <c r="R2906" s="13"/>
    </row>
    <row r="2907" spans="1:18" ht="15.75" customHeight="1">
      <c r="A2907" s="1"/>
      <c r="B2907" s="6" t="s">
        <v>14</v>
      </c>
      <c r="C2907" s="6">
        <v>1185732</v>
      </c>
      <c r="D2907" s="7">
        <v>44295</v>
      </c>
      <c r="E2907" s="6" t="s">
        <v>33</v>
      </c>
      <c r="F2907" s="6" t="s">
        <v>104</v>
      </c>
      <c r="G2907" s="6" t="s">
        <v>105</v>
      </c>
      <c r="H2907" s="6" t="s">
        <v>20</v>
      </c>
      <c r="I2907" s="8">
        <v>0.24999999999999997</v>
      </c>
      <c r="J2907" s="9">
        <v>750</v>
      </c>
      <c r="K2907" s="10">
        <f t="shared" si="0"/>
        <v>187.49999999999997</v>
      </c>
      <c r="L2907" s="10">
        <f t="shared" si="1"/>
        <v>56.249999999999993</v>
      </c>
      <c r="M2907" s="11">
        <v>0.3</v>
      </c>
      <c r="O2907" s="16"/>
      <c r="P2907" s="14"/>
      <c r="Q2907" s="12"/>
      <c r="R2907" s="13"/>
    </row>
    <row r="2908" spans="1:18" ht="15.75" customHeight="1">
      <c r="A2908" s="1"/>
      <c r="B2908" s="6" t="s">
        <v>14</v>
      </c>
      <c r="C2908" s="6">
        <v>1185732</v>
      </c>
      <c r="D2908" s="7">
        <v>44295</v>
      </c>
      <c r="E2908" s="6" t="s">
        <v>33</v>
      </c>
      <c r="F2908" s="6" t="s">
        <v>104</v>
      </c>
      <c r="G2908" s="6" t="s">
        <v>105</v>
      </c>
      <c r="H2908" s="6" t="s">
        <v>21</v>
      </c>
      <c r="I2908" s="8">
        <v>0.6</v>
      </c>
      <c r="J2908" s="9">
        <v>1000</v>
      </c>
      <c r="K2908" s="10">
        <f t="shared" si="0"/>
        <v>600</v>
      </c>
      <c r="L2908" s="10">
        <f t="shared" si="1"/>
        <v>210</v>
      </c>
      <c r="M2908" s="11">
        <v>0.35</v>
      </c>
      <c r="O2908" s="16"/>
      <c r="P2908" s="14"/>
      <c r="Q2908" s="12"/>
      <c r="R2908" s="13"/>
    </row>
    <row r="2909" spans="1:18" ht="15.75" customHeight="1">
      <c r="A2909" s="1"/>
      <c r="B2909" s="6" t="s">
        <v>14</v>
      </c>
      <c r="C2909" s="6">
        <v>1185732</v>
      </c>
      <c r="D2909" s="7">
        <v>44295</v>
      </c>
      <c r="E2909" s="6" t="s">
        <v>33</v>
      </c>
      <c r="F2909" s="6" t="s">
        <v>104</v>
      </c>
      <c r="G2909" s="6" t="s">
        <v>105</v>
      </c>
      <c r="H2909" s="6" t="s">
        <v>22</v>
      </c>
      <c r="I2909" s="8">
        <v>0.5</v>
      </c>
      <c r="J2909" s="9">
        <v>2250</v>
      </c>
      <c r="K2909" s="10">
        <f t="shared" si="0"/>
        <v>1125</v>
      </c>
      <c r="L2909" s="10">
        <f t="shared" si="1"/>
        <v>450</v>
      </c>
      <c r="M2909" s="11">
        <v>0.4</v>
      </c>
      <c r="O2909" s="16"/>
      <c r="P2909" s="14"/>
      <c r="Q2909" s="12"/>
      <c r="R2909" s="13"/>
    </row>
    <row r="2910" spans="1:18" ht="15.75" customHeight="1">
      <c r="A2910" s="1"/>
      <c r="B2910" s="6" t="s">
        <v>14</v>
      </c>
      <c r="C2910" s="6">
        <v>1185732</v>
      </c>
      <c r="D2910" s="7">
        <v>44326</v>
      </c>
      <c r="E2910" s="6" t="s">
        <v>33</v>
      </c>
      <c r="F2910" s="6" t="s">
        <v>104</v>
      </c>
      <c r="G2910" s="6" t="s">
        <v>105</v>
      </c>
      <c r="H2910" s="6" t="s">
        <v>17</v>
      </c>
      <c r="I2910" s="8">
        <v>0.6</v>
      </c>
      <c r="J2910" s="9">
        <v>4950</v>
      </c>
      <c r="K2910" s="10">
        <f t="shared" si="0"/>
        <v>2970</v>
      </c>
      <c r="L2910" s="10">
        <f t="shared" si="1"/>
        <v>1039.5</v>
      </c>
      <c r="M2910" s="11">
        <v>0.35</v>
      </c>
      <c r="O2910" s="16"/>
      <c r="P2910" s="14"/>
      <c r="Q2910" s="12"/>
      <c r="R2910" s="13"/>
    </row>
    <row r="2911" spans="1:18" ht="15.75" customHeight="1">
      <c r="A2911" s="1"/>
      <c r="B2911" s="6" t="s">
        <v>14</v>
      </c>
      <c r="C2911" s="6">
        <v>1185732</v>
      </c>
      <c r="D2911" s="7">
        <v>44326</v>
      </c>
      <c r="E2911" s="6" t="s">
        <v>33</v>
      </c>
      <c r="F2911" s="6" t="s">
        <v>104</v>
      </c>
      <c r="G2911" s="6" t="s">
        <v>105</v>
      </c>
      <c r="H2911" s="6" t="s">
        <v>18</v>
      </c>
      <c r="I2911" s="8">
        <v>0.45</v>
      </c>
      <c r="J2911" s="9">
        <v>2000</v>
      </c>
      <c r="K2911" s="10">
        <f t="shared" si="0"/>
        <v>900</v>
      </c>
      <c r="L2911" s="10">
        <f t="shared" si="1"/>
        <v>270</v>
      </c>
      <c r="M2911" s="11">
        <v>0.3</v>
      </c>
      <c r="O2911" s="16"/>
      <c r="P2911" s="14"/>
      <c r="Q2911" s="12"/>
      <c r="R2911" s="13"/>
    </row>
    <row r="2912" spans="1:18" ht="15.75" customHeight="1">
      <c r="A2912" s="1"/>
      <c r="B2912" s="6" t="s">
        <v>14</v>
      </c>
      <c r="C2912" s="6">
        <v>1185732</v>
      </c>
      <c r="D2912" s="7">
        <v>44326</v>
      </c>
      <c r="E2912" s="6" t="s">
        <v>33</v>
      </c>
      <c r="F2912" s="6" t="s">
        <v>104</v>
      </c>
      <c r="G2912" s="6" t="s">
        <v>105</v>
      </c>
      <c r="H2912" s="6" t="s">
        <v>19</v>
      </c>
      <c r="I2912" s="8">
        <v>0.4</v>
      </c>
      <c r="J2912" s="9">
        <v>1750</v>
      </c>
      <c r="K2912" s="10">
        <f t="shared" si="0"/>
        <v>700</v>
      </c>
      <c r="L2912" s="10">
        <f t="shared" si="1"/>
        <v>210</v>
      </c>
      <c r="M2912" s="11">
        <v>0.3</v>
      </c>
      <c r="O2912" s="16"/>
      <c r="P2912" s="14"/>
      <c r="Q2912" s="12"/>
      <c r="R2912" s="13"/>
    </row>
    <row r="2913" spans="1:18" ht="15.75" customHeight="1">
      <c r="A2913" s="1"/>
      <c r="B2913" s="6" t="s">
        <v>14</v>
      </c>
      <c r="C2913" s="6">
        <v>1185732</v>
      </c>
      <c r="D2913" s="7">
        <v>44326</v>
      </c>
      <c r="E2913" s="6" t="s">
        <v>33</v>
      </c>
      <c r="F2913" s="6" t="s">
        <v>104</v>
      </c>
      <c r="G2913" s="6" t="s">
        <v>105</v>
      </c>
      <c r="H2913" s="6" t="s">
        <v>20</v>
      </c>
      <c r="I2913" s="8">
        <v>0.4</v>
      </c>
      <c r="J2913" s="9">
        <v>1000</v>
      </c>
      <c r="K2913" s="10">
        <f t="shared" si="0"/>
        <v>400</v>
      </c>
      <c r="L2913" s="10">
        <f t="shared" si="1"/>
        <v>120</v>
      </c>
      <c r="M2913" s="11">
        <v>0.3</v>
      </c>
      <c r="O2913" s="16"/>
      <c r="P2913" s="14"/>
      <c r="Q2913" s="12"/>
      <c r="R2913" s="13"/>
    </row>
    <row r="2914" spans="1:18" ht="15.75" customHeight="1">
      <c r="A2914" s="1"/>
      <c r="B2914" s="6" t="s">
        <v>14</v>
      </c>
      <c r="C2914" s="6">
        <v>1185732</v>
      </c>
      <c r="D2914" s="7">
        <v>44326</v>
      </c>
      <c r="E2914" s="6" t="s">
        <v>33</v>
      </c>
      <c r="F2914" s="6" t="s">
        <v>104</v>
      </c>
      <c r="G2914" s="6" t="s">
        <v>105</v>
      </c>
      <c r="H2914" s="6" t="s">
        <v>21</v>
      </c>
      <c r="I2914" s="8">
        <v>0.49999999999999994</v>
      </c>
      <c r="J2914" s="9">
        <v>1250</v>
      </c>
      <c r="K2914" s="10">
        <f t="shared" si="0"/>
        <v>624.99999999999989</v>
      </c>
      <c r="L2914" s="10">
        <f t="shared" si="1"/>
        <v>218.74999999999994</v>
      </c>
      <c r="M2914" s="11">
        <v>0.35</v>
      </c>
      <c r="O2914" s="16"/>
      <c r="P2914" s="14"/>
      <c r="Q2914" s="12"/>
      <c r="R2914" s="13"/>
    </row>
    <row r="2915" spans="1:18" ht="15.75" customHeight="1">
      <c r="A2915" s="1"/>
      <c r="B2915" s="6" t="s">
        <v>14</v>
      </c>
      <c r="C2915" s="6">
        <v>1185732</v>
      </c>
      <c r="D2915" s="7">
        <v>44326</v>
      </c>
      <c r="E2915" s="6" t="s">
        <v>33</v>
      </c>
      <c r="F2915" s="6" t="s">
        <v>104</v>
      </c>
      <c r="G2915" s="6" t="s">
        <v>105</v>
      </c>
      <c r="H2915" s="6" t="s">
        <v>22</v>
      </c>
      <c r="I2915" s="8">
        <v>0.54999999999999993</v>
      </c>
      <c r="J2915" s="9">
        <v>2500</v>
      </c>
      <c r="K2915" s="10">
        <f t="shared" si="0"/>
        <v>1374.9999999999998</v>
      </c>
      <c r="L2915" s="10">
        <f t="shared" si="1"/>
        <v>549.99999999999989</v>
      </c>
      <c r="M2915" s="11">
        <v>0.4</v>
      </c>
      <c r="O2915" s="16"/>
      <c r="P2915" s="14"/>
      <c r="Q2915" s="12"/>
      <c r="R2915" s="13"/>
    </row>
    <row r="2916" spans="1:18" ht="15.75" customHeight="1">
      <c r="A2916" s="1"/>
      <c r="B2916" s="6" t="s">
        <v>14</v>
      </c>
      <c r="C2916" s="6">
        <v>1185732</v>
      </c>
      <c r="D2916" s="7">
        <v>44356</v>
      </c>
      <c r="E2916" s="6" t="s">
        <v>33</v>
      </c>
      <c r="F2916" s="6" t="s">
        <v>104</v>
      </c>
      <c r="G2916" s="6" t="s">
        <v>105</v>
      </c>
      <c r="H2916" s="6" t="s">
        <v>17</v>
      </c>
      <c r="I2916" s="8">
        <v>0.4</v>
      </c>
      <c r="J2916" s="9">
        <v>5000</v>
      </c>
      <c r="K2916" s="10">
        <f t="shared" si="0"/>
        <v>2000</v>
      </c>
      <c r="L2916" s="10">
        <f t="shared" si="1"/>
        <v>700</v>
      </c>
      <c r="M2916" s="11">
        <v>0.35</v>
      </c>
      <c r="O2916" s="16"/>
      <c r="P2916" s="14"/>
      <c r="Q2916" s="12"/>
      <c r="R2916" s="13"/>
    </row>
    <row r="2917" spans="1:18" ht="15.75" customHeight="1">
      <c r="A2917" s="1"/>
      <c r="B2917" s="6" t="s">
        <v>14</v>
      </c>
      <c r="C2917" s="6">
        <v>1185732</v>
      </c>
      <c r="D2917" s="7">
        <v>44356</v>
      </c>
      <c r="E2917" s="6" t="s">
        <v>33</v>
      </c>
      <c r="F2917" s="6" t="s">
        <v>104</v>
      </c>
      <c r="G2917" s="6" t="s">
        <v>105</v>
      </c>
      <c r="H2917" s="6" t="s">
        <v>18</v>
      </c>
      <c r="I2917" s="8">
        <v>0.35000000000000009</v>
      </c>
      <c r="J2917" s="9">
        <v>2500</v>
      </c>
      <c r="K2917" s="10">
        <f t="shared" si="0"/>
        <v>875.00000000000023</v>
      </c>
      <c r="L2917" s="10">
        <f t="shared" si="1"/>
        <v>262.50000000000006</v>
      </c>
      <c r="M2917" s="11">
        <v>0.3</v>
      </c>
      <c r="O2917" s="16"/>
      <c r="P2917" s="14"/>
      <c r="Q2917" s="12"/>
      <c r="R2917" s="13"/>
    </row>
    <row r="2918" spans="1:18" ht="15.75" customHeight="1">
      <c r="A2918" s="1"/>
      <c r="B2918" s="6" t="s">
        <v>14</v>
      </c>
      <c r="C2918" s="6">
        <v>1185732</v>
      </c>
      <c r="D2918" s="7">
        <v>44356</v>
      </c>
      <c r="E2918" s="6" t="s">
        <v>33</v>
      </c>
      <c r="F2918" s="6" t="s">
        <v>104</v>
      </c>
      <c r="G2918" s="6" t="s">
        <v>105</v>
      </c>
      <c r="H2918" s="6" t="s">
        <v>19</v>
      </c>
      <c r="I2918" s="8">
        <v>0.30000000000000004</v>
      </c>
      <c r="J2918" s="9">
        <v>2000</v>
      </c>
      <c r="K2918" s="10">
        <f t="shared" si="0"/>
        <v>600.00000000000011</v>
      </c>
      <c r="L2918" s="10">
        <f t="shared" si="1"/>
        <v>180.00000000000003</v>
      </c>
      <c r="M2918" s="11">
        <v>0.3</v>
      </c>
      <c r="O2918" s="16"/>
      <c r="P2918" s="14"/>
      <c r="Q2918" s="12"/>
      <c r="R2918" s="13"/>
    </row>
    <row r="2919" spans="1:18" ht="15.75" customHeight="1">
      <c r="A2919" s="1"/>
      <c r="B2919" s="6" t="s">
        <v>14</v>
      </c>
      <c r="C2919" s="6">
        <v>1185732</v>
      </c>
      <c r="D2919" s="7">
        <v>44356</v>
      </c>
      <c r="E2919" s="6" t="s">
        <v>33</v>
      </c>
      <c r="F2919" s="6" t="s">
        <v>104</v>
      </c>
      <c r="G2919" s="6" t="s">
        <v>105</v>
      </c>
      <c r="H2919" s="6" t="s">
        <v>20</v>
      </c>
      <c r="I2919" s="8">
        <v>0.30000000000000004</v>
      </c>
      <c r="J2919" s="9">
        <v>1750</v>
      </c>
      <c r="K2919" s="10">
        <f t="shared" si="0"/>
        <v>525.00000000000011</v>
      </c>
      <c r="L2919" s="10">
        <f t="shared" si="1"/>
        <v>157.50000000000003</v>
      </c>
      <c r="M2919" s="11">
        <v>0.3</v>
      </c>
      <c r="O2919" s="16"/>
      <c r="P2919" s="14"/>
      <c r="Q2919" s="12"/>
      <c r="R2919" s="13"/>
    </row>
    <row r="2920" spans="1:18" ht="15.75" customHeight="1">
      <c r="A2920" s="1"/>
      <c r="B2920" s="6" t="s">
        <v>14</v>
      </c>
      <c r="C2920" s="6">
        <v>1185732</v>
      </c>
      <c r="D2920" s="7">
        <v>44356</v>
      </c>
      <c r="E2920" s="6" t="s">
        <v>33</v>
      </c>
      <c r="F2920" s="6" t="s">
        <v>104</v>
      </c>
      <c r="G2920" s="6" t="s">
        <v>105</v>
      </c>
      <c r="H2920" s="6" t="s">
        <v>21</v>
      </c>
      <c r="I2920" s="8">
        <v>0.4</v>
      </c>
      <c r="J2920" s="9">
        <v>1750</v>
      </c>
      <c r="K2920" s="10">
        <f t="shared" si="0"/>
        <v>700</v>
      </c>
      <c r="L2920" s="10">
        <f t="shared" si="1"/>
        <v>244.99999999999997</v>
      </c>
      <c r="M2920" s="11">
        <v>0.35</v>
      </c>
      <c r="O2920" s="16"/>
      <c r="P2920" s="14"/>
      <c r="Q2920" s="12"/>
      <c r="R2920" s="13"/>
    </row>
    <row r="2921" spans="1:18" ht="15.75" customHeight="1">
      <c r="A2921" s="1"/>
      <c r="B2921" s="6" t="s">
        <v>14</v>
      </c>
      <c r="C2921" s="6">
        <v>1185732</v>
      </c>
      <c r="D2921" s="7">
        <v>44356</v>
      </c>
      <c r="E2921" s="6" t="s">
        <v>33</v>
      </c>
      <c r="F2921" s="6" t="s">
        <v>104</v>
      </c>
      <c r="G2921" s="6" t="s">
        <v>105</v>
      </c>
      <c r="H2921" s="6" t="s">
        <v>22</v>
      </c>
      <c r="I2921" s="8">
        <v>0.55000000000000004</v>
      </c>
      <c r="J2921" s="9">
        <v>3250</v>
      </c>
      <c r="K2921" s="10">
        <f t="shared" si="0"/>
        <v>1787.5000000000002</v>
      </c>
      <c r="L2921" s="10">
        <f t="shared" si="1"/>
        <v>715.00000000000011</v>
      </c>
      <c r="M2921" s="11">
        <v>0.4</v>
      </c>
      <c r="O2921" s="16"/>
      <c r="P2921" s="14"/>
      <c r="Q2921" s="12"/>
      <c r="R2921" s="13"/>
    </row>
    <row r="2922" spans="1:18" ht="15.75" customHeight="1">
      <c r="A2922" s="1"/>
      <c r="B2922" s="6" t="s">
        <v>14</v>
      </c>
      <c r="C2922" s="6">
        <v>1185732</v>
      </c>
      <c r="D2922" s="7">
        <v>44385</v>
      </c>
      <c r="E2922" s="6" t="s">
        <v>33</v>
      </c>
      <c r="F2922" s="6" t="s">
        <v>104</v>
      </c>
      <c r="G2922" s="6" t="s">
        <v>105</v>
      </c>
      <c r="H2922" s="6" t="s">
        <v>17</v>
      </c>
      <c r="I2922" s="8">
        <v>0.5</v>
      </c>
      <c r="J2922" s="9">
        <v>5500</v>
      </c>
      <c r="K2922" s="10">
        <f t="shared" si="0"/>
        <v>2750</v>
      </c>
      <c r="L2922" s="10">
        <f t="shared" si="1"/>
        <v>962.49999999999989</v>
      </c>
      <c r="M2922" s="11">
        <v>0.35</v>
      </c>
      <c r="O2922" s="16"/>
      <c r="P2922" s="14"/>
      <c r="Q2922" s="12"/>
      <c r="R2922" s="13"/>
    </row>
    <row r="2923" spans="1:18" ht="15.75" customHeight="1">
      <c r="A2923" s="1"/>
      <c r="B2923" s="6" t="s">
        <v>14</v>
      </c>
      <c r="C2923" s="6">
        <v>1185732</v>
      </c>
      <c r="D2923" s="7">
        <v>44385</v>
      </c>
      <c r="E2923" s="6" t="s">
        <v>33</v>
      </c>
      <c r="F2923" s="6" t="s">
        <v>104</v>
      </c>
      <c r="G2923" s="6" t="s">
        <v>105</v>
      </c>
      <c r="H2923" s="6" t="s">
        <v>18</v>
      </c>
      <c r="I2923" s="8">
        <v>0.45000000000000007</v>
      </c>
      <c r="J2923" s="9">
        <v>3000</v>
      </c>
      <c r="K2923" s="10">
        <f t="shared" si="0"/>
        <v>1350.0000000000002</v>
      </c>
      <c r="L2923" s="10">
        <f t="shared" si="1"/>
        <v>405.00000000000006</v>
      </c>
      <c r="M2923" s="11">
        <v>0.3</v>
      </c>
      <c r="O2923" s="16"/>
      <c r="P2923" s="14"/>
      <c r="Q2923" s="12"/>
      <c r="R2923" s="13"/>
    </row>
    <row r="2924" spans="1:18" ht="15.75" customHeight="1">
      <c r="A2924" s="1"/>
      <c r="B2924" s="6" t="s">
        <v>14</v>
      </c>
      <c r="C2924" s="6">
        <v>1185732</v>
      </c>
      <c r="D2924" s="7">
        <v>44385</v>
      </c>
      <c r="E2924" s="6" t="s">
        <v>33</v>
      </c>
      <c r="F2924" s="6" t="s">
        <v>104</v>
      </c>
      <c r="G2924" s="6" t="s">
        <v>105</v>
      </c>
      <c r="H2924" s="6" t="s">
        <v>19</v>
      </c>
      <c r="I2924" s="8">
        <v>0.4</v>
      </c>
      <c r="J2924" s="9">
        <v>2250</v>
      </c>
      <c r="K2924" s="10">
        <f t="shared" si="0"/>
        <v>900</v>
      </c>
      <c r="L2924" s="10">
        <f t="shared" si="1"/>
        <v>270</v>
      </c>
      <c r="M2924" s="11">
        <v>0.3</v>
      </c>
      <c r="O2924" s="16"/>
      <c r="P2924" s="14"/>
      <c r="Q2924" s="12"/>
      <c r="R2924" s="13"/>
    </row>
    <row r="2925" spans="1:18" ht="15.75" customHeight="1">
      <c r="A2925" s="1"/>
      <c r="B2925" s="6" t="s">
        <v>14</v>
      </c>
      <c r="C2925" s="6">
        <v>1185732</v>
      </c>
      <c r="D2925" s="7">
        <v>44385</v>
      </c>
      <c r="E2925" s="6" t="s">
        <v>33</v>
      </c>
      <c r="F2925" s="6" t="s">
        <v>104</v>
      </c>
      <c r="G2925" s="6" t="s">
        <v>105</v>
      </c>
      <c r="H2925" s="6" t="s">
        <v>20</v>
      </c>
      <c r="I2925" s="8">
        <v>0.4</v>
      </c>
      <c r="J2925" s="9">
        <v>1750</v>
      </c>
      <c r="K2925" s="10">
        <f t="shared" si="0"/>
        <v>700</v>
      </c>
      <c r="L2925" s="10">
        <f t="shared" si="1"/>
        <v>210</v>
      </c>
      <c r="M2925" s="11">
        <v>0.3</v>
      </c>
      <c r="O2925" s="16"/>
      <c r="P2925" s="14"/>
      <c r="Q2925" s="12"/>
      <c r="R2925" s="13"/>
    </row>
    <row r="2926" spans="1:18" ht="15.75" customHeight="1">
      <c r="A2926" s="1"/>
      <c r="B2926" s="6" t="s">
        <v>14</v>
      </c>
      <c r="C2926" s="6">
        <v>1185732</v>
      </c>
      <c r="D2926" s="7">
        <v>44385</v>
      </c>
      <c r="E2926" s="6" t="s">
        <v>33</v>
      </c>
      <c r="F2926" s="6" t="s">
        <v>104</v>
      </c>
      <c r="G2926" s="6" t="s">
        <v>105</v>
      </c>
      <c r="H2926" s="6" t="s">
        <v>21</v>
      </c>
      <c r="I2926" s="8">
        <v>0.5</v>
      </c>
      <c r="J2926" s="9">
        <v>2000</v>
      </c>
      <c r="K2926" s="10">
        <f t="shared" si="0"/>
        <v>1000</v>
      </c>
      <c r="L2926" s="10">
        <f t="shared" si="1"/>
        <v>350</v>
      </c>
      <c r="M2926" s="11">
        <v>0.35</v>
      </c>
      <c r="O2926" s="16"/>
      <c r="P2926" s="14"/>
      <c r="Q2926" s="12"/>
      <c r="R2926" s="13"/>
    </row>
    <row r="2927" spans="1:18" ht="15.75" customHeight="1">
      <c r="A2927" s="1"/>
      <c r="B2927" s="6" t="s">
        <v>14</v>
      </c>
      <c r="C2927" s="6">
        <v>1185732</v>
      </c>
      <c r="D2927" s="7">
        <v>44385</v>
      </c>
      <c r="E2927" s="6" t="s">
        <v>33</v>
      </c>
      <c r="F2927" s="6" t="s">
        <v>104</v>
      </c>
      <c r="G2927" s="6" t="s">
        <v>105</v>
      </c>
      <c r="H2927" s="6" t="s">
        <v>22</v>
      </c>
      <c r="I2927" s="8">
        <v>0.55000000000000004</v>
      </c>
      <c r="J2927" s="9">
        <v>3750</v>
      </c>
      <c r="K2927" s="10">
        <f t="shared" si="0"/>
        <v>2062.5</v>
      </c>
      <c r="L2927" s="10">
        <f t="shared" si="1"/>
        <v>825</v>
      </c>
      <c r="M2927" s="11">
        <v>0.4</v>
      </c>
      <c r="O2927" s="16"/>
      <c r="P2927" s="14"/>
      <c r="Q2927" s="12"/>
      <c r="R2927" s="13"/>
    </row>
    <row r="2928" spans="1:18" ht="15.75" customHeight="1">
      <c r="A2928" s="1"/>
      <c r="B2928" s="6" t="s">
        <v>14</v>
      </c>
      <c r="C2928" s="6">
        <v>1185732</v>
      </c>
      <c r="D2928" s="7">
        <v>44417</v>
      </c>
      <c r="E2928" s="6" t="s">
        <v>33</v>
      </c>
      <c r="F2928" s="6" t="s">
        <v>104</v>
      </c>
      <c r="G2928" s="6" t="s">
        <v>105</v>
      </c>
      <c r="H2928" s="6" t="s">
        <v>17</v>
      </c>
      <c r="I2928" s="8">
        <v>0.5</v>
      </c>
      <c r="J2928" s="9">
        <v>5250</v>
      </c>
      <c r="K2928" s="10">
        <f t="shared" si="0"/>
        <v>2625</v>
      </c>
      <c r="L2928" s="10">
        <f t="shared" si="1"/>
        <v>918.74999999999989</v>
      </c>
      <c r="M2928" s="11">
        <v>0.35</v>
      </c>
      <c r="O2928" s="16"/>
      <c r="P2928" s="14"/>
      <c r="Q2928" s="12"/>
      <c r="R2928" s="13"/>
    </row>
    <row r="2929" spans="1:18" ht="15.75" customHeight="1">
      <c r="A2929" s="1"/>
      <c r="B2929" s="6" t="s">
        <v>14</v>
      </c>
      <c r="C2929" s="6">
        <v>1185732</v>
      </c>
      <c r="D2929" s="7">
        <v>44417</v>
      </c>
      <c r="E2929" s="6" t="s">
        <v>33</v>
      </c>
      <c r="F2929" s="6" t="s">
        <v>104</v>
      </c>
      <c r="G2929" s="6" t="s">
        <v>105</v>
      </c>
      <c r="H2929" s="6" t="s">
        <v>18</v>
      </c>
      <c r="I2929" s="8">
        <v>0.45000000000000007</v>
      </c>
      <c r="J2929" s="9">
        <v>3000</v>
      </c>
      <c r="K2929" s="10">
        <f t="shared" si="0"/>
        <v>1350.0000000000002</v>
      </c>
      <c r="L2929" s="10">
        <f t="shared" si="1"/>
        <v>405.00000000000006</v>
      </c>
      <c r="M2929" s="11">
        <v>0.3</v>
      </c>
      <c r="O2929" s="16"/>
      <c r="P2929" s="14"/>
      <c r="Q2929" s="12"/>
      <c r="R2929" s="13"/>
    </row>
    <row r="2930" spans="1:18" ht="15.75" customHeight="1">
      <c r="A2930" s="1"/>
      <c r="B2930" s="6" t="s">
        <v>14</v>
      </c>
      <c r="C2930" s="6">
        <v>1185732</v>
      </c>
      <c r="D2930" s="7">
        <v>44417</v>
      </c>
      <c r="E2930" s="6" t="s">
        <v>33</v>
      </c>
      <c r="F2930" s="6" t="s">
        <v>104</v>
      </c>
      <c r="G2930" s="6" t="s">
        <v>105</v>
      </c>
      <c r="H2930" s="6" t="s">
        <v>19</v>
      </c>
      <c r="I2930" s="8">
        <v>0.4</v>
      </c>
      <c r="J2930" s="9">
        <v>2250</v>
      </c>
      <c r="K2930" s="10">
        <f t="shared" si="0"/>
        <v>900</v>
      </c>
      <c r="L2930" s="10">
        <f t="shared" si="1"/>
        <v>270</v>
      </c>
      <c r="M2930" s="11">
        <v>0.3</v>
      </c>
      <c r="O2930" s="16"/>
      <c r="P2930" s="14"/>
      <c r="Q2930" s="12"/>
      <c r="R2930" s="13"/>
    </row>
    <row r="2931" spans="1:18" ht="15.75" customHeight="1">
      <c r="A2931" s="1"/>
      <c r="B2931" s="6" t="s">
        <v>14</v>
      </c>
      <c r="C2931" s="6">
        <v>1185732</v>
      </c>
      <c r="D2931" s="7">
        <v>44417</v>
      </c>
      <c r="E2931" s="6" t="s">
        <v>33</v>
      </c>
      <c r="F2931" s="6" t="s">
        <v>104</v>
      </c>
      <c r="G2931" s="6" t="s">
        <v>105</v>
      </c>
      <c r="H2931" s="6" t="s">
        <v>20</v>
      </c>
      <c r="I2931" s="8">
        <v>0.4</v>
      </c>
      <c r="J2931" s="9">
        <v>2000</v>
      </c>
      <c r="K2931" s="10">
        <f t="shared" si="0"/>
        <v>800</v>
      </c>
      <c r="L2931" s="10">
        <f t="shared" si="1"/>
        <v>240</v>
      </c>
      <c r="M2931" s="11">
        <v>0.3</v>
      </c>
      <c r="O2931" s="16"/>
      <c r="P2931" s="14"/>
      <c r="Q2931" s="12"/>
      <c r="R2931" s="13"/>
    </row>
    <row r="2932" spans="1:18" ht="15.75" customHeight="1">
      <c r="A2932" s="1"/>
      <c r="B2932" s="6" t="s">
        <v>14</v>
      </c>
      <c r="C2932" s="6">
        <v>1185732</v>
      </c>
      <c r="D2932" s="7">
        <v>44417</v>
      </c>
      <c r="E2932" s="6" t="s">
        <v>33</v>
      </c>
      <c r="F2932" s="6" t="s">
        <v>104</v>
      </c>
      <c r="G2932" s="6" t="s">
        <v>105</v>
      </c>
      <c r="H2932" s="6" t="s">
        <v>21</v>
      </c>
      <c r="I2932" s="8">
        <v>0.5</v>
      </c>
      <c r="J2932" s="9">
        <v>1750</v>
      </c>
      <c r="K2932" s="10">
        <f t="shared" si="0"/>
        <v>875</v>
      </c>
      <c r="L2932" s="10">
        <f t="shared" si="1"/>
        <v>306.25</v>
      </c>
      <c r="M2932" s="11">
        <v>0.35</v>
      </c>
      <c r="O2932" s="16"/>
      <c r="P2932" s="14"/>
      <c r="Q2932" s="12"/>
      <c r="R2932" s="13"/>
    </row>
    <row r="2933" spans="1:18" ht="15.75" customHeight="1">
      <c r="A2933" s="1"/>
      <c r="B2933" s="6" t="s">
        <v>14</v>
      </c>
      <c r="C2933" s="6">
        <v>1185732</v>
      </c>
      <c r="D2933" s="7">
        <v>44417</v>
      </c>
      <c r="E2933" s="6" t="s">
        <v>33</v>
      </c>
      <c r="F2933" s="6" t="s">
        <v>104</v>
      </c>
      <c r="G2933" s="6" t="s">
        <v>105</v>
      </c>
      <c r="H2933" s="6" t="s">
        <v>22</v>
      </c>
      <c r="I2933" s="8">
        <v>0.55000000000000004</v>
      </c>
      <c r="J2933" s="9">
        <v>3500</v>
      </c>
      <c r="K2933" s="10">
        <f t="shared" si="0"/>
        <v>1925.0000000000002</v>
      </c>
      <c r="L2933" s="10">
        <f t="shared" si="1"/>
        <v>770.00000000000011</v>
      </c>
      <c r="M2933" s="11">
        <v>0.4</v>
      </c>
      <c r="O2933" s="16"/>
      <c r="P2933" s="14"/>
      <c r="Q2933" s="12"/>
      <c r="R2933" s="13"/>
    </row>
    <row r="2934" spans="1:18" ht="15.75" customHeight="1">
      <c r="A2934" s="1"/>
      <c r="B2934" s="6" t="s">
        <v>14</v>
      </c>
      <c r="C2934" s="6">
        <v>1185732</v>
      </c>
      <c r="D2934" s="7">
        <v>44449</v>
      </c>
      <c r="E2934" s="6" t="s">
        <v>33</v>
      </c>
      <c r="F2934" s="6" t="s">
        <v>104</v>
      </c>
      <c r="G2934" s="6" t="s">
        <v>105</v>
      </c>
      <c r="H2934" s="6" t="s">
        <v>17</v>
      </c>
      <c r="I2934" s="8">
        <v>0.4</v>
      </c>
      <c r="J2934" s="9">
        <v>4750</v>
      </c>
      <c r="K2934" s="10">
        <f t="shared" si="0"/>
        <v>1900</v>
      </c>
      <c r="L2934" s="10">
        <f t="shared" si="1"/>
        <v>665</v>
      </c>
      <c r="M2934" s="11">
        <v>0.35</v>
      </c>
      <c r="O2934" s="16"/>
      <c r="P2934" s="14"/>
      <c r="Q2934" s="12"/>
      <c r="R2934" s="13"/>
    </row>
    <row r="2935" spans="1:18" ht="15.75" customHeight="1">
      <c r="A2935" s="1"/>
      <c r="B2935" s="6" t="s">
        <v>14</v>
      </c>
      <c r="C2935" s="6">
        <v>1185732</v>
      </c>
      <c r="D2935" s="7">
        <v>44449</v>
      </c>
      <c r="E2935" s="6" t="s">
        <v>33</v>
      </c>
      <c r="F2935" s="6" t="s">
        <v>104</v>
      </c>
      <c r="G2935" s="6" t="s">
        <v>105</v>
      </c>
      <c r="H2935" s="6" t="s">
        <v>18</v>
      </c>
      <c r="I2935" s="8">
        <v>0.35000000000000009</v>
      </c>
      <c r="J2935" s="9">
        <v>2750</v>
      </c>
      <c r="K2935" s="10">
        <f t="shared" si="0"/>
        <v>962.50000000000023</v>
      </c>
      <c r="L2935" s="10">
        <f t="shared" si="1"/>
        <v>288.75000000000006</v>
      </c>
      <c r="M2935" s="11">
        <v>0.3</v>
      </c>
      <c r="O2935" s="16"/>
      <c r="P2935" s="14"/>
      <c r="Q2935" s="12"/>
      <c r="R2935" s="13"/>
    </row>
    <row r="2936" spans="1:18" ht="15.75" customHeight="1">
      <c r="A2936" s="1"/>
      <c r="B2936" s="6" t="s">
        <v>14</v>
      </c>
      <c r="C2936" s="6">
        <v>1185732</v>
      </c>
      <c r="D2936" s="7">
        <v>44449</v>
      </c>
      <c r="E2936" s="6" t="s">
        <v>33</v>
      </c>
      <c r="F2936" s="6" t="s">
        <v>104</v>
      </c>
      <c r="G2936" s="6" t="s">
        <v>105</v>
      </c>
      <c r="H2936" s="6" t="s">
        <v>19</v>
      </c>
      <c r="I2936" s="8">
        <v>0.30000000000000004</v>
      </c>
      <c r="J2936" s="9">
        <v>1750</v>
      </c>
      <c r="K2936" s="10">
        <f t="shared" si="0"/>
        <v>525.00000000000011</v>
      </c>
      <c r="L2936" s="10">
        <f t="shared" si="1"/>
        <v>157.50000000000003</v>
      </c>
      <c r="M2936" s="11">
        <v>0.3</v>
      </c>
      <c r="O2936" s="16"/>
      <c r="P2936" s="14"/>
      <c r="Q2936" s="12"/>
      <c r="R2936" s="13"/>
    </row>
    <row r="2937" spans="1:18" ht="15.75" customHeight="1">
      <c r="A2937" s="1"/>
      <c r="B2937" s="6" t="s">
        <v>14</v>
      </c>
      <c r="C2937" s="6">
        <v>1185732</v>
      </c>
      <c r="D2937" s="7">
        <v>44449</v>
      </c>
      <c r="E2937" s="6" t="s">
        <v>33</v>
      </c>
      <c r="F2937" s="6" t="s">
        <v>104</v>
      </c>
      <c r="G2937" s="6" t="s">
        <v>105</v>
      </c>
      <c r="H2937" s="6" t="s">
        <v>20</v>
      </c>
      <c r="I2937" s="8">
        <v>0.30000000000000004</v>
      </c>
      <c r="J2937" s="9">
        <v>1500</v>
      </c>
      <c r="K2937" s="10">
        <f t="shared" si="0"/>
        <v>450.00000000000006</v>
      </c>
      <c r="L2937" s="10">
        <f t="shared" si="1"/>
        <v>135</v>
      </c>
      <c r="M2937" s="11">
        <v>0.3</v>
      </c>
      <c r="O2937" s="16"/>
      <c r="P2937" s="14"/>
      <c r="Q2937" s="12"/>
      <c r="R2937" s="13"/>
    </row>
    <row r="2938" spans="1:18" ht="15.75" customHeight="1">
      <c r="A2938" s="1"/>
      <c r="B2938" s="6" t="s">
        <v>14</v>
      </c>
      <c r="C2938" s="6">
        <v>1185732</v>
      </c>
      <c r="D2938" s="7">
        <v>44449</v>
      </c>
      <c r="E2938" s="6" t="s">
        <v>33</v>
      </c>
      <c r="F2938" s="6" t="s">
        <v>104</v>
      </c>
      <c r="G2938" s="6" t="s">
        <v>105</v>
      </c>
      <c r="H2938" s="6" t="s">
        <v>21</v>
      </c>
      <c r="I2938" s="8">
        <v>0.4</v>
      </c>
      <c r="J2938" s="9">
        <v>1500</v>
      </c>
      <c r="K2938" s="10">
        <f t="shared" si="0"/>
        <v>600</v>
      </c>
      <c r="L2938" s="10">
        <f t="shared" si="1"/>
        <v>210</v>
      </c>
      <c r="M2938" s="11">
        <v>0.35</v>
      </c>
      <c r="O2938" s="16"/>
      <c r="P2938" s="14"/>
      <c r="Q2938" s="12"/>
      <c r="R2938" s="13"/>
    </row>
    <row r="2939" spans="1:18" ht="15.75" customHeight="1">
      <c r="A2939" s="1"/>
      <c r="B2939" s="6" t="s">
        <v>14</v>
      </c>
      <c r="C2939" s="6">
        <v>1185732</v>
      </c>
      <c r="D2939" s="7">
        <v>44449</v>
      </c>
      <c r="E2939" s="6" t="s">
        <v>33</v>
      </c>
      <c r="F2939" s="6" t="s">
        <v>104</v>
      </c>
      <c r="G2939" s="6" t="s">
        <v>105</v>
      </c>
      <c r="H2939" s="6" t="s">
        <v>22</v>
      </c>
      <c r="I2939" s="8">
        <v>0.45</v>
      </c>
      <c r="J2939" s="9">
        <v>2250</v>
      </c>
      <c r="K2939" s="10">
        <f t="shared" si="0"/>
        <v>1012.5</v>
      </c>
      <c r="L2939" s="10">
        <f t="shared" si="1"/>
        <v>405</v>
      </c>
      <c r="M2939" s="11">
        <v>0.4</v>
      </c>
      <c r="O2939" s="16"/>
      <c r="P2939" s="14"/>
      <c r="Q2939" s="12"/>
      <c r="R2939" s="13"/>
    </row>
    <row r="2940" spans="1:18" ht="15.75" customHeight="1">
      <c r="A2940" s="1"/>
      <c r="B2940" s="6" t="s">
        <v>14</v>
      </c>
      <c r="C2940" s="6">
        <v>1185732</v>
      </c>
      <c r="D2940" s="7">
        <v>44478</v>
      </c>
      <c r="E2940" s="6" t="s">
        <v>33</v>
      </c>
      <c r="F2940" s="6" t="s">
        <v>104</v>
      </c>
      <c r="G2940" s="6" t="s">
        <v>105</v>
      </c>
      <c r="H2940" s="6" t="s">
        <v>17</v>
      </c>
      <c r="I2940" s="8">
        <v>0.49999999999999994</v>
      </c>
      <c r="J2940" s="9">
        <v>4000</v>
      </c>
      <c r="K2940" s="10">
        <f t="shared" si="0"/>
        <v>1999.9999999999998</v>
      </c>
      <c r="L2940" s="10">
        <f t="shared" si="1"/>
        <v>699.99999999999989</v>
      </c>
      <c r="M2940" s="11">
        <v>0.35</v>
      </c>
      <c r="O2940" s="16"/>
      <c r="P2940" s="14"/>
      <c r="Q2940" s="12"/>
      <c r="R2940" s="13"/>
    </row>
    <row r="2941" spans="1:18" ht="15.75" customHeight="1">
      <c r="A2941" s="1"/>
      <c r="B2941" s="6" t="s">
        <v>14</v>
      </c>
      <c r="C2941" s="6">
        <v>1185732</v>
      </c>
      <c r="D2941" s="7">
        <v>44478</v>
      </c>
      <c r="E2941" s="6" t="s">
        <v>33</v>
      </c>
      <c r="F2941" s="6" t="s">
        <v>104</v>
      </c>
      <c r="G2941" s="6" t="s">
        <v>105</v>
      </c>
      <c r="H2941" s="6" t="s">
        <v>18</v>
      </c>
      <c r="I2941" s="8">
        <v>0.4</v>
      </c>
      <c r="J2941" s="9">
        <v>2500</v>
      </c>
      <c r="K2941" s="10">
        <f t="shared" si="0"/>
        <v>1000</v>
      </c>
      <c r="L2941" s="10">
        <f t="shared" si="1"/>
        <v>300</v>
      </c>
      <c r="M2941" s="11">
        <v>0.3</v>
      </c>
      <c r="O2941" s="16"/>
      <c r="P2941" s="14"/>
      <c r="Q2941" s="12"/>
      <c r="R2941" s="13"/>
    </row>
    <row r="2942" spans="1:18" ht="15.75" customHeight="1">
      <c r="A2942" s="1"/>
      <c r="B2942" s="6" t="s">
        <v>14</v>
      </c>
      <c r="C2942" s="6">
        <v>1185732</v>
      </c>
      <c r="D2942" s="7">
        <v>44478</v>
      </c>
      <c r="E2942" s="6" t="s">
        <v>33</v>
      </c>
      <c r="F2942" s="6" t="s">
        <v>104</v>
      </c>
      <c r="G2942" s="6" t="s">
        <v>105</v>
      </c>
      <c r="H2942" s="6" t="s">
        <v>19</v>
      </c>
      <c r="I2942" s="8">
        <v>0.4</v>
      </c>
      <c r="J2942" s="9">
        <v>1500</v>
      </c>
      <c r="K2942" s="10">
        <f t="shared" si="0"/>
        <v>600</v>
      </c>
      <c r="L2942" s="10">
        <f t="shared" si="1"/>
        <v>180</v>
      </c>
      <c r="M2942" s="11">
        <v>0.3</v>
      </c>
      <c r="O2942" s="16"/>
      <c r="P2942" s="14"/>
      <c r="Q2942" s="12"/>
      <c r="R2942" s="13"/>
    </row>
    <row r="2943" spans="1:18" ht="15.75" customHeight="1">
      <c r="A2943" s="1"/>
      <c r="B2943" s="6" t="s">
        <v>14</v>
      </c>
      <c r="C2943" s="6">
        <v>1185732</v>
      </c>
      <c r="D2943" s="7">
        <v>44478</v>
      </c>
      <c r="E2943" s="6" t="s">
        <v>33</v>
      </c>
      <c r="F2943" s="6" t="s">
        <v>104</v>
      </c>
      <c r="G2943" s="6" t="s">
        <v>105</v>
      </c>
      <c r="H2943" s="6" t="s">
        <v>20</v>
      </c>
      <c r="I2943" s="8">
        <v>0.4</v>
      </c>
      <c r="J2943" s="9">
        <v>1250</v>
      </c>
      <c r="K2943" s="10">
        <f t="shared" si="0"/>
        <v>500</v>
      </c>
      <c r="L2943" s="10">
        <f t="shared" si="1"/>
        <v>150</v>
      </c>
      <c r="M2943" s="11">
        <v>0.3</v>
      </c>
      <c r="O2943" s="16"/>
      <c r="P2943" s="14"/>
      <c r="Q2943" s="12"/>
      <c r="R2943" s="13"/>
    </row>
    <row r="2944" spans="1:18" ht="15.75" customHeight="1">
      <c r="A2944" s="1"/>
      <c r="B2944" s="6" t="s">
        <v>14</v>
      </c>
      <c r="C2944" s="6">
        <v>1185732</v>
      </c>
      <c r="D2944" s="7">
        <v>44478</v>
      </c>
      <c r="E2944" s="6" t="s">
        <v>33</v>
      </c>
      <c r="F2944" s="6" t="s">
        <v>104</v>
      </c>
      <c r="G2944" s="6" t="s">
        <v>105</v>
      </c>
      <c r="H2944" s="6" t="s">
        <v>21</v>
      </c>
      <c r="I2944" s="8">
        <v>0.49999999999999994</v>
      </c>
      <c r="J2944" s="9">
        <v>1250</v>
      </c>
      <c r="K2944" s="10">
        <f t="shared" si="0"/>
        <v>624.99999999999989</v>
      </c>
      <c r="L2944" s="10">
        <f t="shared" si="1"/>
        <v>218.74999999999994</v>
      </c>
      <c r="M2944" s="11">
        <v>0.35</v>
      </c>
      <c r="O2944" s="16"/>
      <c r="P2944" s="14"/>
      <c r="Q2944" s="12"/>
      <c r="R2944" s="13"/>
    </row>
    <row r="2945" spans="1:18" ht="15.75" customHeight="1">
      <c r="A2945" s="1"/>
      <c r="B2945" s="6" t="s">
        <v>14</v>
      </c>
      <c r="C2945" s="6">
        <v>1185732</v>
      </c>
      <c r="D2945" s="7">
        <v>44478</v>
      </c>
      <c r="E2945" s="6" t="s">
        <v>33</v>
      </c>
      <c r="F2945" s="6" t="s">
        <v>104</v>
      </c>
      <c r="G2945" s="6" t="s">
        <v>105</v>
      </c>
      <c r="H2945" s="6" t="s">
        <v>22</v>
      </c>
      <c r="I2945" s="8">
        <v>0.54999999999999982</v>
      </c>
      <c r="J2945" s="9">
        <v>2500</v>
      </c>
      <c r="K2945" s="10">
        <f t="shared" si="0"/>
        <v>1374.9999999999995</v>
      </c>
      <c r="L2945" s="10">
        <f t="shared" si="1"/>
        <v>549.99999999999989</v>
      </c>
      <c r="M2945" s="11">
        <v>0.4</v>
      </c>
      <c r="O2945" s="16"/>
      <c r="P2945" s="14"/>
      <c r="Q2945" s="12"/>
      <c r="R2945" s="13"/>
    </row>
    <row r="2946" spans="1:18" ht="15.75" customHeight="1">
      <c r="A2946" s="1"/>
      <c r="B2946" s="6" t="s">
        <v>14</v>
      </c>
      <c r="C2946" s="6">
        <v>1185732</v>
      </c>
      <c r="D2946" s="7">
        <v>44509</v>
      </c>
      <c r="E2946" s="6" t="s">
        <v>33</v>
      </c>
      <c r="F2946" s="6" t="s">
        <v>104</v>
      </c>
      <c r="G2946" s="6" t="s">
        <v>105</v>
      </c>
      <c r="H2946" s="6" t="s">
        <v>17</v>
      </c>
      <c r="I2946" s="8">
        <v>0.49999999999999994</v>
      </c>
      <c r="J2946" s="9">
        <v>4000</v>
      </c>
      <c r="K2946" s="10">
        <f t="shared" si="0"/>
        <v>1999.9999999999998</v>
      </c>
      <c r="L2946" s="10">
        <f t="shared" si="1"/>
        <v>699.99999999999989</v>
      </c>
      <c r="M2946" s="11">
        <v>0.35</v>
      </c>
      <c r="O2946" s="16"/>
      <c r="P2946" s="14"/>
      <c r="Q2946" s="12"/>
      <c r="R2946" s="13"/>
    </row>
    <row r="2947" spans="1:18" ht="15.75" customHeight="1">
      <c r="A2947" s="1"/>
      <c r="B2947" s="6" t="s">
        <v>14</v>
      </c>
      <c r="C2947" s="6">
        <v>1185732</v>
      </c>
      <c r="D2947" s="7">
        <v>44509</v>
      </c>
      <c r="E2947" s="6" t="s">
        <v>33</v>
      </c>
      <c r="F2947" s="6" t="s">
        <v>104</v>
      </c>
      <c r="G2947" s="6" t="s">
        <v>105</v>
      </c>
      <c r="H2947" s="6" t="s">
        <v>18</v>
      </c>
      <c r="I2947" s="8">
        <v>0.4</v>
      </c>
      <c r="J2947" s="9">
        <v>2500</v>
      </c>
      <c r="K2947" s="10">
        <f t="shared" si="0"/>
        <v>1000</v>
      </c>
      <c r="L2947" s="10">
        <f t="shared" si="1"/>
        <v>300</v>
      </c>
      <c r="M2947" s="11">
        <v>0.3</v>
      </c>
      <c r="O2947" s="16"/>
      <c r="P2947" s="14"/>
      <c r="Q2947" s="12"/>
      <c r="R2947" s="13"/>
    </row>
    <row r="2948" spans="1:18" ht="15.75" customHeight="1">
      <c r="A2948" s="1"/>
      <c r="B2948" s="6" t="s">
        <v>14</v>
      </c>
      <c r="C2948" s="6">
        <v>1185732</v>
      </c>
      <c r="D2948" s="7">
        <v>44509</v>
      </c>
      <c r="E2948" s="6" t="s">
        <v>33</v>
      </c>
      <c r="F2948" s="6" t="s">
        <v>104</v>
      </c>
      <c r="G2948" s="6" t="s">
        <v>105</v>
      </c>
      <c r="H2948" s="6" t="s">
        <v>19</v>
      </c>
      <c r="I2948" s="8">
        <v>0.4</v>
      </c>
      <c r="J2948" s="9">
        <v>1950</v>
      </c>
      <c r="K2948" s="10">
        <f t="shared" si="0"/>
        <v>780</v>
      </c>
      <c r="L2948" s="10">
        <f t="shared" si="1"/>
        <v>234</v>
      </c>
      <c r="M2948" s="11">
        <v>0.3</v>
      </c>
      <c r="O2948" s="16"/>
      <c r="P2948" s="14"/>
      <c r="Q2948" s="12"/>
      <c r="R2948" s="13"/>
    </row>
    <row r="2949" spans="1:18" ht="15.75" customHeight="1">
      <c r="A2949" s="1"/>
      <c r="B2949" s="6" t="s">
        <v>14</v>
      </c>
      <c r="C2949" s="6">
        <v>1185732</v>
      </c>
      <c r="D2949" s="7">
        <v>44509</v>
      </c>
      <c r="E2949" s="6" t="s">
        <v>33</v>
      </c>
      <c r="F2949" s="6" t="s">
        <v>104</v>
      </c>
      <c r="G2949" s="6" t="s">
        <v>105</v>
      </c>
      <c r="H2949" s="6" t="s">
        <v>20</v>
      </c>
      <c r="I2949" s="8">
        <v>0.4</v>
      </c>
      <c r="J2949" s="9">
        <v>1750</v>
      </c>
      <c r="K2949" s="10">
        <f t="shared" si="0"/>
        <v>700</v>
      </c>
      <c r="L2949" s="10">
        <f t="shared" si="1"/>
        <v>210</v>
      </c>
      <c r="M2949" s="11">
        <v>0.3</v>
      </c>
      <c r="O2949" s="16"/>
      <c r="P2949" s="14"/>
      <c r="Q2949" s="12"/>
      <c r="R2949" s="13"/>
    </row>
    <row r="2950" spans="1:18" ht="15.75" customHeight="1">
      <c r="A2950" s="1"/>
      <c r="B2950" s="6" t="s">
        <v>14</v>
      </c>
      <c r="C2950" s="6">
        <v>1185732</v>
      </c>
      <c r="D2950" s="7">
        <v>44509</v>
      </c>
      <c r="E2950" s="6" t="s">
        <v>33</v>
      </c>
      <c r="F2950" s="6" t="s">
        <v>104</v>
      </c>
      <c r="G2950" s="6" t="s">
        <v>105</v>
      </c>
      <c r="H2950" s="6" t="s">
        <v>21</v>
      </c>
      <c r="I2950" s="8">
        <v>0.6</v>
      </c>
      <c r="J2950" s="9">
        <v>1500</v>
      </c>
      <c r="K2950" s="10">
        <f t="shared" si="0"/>
        <v>900</v>
      </c>
      <c r="L2950" s="10">
        <f t="shared" si="1"/>
        <v>315</v>
      </c>
      <c r="M2950" s="11">
        <v>0.35</v>
      </c>
      <c r="O2950" s="16"/>
      <c r="P2950" s="14"/>
      <c r="Q2950" s="12"/>
      <c r="R2950" s="13"/>
    </row>
    <row r="2951" spans="1:18" ht="15.75" customHeight="1">
      <c r="A2951" s="1"/>
      <c r="B2951" s="6" t="s">
        <v>14</v>
      </c>
      <c r="C2951" s="6">
        <v>1185732</v>
      </c>
      <c r="D2951" s="7">
        <v>44509</v>
      </c>
      <c r="E2951" s="6" t="s">
        <v>33</v>
      </c>
      <c r="F2951" s="6" t="s">
        <v>104</v>
      </c>
      <c r="G2951" s="6" t="s">
        <v>105</v>
      </c>
      <c r="H2951" s="6" t="s">
        <v>22</v>
      </c>
      <c r="I2951" s="8">
        <v>0.64999999999999991</v>
      </c>
      <c r="J2951" s="9">
        <v>2500</v>
      </c>
      <c r="K2951" s="10">
        <f t="shared" si="0"/>
        <v>1624.9999999999998</v>
      </c>
      <c r="L2951" s="10">
        <f t="shared" si="1"/>
        <v>650</v>
      </c>
      <c r="M2951" s="11">
        <v>0.4</v>
      </c>
      <c r="O2951" s="16"/>
      <c r="P2951" s="14"/>
      <c r="Q2951" s="12"/>
      <c r="R2951" s="13"/>
    </row>
    <row r="2952" spans="1:18" ht="15.75" customHeight="1">
      <c r="A2952" s="1"/>
      <c r="B2952" s="6" t="s">
        <v>14</v>
      </c>
      <c r="C2952" s="6">
        <v>1185732</v>
      </c>
      <c r="D2952" s="7">
        <v>44538</v>
      </c>
      <c r="E2952" s="6" t="s">
        <v>33</v>
      </c>
      <c r="F2952" s="6" t="s">
        <v>104</v>
      </c>
      <c r="G2952" s="6" t="s">
        <v>105</v>
      </c>
      <c r="H2952" s="6" t="s">
        <v>17</v>
      </c>
      <c r="I2952" s="8">
        <v>0.6</v>
      </c>
      <c r="J2952" s="9">
        <v>5000</v>
      </c>
      <c r="K2952" s="10">
        <f t="shared" si="0"/>
        <v>3000</v>
      </c>
      <c r="L2952" s="10">
        <f t="shared" si="1"/>
        <v>1050</v>
      </c>
      <c r="M2952" s="11">
        <v>0.35</v>
      </c>
      <c r="O2952" s="16"/>
      <c r="P2952" s="14"/>
      <c r="Q2952" s="12"/>
      <c r="R2952" s="13"/>
    </row>
    <row r="2953" spans="1:18" ht="15.75" customHeight="1">
      <c r="A2953" s="1"/>
      <c r="B2953" s="6" t="s">
        <v>14</v>
      </c>
      <c r="C2953" s="6">
        <v>1185732</v>
      </c>
      <c r="D2953" s="7">
        <v>44538</v>
      </c>
      <c r="E2953" s="6" t="s">
        <v>33</v>
      </c>
      <c r="F2953" s="6" t="s">
        <v>104</v>
      </c>
      <c r="G2953" s="6" t="s">
        <v>105</v>
      </c>
      <c r="H2953" s="6" t="s">
        <v>18</v>
      </c>
      <c r="I2953" s="8">
        <v>0.5</v>
      </c>
      <c r="J2953" s="9">
        <v>3000</v>
      </c>
      <c r="K2953" s="10">
        <f t="shared" si="0"/>
        <v>1500</v>
      </c>
      <c r="L2953" s="10">
        <f t="shared" si="1"/>
        <v>450</v>
      </c>
      <c r="M2953" s="11">
        <v>0.3</v>
      </c>
      <c r="O2953" s="16"/>
      <c r="P2953" s="14"/>
      <c r="Q2953" s="12"/>
      <c r="R2953" s="13"/>
    </row>
    <row r="2954" spans="1:18" ht="15.75" customHeight="1">
      <c r="A2954" s="1"/>
      <c r="B2954" s="6" t="s">
        <v>14</v>
      </c>
      <c r="C2954" s="6">
        <v>1185732</v>
      </c>
      <c r="D2954" s="7">
        <v>44538</v>
      </c>
      <c r="E2954" s="6" t="s">
        <v>33</v>
      </c>
      <c r="F2954" s="6" t="s">
        <v>104</v>
      </c>
      <c r="G2954" s="6" t="s">
        <v>105</v>
      </c>
      <c r="H2954" s="6" t="s">
        <v>19</v>
      </c>
      <c r="I2954" s="8">
        <v>0.5</v>
      </c>
      <c r="J2954" s="9">
        <v>2500</v>
      </c>
      <c r="K2954" s="10">
        <f t="shared" si="0"/>
        <v>1250</v>
      </c>
      <c r="L2954" s="10">
        <f t="shared" si="1"/>
        <v>375</v>
      </c>
      <c r="M2954" s="11">
        <v>0.3</v>
      </c>
      <c r="O2954" s="16"/>
      <c r="P2954" s="14"/>
      <c r="Q2954" s="12"/>
      <c r="R2954" s="13"/>
    </row>
    <row r="2955" spans="1:18" ht="15.75" customHeight="1">
      <c r="A2955" s="1"/>
      <c r="B2955" s="6" t="s">
        <v>14</v>
      </c>
      <c r="C2955" s="6">
        <v>1185732</v>
      </c>
      <c r="D2955" s="7">
        <v>44538</v>
      </c>
      <c r="E2955" s="6" t="s">
        <v>33</v>
      </c>
      <c r="F2955" s="6" t="s">
        <v>104</v>
      </c>
      <c r="G2955" s="6" t="s">
        <v>105</v>
      </c>
      <c r="H2955" s="6" t="s">
        <v>20</v>
      </c>
      <c r="I2955" s="8">
        <v>0.5</v>
      </c>
      <c r="J2955" s="9">
        <v>2000</v>
      </c>
      <c r="K2955" s="10">
        <f t="shared" si="0"/>
        <v>1000</v>
      </c>
      <c r="L2955" s="10">
        <f t="shared" si="1"/>
        <v>300</v>
      </c>
      <c r="M2955" s="11">
        <v>0.3</v>
      </c>
      <c r="O2955" s="16"/>
      <c r="P2955" s="14"/>
      <c r="Q2955" s="12"/>
      <c r="R2955" s="13"/>
    </row>
    <row r="2956" spans="1:18" ht="15.75" customHeight="1">
      <c r="A2956" s="1"/>
      <c r="B2956" s="6" t="s">
        <v>14</v>
      </c>
      <c r="C2956" s="6">
        <v>1185732</v>
      </c>
      <c r="D2956" s="7">
        <v>44538</v>
      </c>
      <c r="E2956" s="6" t="s">
        <v>33</v>
      </c>
      <c r="F2956" s="6" t="s">
        <v>104</v>
      </c>
      <c r="G2956" s="6" t="s">
        <v>105</v>
      </c>
      <c r="H2956" s="6" t="s">
        <v>21</v>
      </c>
      <c r="I2956" s="8">
        <v>0.6</v>
      </c>
      <c r="J2956" s="9">
        <v>2000</v>
      </c>
      <c r="K2956" s="10">
        <f t="shared" si="0"/>
        <v>1200</v>
      </c>
      <c r="L2956" s="10">
        <f t="shared" si="1"/>
        <v>420</v>
      </c>
      <c r="M2956" s="11">
        <v>0.35</v>
      </c>
      <c r="O2956" s="16"/>
      <c r="P2956" s="14"/>
      <c r="Q2956" s="12"/>
      <c r="R2956" s="13"/>
    </row>
    <row r="2957" spans="1:18" ht="15.75" customHeight="1">
      <c r="A2957" s="1"/>
      <c r="B2957" s="6" t="s">
        <v>14</v>
      </c>
      <c r="C2957" s="6">
        <v>1185732</v>
      </c>
      <c r="D2957" s="7">
        <v>44538</v>
      </c>
      <c r="E2957" s="6" t="s">
        <v>33</v>
      </c>
      <c r="F2957" s="6" t="s">
        <v>104</v>
      </c>
      <c r="G2957" s="6" t="s">
        <v>105</v>
      </c>
      <c r="H2957" s="6" t="s">
        <v>22</v>
      </c>
      <c r="I2957" s="8">
        <v>0.64999999999999991</v>
      </c>
      <c r="J2957" s="9">
        <v>3000</v>
      </c>
      <c r="K2957" s="10">
        <f t="shared" si="0"/>
        <v>1949.9999999999998</v>
      </c>
      <c r="L2957" s="10">
        <f t="shared" si="1"/>
        <v>780</v>
      </c>
      <c r="M2957" s="11">
        <v>0.4</v>
      </c>
      <c r="O2957" s="16"/>
      <c r="P2957" s="14"/>
      <c r="Q2957" s="12"/>
      <c r="R2957" s="13"/>
    </row>
    <row r="2958" spans="1:18" ht="15.75" customHeight="1">
      <c r="A2958" s="1" t="s">
        <v>39</v>
      </c>
      <c r="B2958" s="6" t="s">
        <v>14</v>
      </c>
      <c r="C2958" s="6">
        <v>1185732</v>
      </c>
      <c r="D2958" s="7">
        <v>44202</v>
      </c>
      <c r="E2958" s="6" t="s">
        <v>33</v>
      </c>
      <c r="F2958" s="6" t="s">
        <v>106</v>
      </c>
      <c r="G2958" s="6" t="s">
        <v>107</v>
      </c>
      <c r="H2958" s="6" t="s">
        <v>17</v>
      </c>
      <c r="I2958" s="8">
        <v>0.30000000000000004</v>
      </c>
      <c r="J2958" s="9">
        <v>4500</v>
      </c>
      <c r="K2958" s="10">
        <f t="shared" si="0"/>
        <v>1350.0000000000002</v>
      </c>
      <c r="L2958" s="10">
        <f t="shared" si="1"/>
        <v>405.00000000000006</v>
      </c>
      <c r="M2958" s="11">
        <v>0.3</v>
      </c>
      <c r="O2958" s="16"/>
      <c r="P2958" s="14"/>
      <c r="Q2958" s="12"/>
      <c r="R2958" s="13"/>
    </row>
    <row r="2959" spans="1:18" ht="15.75" customHeight="1">
      <c r="A2959" s="1"/>
      <c r="B2959" s="6" t="s">
        <v>14</v>
      </c>
      <c r="C2959" s="6">
        <v>1185732</v>
      </c>
      <c r="D2959" s="7">
        <v>44202</v>
      </c>
      <c r="E2959" s="6" t="s">
        <v>33</v>
      </c>
      <c r="F2959" s="6" t="s">
        <v>106</v>
      </c>
      <c r="G2959" s="6" t="s">
        <v>107</v>
      </c>
      <c r="H2959" s="6" t="s">
        <v>18</v>
      </c>
      <c r="I2959" s="8">
        <v>0.30000000000000004</v>
      </c>
      <c r="J2959" s="9">
        <v>2500</v>
      </c>
      <c r="K2959" s="10">
        <f t="shared" si="0"/>
        <v>750.00000000000011</v>
      </c>
      <c r="L2959" s="10">
        <f t="shared" si="1"/>
        <v>262.5</v>
      </c>
      <c r="M2959" s="11">
        <v>0.35</v>
      </c>
      <c r="O2959" s="16"/>
      <c r="P2959" s="14"/>
      <c r="Q2959" s="12"/>
      <c r="R2959" s="13"/>
    </row>
    <row r="2960" spans="1:18" ht="15.75" customHeight="1">
      <c r="A2960" s="1"/>
      <c r="B2960" s="6" t="s">
        <v>14</v>
      </c>
      <c r="C2960" s="6">
        <v>1185732</v>
      </c>
      <c r="D2960" s="7">
        <v>44202</v>
      </c>
      <c r="E2960" s="6" t="s">
        <v>33</v>
      </c>
      <c r="F2960" s="6" t="s">
        <v>106</v>
      </c>
      <c r="G2960" s="6" t="s">
        <v>107</v>
      </c>
      <c r="H2960" s="6" t="s">
        <v>19</v>
      </c>
      <c r="I2960" s="8">
        <v>0.20000000000000007</v>
      </c>
      <c r="J2960" s="9">
        <v>2500</v>
      </c>
      <c r="K2960" s="10">
        <f t="shared" si="0"/>
        <v>500.00000000000017</v>
      </c>
      <c r="L2960" s="10">
        <f t="shared" si="1"/>
        <v>150.00000000000006</v>
      </c>
      <c r="M2960" s="11">
        <v>0.3</v>
      </c>
      <c r="O2960" s="16"/>
      <c r="P2960" s="14"/>
      <c r="Q2960" s="12"/>
      <c r="R2960" s="13"/>
    </row>
    <row r="2961" spans="1:18" ht="15.75" customHeight="1">
      <c r="A2961" s="1"/>
      <c r="B2961" s="6" t="s">
        <v>14</v>
      </c>
      <c r="C2961" s="6">
        <v>1185732</v>
      </c>
      <c r="D2961" s="7">
        <v>44202</v>
      </c>
      <c r="E2961" s="6" t="s">
        <v>33</v>
      </c>
      <c r="F2961" s="6" t="s">
        <v>106</v>
      </c>
      <c r="G2961" s="6" t="s">
        <v>107</v>
      </c>
      <c r="H2961" s="6" t="s">
        <v>20</v>
      </c>
      <c r="I2961" s="8">
        <v>0.25000000000000006</v>
      </c>
      <c r="J2961" s="9">
        <v>1000</v>
      </c>
      <c r="K2961" s="10">
        <f t="shared" si="0"/>
        <v>250.00000000000006</v>
      </c>
      <c r="L2961" s="10">
        <f t="shared" si="1"/>
        <v>75.000000000000014</v>
      </c>
      <c r="M2961" s="11">
        <v>0.3</v>
      </c>
      <c r="O2961" s="16"/>
      <c r="P2961" s="14"/>
      <c r="Q2961" s="12"/>
      <c r="R2961" s="13"/>
    </row>
    <row r="2962" spans="1:18" ht="15.75" customHeight="1">
      <c r="A2962" s="1"/>
      <c r="B2962" s="6" t="s">
        <v>14</v>
      </c>
      <c r="C2962" s="6">
        <v>1185732</v>
      </c>
      <c r="D2962" s="7">
        <v>44202</v>
      </c>
      <c r="E2962" s="6" t="s">
        <v>33</v>
      </c>
      <c r="F2962" s="6" t="s">
        <v>106</v>
      </c>
      <c r="G2962" s="6" t="s">
        <v>107</v>
      </c>
      <c r="H2962" s="6" t="s">
        <v>21</v>
      </c>
      <c r="I2962" s="8">
        <v>0.39999999999999997</v>
      </c>
      <c r="J2962" s="9">
        <v>1500</v>
      </c>
      <c r="K2962" s="10">
        <f t="shared" si="0"/>
        <v>600</v>
      </c>
      <c r="L2962" s="10">
        <f t="shared" si="1"/>
        <v>300</v>
      </c>
      <c r="M2962" s="11">
        <v>0.5</v>
      </c>
      <c r="O2962" s="16"/>
      <c r="P2962" s="14"/>
      <c r="Q2962" s="12"/>
      <c r="R2962" s="13"/>
    </row>
    <row r="2963" spans="1:18" ht="15.75" customHeight="1">
      <c r="A2963" s="1"/>
      <c r="B2963" s="6" t="s">
        <v>14</v>
      </c>
      <c r="C2963" s="6">
        <v>1185732</v>
      </c>
      <c r="D2963" s="7">
        <v>44202</v>
      </c>
      <c r="E2963" s="6" t="s">
        <v>33</v>
      </c>
      <c r="F2963" s="6" t="s">
        <v>106</v>
      </c>
      <c r="G2963" s="6" t="s">
        <v>107</v>
      </c>
      <c r="H2963" s="6" t="s">
        <v>22</v>
      </c>
      <c r="I2963" s="8">
        <v>0.30000000000000004</v>
      </c>
      <c r="J2963" s="9">
        <v>2500</v>
      </c>
      <c r="K2963" s="10">
        <f t="shared" si="0"/>
        <v>750.00000000000011</v>
      </c>
      <c r="L2963" s="10">
        <f t="shared" si="1"/>
        <v>300.00000000000006</v>
      </c>
      <c r="M2963" s="11">
        <v>0.4</v>
      </c>
      <c r="O2963" s="16"/>
      <c r="P2963" s="14"/>
      <c r="Q2963" s="12"/>
      <c r="R2963" s="13"/>
    </row>
    <row r="2964" spans="1:18" ht="15.75" customHeight="1">
      <c r="A2964" s="1"/>
      <c r="B2964" s="6" t="s">
        <v>14</v>
      </c>
      <c r="C2964" s="6">
        <v>1185732</v>
      </c>
      <c r="D2964" s="7">
        <v>44233</v>
      </c>
      <c r="E2964" s="6" t="s">
        <v>33</v>
      </c>
      <c r="F2964" s="6" t="s">
        <v>106</v>
      </c>
      <c r="G2964" s="6" t="s">
        <v>107</v>
      </c>
      <c r="H2964" s="6" t="s">
        <v>17</v>
      </c>
      <c r="I2964" s="8">
        <v>0.30000000000000004</v>
      </c>
      <c r="J2964" s="9">
        <v>5000</v>
      </c>
      <c r="K2964" s="10">
        <f t="shared" si="0"/>
        <v>1500.0000000000002</v>
      </c>
      <c r="L2964" s="10">
        <f t="shared" si="1"/>
        <v>450.00000000000006</v>
      </c>
      <c r="M2964" s="11">
        <v>0.3</v>
      </c>
      <c r="O2964" s="16"/>
      <c r="P2964" s="14"/>
      <c r="Q2964" s="12"/>
      <c r="R2964" s="13"/>
    </row>
    <row r="2965" spans="1:18" ht="15.75" customHeight="1">
      <c r="A2965" s="1"/>
      <c r="B2965" s="6" t="s">
        <v>14</v>
      </c>
      <c r="C2965" s="6">
        <v>1185732</v>
      </c>
      <c r="D2965" s="7">
        <v>44233</v>
      </c>
      <c r="E2965" s="6" t="s">
        <v>33</v>
      </c>
      <c r="F2965" s="6" t="s">
        <v>106</v>
      </c>
      <c r="G2965" s="6" t="s">
        <v>107</v>
      </c>
      <c r="H2965" s="6" t="s">
        <v>18</v>
      </c>
      <c r="I2965" s="8">
        <v>0.30000000000000004</v>
      </c>
      <c r="J2965" s="9">
        <v>1500</v>
      </c>
      <c r="K2965" s="10">
        <f t="shared" si="0"/>
        <v>450.00000000000006</v>
      </c>
      <c r="L2965" s="10">
        <f t="shared" si="1"/>
        <v>157.5</v>
      </c>
      <c r="M2965" s="11">
        <v>0.35</v>
      </c>
      <c r="O2965" s="16"/>
      <c r="P2965" s="14"/>
      <c r="Q2965" s="12"/>
      <c r="R2965" s="13"/>
    </row>
    <row r="2966" spans="1:18" ht="15.75" customHeight="1">
      <c r="A2966" s="1"/>
      <c r="B2966" s="6" t="s">
        <v>14</v>
      </c>
      <c r="C2966" s="6">
        <v>1185732</v>
      </c>
      <c r="D2966" s="7">
        <v>44233</v>
      </c>
      <c r="E2966" s="6" t="s">
        <v>33</v>
      </c>
      <c r="F2966" s="6" t="s">
        <v>106</v>
      </c>
      <c r="G2966" s="6" t="s">
        <v>107</v>
      </c>
      <c r="H2966" s="6" t="s">
        <v>19</v>
      </c>
      <c r="I2966" s="8">
        <v>0.20000000000000007</v>
      </c>
      <c r="J2966" s="9">
        <v>2000</v>
      </c>
      <c r="K2966" s="10">
        <f t="shared" si="0"/>
        <v>400.00000000000011</v>
      </c>
      <c r="L2966" s="10">
        <f t="shared" si="1"/>
        <v>120.00000000000003</v>
      </c>
      <c r="M2966" s="11">
        <v>0.3</v>
      </c>
      <c r="O2966" s="16"/>
      <c r="P2966" s="14"/>
      <c r="Q2966" s="12"/>
      <c r="R2966" s="13"/>
    </row>
    <row r="2967" spans="1:18" ht="15.75" customHeight="1">
      <c r="A2967" s="1"/>
      <c r="B2967" s="6" t="s">
        <v>14</v>
      </c>
      <c r="C2967" s="6">
        <v>1185732</v>
      </c>
      <c r="D2967" s="7">
        <v>44233</v>
      </c>
      <c r="E2967" s="6" t="s">
        <v>33</v>
      </c>
      <c r="F2967" s="6" t="s">
        <v>106</v>
      </c>
      <c r="G2967" s="6" t="s">
        <v>107</v>
      </c>
      <c r="H2967" s="6" t="s">
        <v>20</v>
      </c>
      <c r="I2967" s="8">
        <v>0.25000000000000006</v>
      </c>
      <c r="J2967" s="9">
        <v>750</v>
      </c>
      <c r="K2967" s="10">
        <f t="shared" si="0"/>
        <v>187.50000000000003</v>
      </c>
      <c r="L2967" s="10">
        <f t="shared" si="1"/>
        <v>56.250000000000007</v>
      </c>
      <c r="M2967" s="11">
        <v>0.3</v>
      </c>
      <c r="O2967" s="16"/>
      <c r="P2967" s="14"/>
      <c r="Q2967" s="12"/>
      <c r="R2967" s="13"/>
    </row>
    <row r="2968" spans="1:18" ht="15.75" customHeight="1">
      <c r="A2968" s="1"/>
      <c r="B2968" s="6" t="s">
        <v>14</v>
      </c>
      <c r="C2968" s="6">
        <v>1185732</v>
      </c>
      <c r="D2968" s="7">
        <v>44233</v>
      </c>
      <c r="E2968" s="6" t="s">
        <v>33</v>
      </c>
      <c r="F2968" s="6" t="s">
        <v>106</v>
      </c>
      <c r="G2968" s="6" t="s">
        <v>107</v>
      </c>
      <c r="H2968" s="6" t="s">
        <v>21</v>
      </c>
      <c r="I2968" s="8">
        <v>0.39999999999999997</v>
      </c>
      <c r="J2968" s="9">
        <v>1500</v>
      </c>
      <c r="K2968" s="10">
        <f t="shared" si="0"/>
        <v>600</v>
      </c>
      <c r="L2968" s="10">
        <f t="shared" si="1"/>
        <v>300</v>
      </c>
      <c r="M2968" s="11">
        <v>0.5</v>
      </c>
      <c r="O2968" s="16"/>
      <c r="P2968" s="14"/>
      <c r="Q2968" s="12"/>
      <c r="R2968" s="13"/>
    </row>
    <row r="2969" spans="1:18" ht="15.75" customHeight="1">
      <c r="A2969" s="1"/>
      <c r="B2969" s="6" t="s">
        <v>14</v>
      </c>
      <c r="C2969" s="6">
        <v>1185732</v>
      </c>
      <c r="D2969" s="7">
        <v>44233</v>
      </c>
      <c r="E2969" s="6" t="s">
        <v>33</v>
      </c>
      <c r="F2969" s="6" t="s">
        <v>106</v>
      </c>
      <c r="G2969" s="6" t="s">
        <v>107</v>
      </c>
      <c r="H2969" s="6" t="s">
        <v>22</v>
      </c>
      <c r="I2969" s="8">
        <v>0.14999999999999997</v>
      </c>
      <c r="J2969" s="9">
        <v>2500</v>
      </c>
      <c r="K2969" s="10">
        <f t="shared" si="0"/>
        <v>374.99999999999994</v>
      </c>
      <c r="L2969" s="10">
        <f t="shared" si="1"/>
        <v>149.99999999999997</v>
      </c>
      <c r="M2969" s="11">
        <v>0.4</v>
      </c>
      <c r="O2969" s="16"/>
      <c r="P2969" s="14"/>
      <c r="Q2969" s="12"/>
      <c r="R2969" s="13"/>
    </row>
    <row r="2970" spans="1:18" ht="15.75" customHeight="1">
      <c r="A2970" s="1"/>
      <c r="B2970" s="6" t="s">
        <v>14</v>
      </c>
      <c r="C2970" s="6">
        <v>1185732</v>
      </c>
      <c r="D2970" s="7">
        <v>44260</v>
      </c>
      <c r="E2970" s="6" t="s">
        <v>33</v>
      </c>
      <c r="F2970" s="6" t="s">
        <v>106</v>
      </c>
      <c r="G2970" s="6" t="s">
        <v>107</v>
      </c>
      <c r="H2970" s="6" t="s">
        <v>17</v>
      </c>
      <c r="I2970" s="8">
        <v>0.20000000000000004</v>
      </c>
      <c r="J2970" s="9">
        <v>4700</v>
      </c>
      <c r="K2970" s="10">
        <f t="shared" si="0"/>
        <v>940.00000000000023</v>
      </c>
      <c r="L2970" s="10">
        <f t="shared" si="1"/>
        <v>282.00000000000006</v>
      </c>
      <c r="M2970" s="11">
        <v>0.3</v>
      </c>
      <c r="O2970" s="16"/>
      <c r="P2970" s="14"/>
      <c r="Q2970" s="12"/>
      <c r="R2970" s="13"/>
    </row>
    <row r="2971" spans="1:18" ht="15.75" customHeight="1">
      <c r="A2971" s="1"/>
      <c r="B2971" s="6" t="s">
        <v>14</v>
      </c>
      <c r="C2971" s="6">
        <v>1185732</v>
      </c>
      <c r="D2971" s="7">
        <v>44260</v>
      </c>
      <c r="E2971" s="6" t="s">
        <v>33</v>
      </c>
      <c r="F2971" s="6" t="s">
        <v>106</v>
      </c>
      <c r="G2971" s="6" t="s">
        <v>107</v>
      </c>
      <c r="H2971" s="6" t="s">
        <v>18</v>
      </c>
      <c r="I2971" s="8">
        <v>0.20000000000000004</v>
      </c>
      <c r="J2971" s="9">
        <v>1750</v>
      </c>
      <c r="K2971" s="10">
        <f t="shared" si="0"/>
        <v>350.00000000000006</v>
      </c>
      <c r="L2971" s="10">
        <f t="shared" si="1"/>
        <v>122.50000000000001</v>
      </c>
      <c r="M2971" s="11">
        <v>0.35</v>
      </c>
      <c r="O2971" s="16"/>
      <c r="P2971" s="14"/>
      <c r="Q2971" s="12"/>
      <c r="R2971" s="13"/>
    </row>
    <row r="2972" spans="1:18" ht="15.75" customHeight="1">
      <c r="A2972" s="1"/>
      <c r="B2972" s="6" t="s">
        <v>14</v>
      </c>
      <c r="C2972" s="6">
        <v>1185732</v>
      </c>
      <c r="D2972" s="7">
        <v>44260</v>
      </c>
      <c r="E2972" s="6" t="s">
        <v>33</v>
      </c>
      <c r="F2972" s="6" t="s">
        <v>106</v>
      </c>
      <c r="G2972" s="6" t="s">
        <v>107</v>
      </c>
      <c r="H2972" s="6" t="s">
        <v>19</v>
      </c>
      <c r="I2972" s="8">
        <v>0.10000000000000003</v>
      </c>
      <c r="J2972" s="9">
        <v>2250</v>
      </c>
      <c r="K2972" s="10">
        <f t="shared" si="0"/>
        <v>225.00000000000009</v>
      </c>
      <c r="L2972" s="10">
        <f t="shared" si="1"/>
        <v>67.500000000000028</v>
      </c>
      <c r="M2972" s="11">
        <v>0.3</v>
      </c>
      <c r="O2972" s="16"/>
      <c r="P2972" s="14"/>
      <c r="Q2972" s="12"/>
      <c r="R2972" s="13"/>
    </row>
    <row r="2973" spans="1:18" ht="15.75" customHeight="1">
      <c r="A2973" s="1"/>
      <c r="B2973" s="6" t="s">
        <v>14</v>
      </c>
      <c r="C2973" s="6">
        <v>1185732</v>
      </c>
      <c r="D2973" s="7">
        <v>44260</v>
      </c>
      <c r="E2973" s="6" t="s">
        <v>33</v>
      </c>
      <c r="F2973" s="6" t="s">
        <v>106</v>
      </c>
      <c r="G2973" s="6" t="s">
        <v>107</v>
      </c>
      <c r="H2973" s="6" t="s">
        <v>20</v>
      </c>
      <c r="I2973" s="8">
        <v>0.14999999999999997</v>
      </c>
      <c r="J2973" s="9">
        <v>1000</v>
      </c>
      <c r="K2973" s="10">
        <f t="shared" si="0"/>
        <v>149.99999999999997</v>
      </c>
      <c r="L2973" s="10">
        <f t="shared" si="1"/>
        <v>44.999999999999993</v>
      </c>
      <c r="M2973" s="11">
        <v>0.3</v>
      </c>
      <c r="O2973" s="16"/>
      <c r="P2973" s="14"/>
      <c r="Q2973" s="12"/>
      <c r="R2973" s="13"/>
    </row>
    <row r="2974" spans="1:18" ht="15.75" customHeight="1">
      <c r="A2974" s="1"/>
      <c r="B2974" s="6" t="s">
        <v>14</v>
      </c>
      <c r="C2974" s="6">
        <v>1185732</v>
      </c>
      <c r="D2974" s="7">
        <v>44260</v>
      </c>
      <c r="E2974" s="6" t="s">
        <v>33</v>
      </c>
      <c r="F2974" s="6" t="s">
        <v>106</v>
      </c>
      <c r="G2974" s="6" t="s">
        <v>107</v>
      </c>
      <c r="H2974" s="6" t="s">
        <v>21</v>
      </c>
      <c r="I2974" s="8">
        <v>0.30000000000000004</v>
      </c>
      <c r="J2974" s="9">
        <v>1500</v>
      </c>
      <c r="K2974" s="10">
        <f t="shared" si="0"/>
        <v>450.00000000000006</v>
      </c>
      <c r="L2974" s="10">
        <f t="shared" si="1"/>
        <v>225.00000000000003</v>
      </c>
      <c r="M2974" s="11">
        <v>0.5</v>
      </c>
      <c r="O2974" s="16"/>
      <c r="P2974" s="14"/>
      <c r="Q2974" s="12"/>
      <c r="R2974" s="13"/>
    </row>
    <row r="2975" spans="1:18" ht="15.75" customHeight="1">
      <c r="A2975" s="1"/>
      <c r="B2975" s="6" t="s">
        <v>14</v>
      </c>
      <c r="C2975" s="6">
        <v>1185732</v>
      </c>
      <c r="D2975" s="7">
        <v>44260</v>
      </c>
      <c r="E2975" s="6" t="s">
        <v>33</v>
      </c>
      <c r="F2975" s="6" t="s">
        <v>106</v>
      </c>
      <c r="G2975" s="6" t="s">
        <v>107</v>
      </c>
      <c r="H2975" s="6" t="s">
        <v>22</v>
      </c>
      <c r="I2975" s="8">
        <v>0.20000000000000004</v>
      </c>
      <c r="J2975" s="9">
        <v>2500</v>
      </c>
      <c r="K2975" s="10">
        <f t="shared" si="0"/>
        <v>500.00000000000011</v>
      </c>
      <c r="L2975" s="10">
        <f t="shared" si="1"/>
        <v>200.00000000000006</v>
      </c>
      <c r="M2975" s="11">
        <v>0.4</v>
      </c>
      <c r="O2975" s="16"/>
      <c r="P2975" s="14"/>
      <c r="Q2975" s="12"/>
      <c r="R2975" s="13"/>
    </row>
    <row r="2976" spans="1:18" ht="15.75" customHeight="1">
      <c r="A2976" s="1"/>
      <c r="B2976" s="6" t="s">
        <v>14</v>
      </c>
      <c r="C2976" s="6">
        <v>1185732</v>
      </c>
      <c r="D2976" s="7">
        <v>44292</v>
      </c>
      <c r="E2976" s="6" t="s">
        <v>33</v>
      </c>
      <c r="F2976" s="6" t="s">
        <v>106</v>
      </c>
      <c r="G2976" s="6" t="s">
        <v>107</v>
      </c>
      <c r="H2976" s="6" t="s">
        <v>17</v>
      </c>
      <c r="I2976" s="8">
        <v>0.20000000000000004</v>
      </c>
      <c r="J2976" s="9">
        <v>4750</v>
      </c>
      <c r="K2976" s="10">
        <f t="shared" si="0"/>
        <v>950.00000000000023</v>
      </c>
      <c r="L2976" s="10">
        <f t="shared" si="1"/>
        <v>285.00000000000006</v>
      </c>
      <c r="M2976" s="11">
        <v>0.3</v>
      </c>
      <c r="O2976" s="16"/>
      <c r="P2976" s="14"/>
      <c r="Q2976" s="12"/>
      <c r="R2976" s="13"/>
    </row>
    <row r="2977" spans="1:18" ht="15.75" customHeight="1">
      <c r="A2977" s="1"/>
      <c r="B2977" s="6" t="s">
        <v>14</v>
      </c>
      <c r="C2977" s="6">
        <v>1185732</v>
      </c>
      <c r="D2977" s="7">
        <v>44292</v>
      </c>
      <c r="E2977" s="6" t="s">
        <v>33</v>
      </c>
      <c r="F2977" s="6" t="s">
        <v>106</v>
      </c>
      <c r="G2977" s="6" t="s">
        <v>107</v>
      </c>
      <c r="H2977" s="6" t="s">
        <v>18</v>
      </c>
      <c r="I2977" s="8">
        <v>0.20000000000000004</v>
      </c>
      <c r="J2977" s="9">
        <v>1750</v>
      </c>
      <c r="K2977" s="10">
        <f t="shared" si="0"/>
        <v>350.00000000000006</v>
      </c>
      <c r="L2977" s="10">
        <f t="shared" si="1"/>
        <v>122.50000000000001</v>
      </c>
      <c r="M2977" s="11">
        <v>0.35</v>
      </c>
      <c r="O2977" s="16"/>
      <c r="P2977" s="14"/>
      <c r="Q2977" s="12"/>
      <c r="R2977" s="13"/>
    </row>
    <row r="2978" spans="1:18" ht="15.75" customHeight="1">
      <c r="A2978" s="1"/>
      <c r="B2978" s="6" t="s">
        <v>14</v>
      </c>
      <c r="C2978" s="6">
        <v>1185732</v>
      </c>
      <c r="D2978" s="7">
        <v>44292</v>
      </c>
      <c r="E2978" s="6" t="s">
        <v>33</v>
      </c>
      <c r="F2978" s="6" t="s">
        <v>106</v>
      </c>
      <c r="G2978" s="6" t="s">
        <v>107</v>
      </c>
      <c r="H2978" s="6" t="s">
        <v>19</v>
      </c>
      <c r="I2978" s="8">
        <v>0.10000000000000003</v>
      </c>
      <c r="J2978" s="9">
        <v>1750</v>
      </c>
      <c r="K2978" s="10">
        <f t="shared" si="0"/>
        <v>175.00000000000006</v>
      </c>
      <c r="L2978" s="10">
        <f t="shared" si="1"/>
        <v>52.500000000000014</v>
      </c>
      <c r="M2978" s="11">
        <v>0.3</v>
      </c>
      <c r="O2978" s="16"/>
      <c r="P2978" s="14"/>
      <c r="Q2978" s="12"/>
      <c r="R2978" s="13"/>
    </row>
    <row r="2979" spans="1:18" ht="15.75" customHeight="1">
      <c r="A2979" s="1"/>
      <c r="B2979" s="6" t="s">
        <v>14</v>
      </c>
      <c r="C2979" s="6">
        <v>1185732</v>
      </c>
      <c r="D2979" s="7">
        <v>44292</v>
      </c>
      <c r="E2979" s="6" t="s">
        <v>33</v>
      </c>
      <c r="F2979" s="6" t="s">
        <v>106</v>
      </c>
      <c r="G2979" s="6" t="s">
        <v>107</v>
      </c>
      <c r="H2979" s="6" t="s">
        <v>20</v>
      </c>
      <c r="I2979" s="8">
        <v>0.14999999999999997</v>
      </c>
      <c r="J2979" s="9">
        <v>1000</v>
      </c>
      <c r="K2979" s="10">
        <f t="shared" si="0"/>
        <v>149.99999999999997</v>
      </c>
      <c r="L2979" s="10">
        <f t="shared" si="1"/>
        <v>44.999999999999993</v>
      </c>
      <c r="M2979" s="11">
        <v>0.3</v>
      </c>
      <c r="O2979" s="16"/>
      <c r="P2979" s="14"/>
      <c r="Q2979" s="12"/>
      <c r="R2979" s="13"/>
    </row>
    <row r="2980" spans="1:18" ht="15.75" customHeight="1">
      <c r="A2980" s="1"/>
      <c r="B2980" s="6" t="s">
        <v>14</v>
      </c>
      <c r="C2980" s="6">
        <v>1185732</v>
      </c>
      <c r="D2980" s="7">
        <v>44292</v>
      </c>
      <c r="E2980" s="6" t="s">
        <v>33</v>
      </c>
      <c r="F2980" s="6" t="s">
        <v>106</v>
      </c>
      <c r="G2980" s="6" t="s">
        <v>107</v>
      </c>
      <c r="H2980" s="6" t="s">
        <v>21</v>
      </c>
      <c r="I2980" s="8">
        <v>0.6</v>
      </c>
      <c r="J2980" s="9">
        <v>1250</v>
      </c>
      <c r="K2980" s="10">
        <f t="shared" si="0"/>
        <v>750</v>
      </c>
      <c r="L2980" s="10">
        <f t="shared" si="1"/>
        <v>375</v>
      </c>
      <c r="M2980" s="11">
        <v>0.5</v>
      </c>
      <c r="O2980" s="16"/>
      <c r="P2980" s="14"/>
      <c r="Q2980" s="12"/>
      <c r="R2980" s="13"/>
    </row>
    <row r="2981" spans="1:18" ht="15.75" customHeight="1">
      <c r="A2981" s="1"/>
      <c r="B2981" s="6" t="s">
        <v>14</v>
      </c>
      <c r="C2981" s="6">
        <v>1185732</v>
      </c>
      <c r="D2981" s="7">
        <v>44292</v>
      </c>
      <c r="E2981" s="6" t="s">
        <v>33</v>
      </c>
      <c r="F2981" s="6" t="s">
        <v>106</v>
      </c>
      <c r="G2981" s="6" t="s">
        <v>107</v>
      </c>
      <c r="H2981" s="6" t="s">
        <v>22</v>
      </c>
      <c r="I2981" s="8">
        <v>0.5</v>
      </c>
      <c r="J2981" s="9">
        <v>2500</v>
      </c>
      <c r="K2981" s="10">
        <f t="shared" si="0"/>
        <v>1250</v>
      </c>
      <c r="L2981" s="10">
        <f t="shared" si="1"/>
        <v>500</v>
      </c>
      <c r="M2981" s="11">
        <v>0.4</v>
      </c>
      <c r="O2981" s="16"/>
      <c r="P2981" s="14"/>
      <c r="Q2981" s="12"/>
      <c r="R2981" s="13"/>
    </row>
    <row r="2982" spans="1:18" ht="15.75" customHeight="1">
      <c r="A2982" s="1"/>
      <c r="B2982" s="6" t="s">
        <v>14</v>
      </c>
      <c r="C2982" s="6">
        <v>1185732</v>
      </c>
      <c r="D2982" s="7">
        <v>44323</v>
      </c>
      <c r="E2982" s="6" t="s">
        <v>33</v>
      </c>
      <c r="F2982" s="6" t="s">
        <v>106</v>
      </c>
      <c r="G2982" s="6" t="s">
        <v>107</v>
      </c>
      <c r="H2982" s="6" t="s">
        <v>17</v>
      </c>
      <c r="I2982" s="8">
        <v>0.6</v>
      </c>
      <c r="J2982" s="9">
        <v>5200</v>
      </c>
      <c r="K2982" s="10">
        <f t="shared" si="0"/>
        <v>3120</v>
      </c>
      <c r="L2982" s="10">
        <f t="shared" si="1"/>
        <v>936</v>
      </c>
      <c r="M2982" s="11">
        <v>0.3</v>
      </c>
      <c r="O2982" s="16"/>
      <c r="P2982" s="14"/>
      <c r="Q2982" s="12"/>
      <c r="R2982" s="13"/>
    </row>
    <row r="2983" spans="1:18" ht="15.75" customHeight="1">
      <c r="A2983" s="1"/>
      <c r="B2983" s="6" t="s">
        <v>14</v>
      </c>
      <c r="C2983" s="6">
        <v>1185732</v>
      </c>
      <c r="D2983" s="7">
        <v>44323</v>
      </c>
      <c r="E2983" s="6" t="s">
        <v>33</v>
      </c>
      <c r="F2983" s="6" t="s">
        <v>106</v>
      </c>
      <c r="G2983" s="6" t="s">
        <v>107</v>
      </c>
      <c r="H2983" s="6" t="s">
        <v>18</v>
      </c>
      <c r="I2983" s="8">
        <v>0.4</v>
      </c>
      <c r="J2983" s="9">
        <v>2250</v>
      </c>
      <c r="K2983" s="10">
        <f t="shared" si="0"/>
        <v>900</v>
      </c>
      <c r="L2983" s="10">
        <f t="shared" si="1"/>
        <v>315</v>
      </c>
      <c r="M2983" s="11">
        <v>0.35</v>
      </c>
      <c r="O2983" s="16"/>
      <c r="P2983" s="14"/>
      <c r="Q2983" s="12"/>
      <c r="R2983" s="13"/>
    </row>
    <row r="2984" spans="1:18" ht="15.75" customHeight="1">
      <c r="A2984" s="1"/>
      <c r="B2984" s="6" t="s">
        <v>14</v>
      </c>
      <c r="C2984" s="6">
        <v>1185732</v>
      </c>
      <c r="D2984" s="7">
        <v>44323</v>
      </c>
      <c r="E2984" s="6" t="s">
        <v>33</v>
      </c>
      <c r="F2984" s="6" t="s">
        <v>106</v>
      </c>
      <c r="G2984" s="6" t="s">
        <v>107</v>
      </c>
      <c r="H2984" s="6" t="s">
        <v>19</v>
      </c>
      <c r="I2984" s="8">
        <v>0.35000000000000003</v>
      </c>
      <c r="J2984" s="9">
        <v>2000</v>
      </c>
      <c r="K2984" s="10">
        <f t="shared" si="0"/>
        <v>700.00000000000011</v>
      </c>
      <c r="L2984" s="10">
        <f t="shared" si="1"/>
        <v>210.00000000000003</v>
      </c>
      <c r="M2984" s="11">
        <v>0.3</v>
      </c>
      <c r="O2984" s="16"/>
      <c r="P2984" s="14"/>
      <c r="Q2984" s="12"/>
      <c r="R2984" s="13"/>
    </row>
    <row r="2985" spans="1:18" ht="15.75" customHeight="1">
      <c r="A2985" s="1"/>
      <c r="B2985" s="6" t="s">
        <v>14</v>
      </c>
      <c r="C2985" s="6">
        <v>1185732</v>
      </c>
      <c r="D2985" s="7">
        <v>44323</v>
      </c>
      <c r="E2985" s="6" t="s">
        <v>33</v>
      </c>
      <c r="F2985" s="6" t="s">
        <v>106</v>
      </c>
      <c r="G2985" s="6" t="s">
        <v>107</v>
      </c>
      <c r="H2985" s="6" t="s">
        <v>20</v>
      </c>
      <c r="I2985" s="8">
        <v>0.35000000000000003</v>
      </c>
      <c r="J2985" s="9">
        <v>1250</v>
      </c>
      <c r="K2985" s="10">
        <f t="shared" si="0"/>
        <v>437.50000000000006</v>
      </c>
      <c r="L2985" s="10">
        <f t="shared" si="1"/>
        <v>131.25</v>
      </c>
      <c r="M2985" s="11">
        <v>0.3</v>
      </c>
      <c r="O2985" s="16"/>
      <c r="P2985" s="14"/>
      <c r="Q2985" s="12"/>
      <c r="R2985" s="13"/>
    </row>
    <row r="2986" spans="1:18" ht="15.75" customHeight="1">
      <c r="A2986" s="1"/>
      <c r="B2986" s="6" t="s">
        <v>14</v>
      </c>
      <c r="C2986" s="6">
        <v>1185732</v>
      </c>
      <c r="D2986" s="7">
        <v>44323</v>
      </c>
      <c r="E2986" s="6" t="s">
        <v>33</v>
      </c>
      <c r="F2986" s="6" t="s">
        <v>106</v>
      </c>
      <c r="G2986" s="6" t="s">
        <v>107</v>
      </c>
      <c r="H2986" s="6" t="s">
        <v>21</v>
      </c>
      <c r="I2986" s="8">
        <v>0.44999999999999996</v>
      </c>
      <c r="J2986" s="9">
        <v>1500</v>
      </c>
      <c r="K2986" s="10">
        <f t="shared" si="0"/>
        <v>674.99999999999989</v>
      </c>
      <c r="L2986" s="10">
        <f t="shared" si="1"/>
        <v>337.49999999999994</v>
      </c>
      <c r="M2986" s="11">
        <v>0.5</v>
      </c>
      <c r="O2986" s="16"/>
      <c r="P2986" s="14"/>
      <c r="Q2986" s="12"/>
      <c r="R2986" s="13"/>
    </row>
    <row r="2987" spans="1:18" ht="15.75" customHeight="1">
      <c r="A2987" s="1"/>
      <c r="B2987" s="6" t="s">
        <v>14</v>
      </c>
      <c r="C2987" s="6">
        <v>1185732</v>
      </c>
      <c r="D2987" s="7">
        <v>44323</v>
      </c>
      <c r="E2987" s="6" t="s">
        <v>33</v>
      </c>
      <c r="F2987" s="6" t="s">
        <v>106</v>
      </c>
      <c r="G2987" s="6" t="s">
        <v>107</v>
      </c>
      <c r="H2987" s="6" t="s">
        <v>22</v>
      </c>
      <c r="I2987" s="8">
        <v>0.49999999999999994</v>
      </c>
      <c r="J2987" s="9">
        <v>2750</v>
      </c>
      <c r="K2987" s="10">
        <f t="shared" si="0"/>
        <v>1374.9999999999998</v>
      </c>
      <c r="L2987" s="10">
        <f t="shared" si="1"/>
        <v>549.99999999999989</v>
      </c>
      <c r="M2987" s="11">
        <v>0.4</v>
      </c>
      <c r="O2987" s="16"/>
      <c r="P2987" s="14"/>
      <c r="Q2987" s="12"/>
      <c r="R2987" s="13"/>
    </row>
    <row r="2988" spans="1:18" ht="15.75" customHeight="1">
      <c r="A2988" s="1"/>
      <c r="B2988" s="6" t="s">
        <v>14</v>
      </c>
      <c r="C2988" s="6">
        <v>1185732</v>
      </c>
      <c r="D2988" s="7">
        <v>44353</v>
      </c>
      <c r="E2988" s="6" t="s">
        <v>33</v>
      </c>
      <c r="F2988" s="6" t="s">
        <v>106</v>
      </c>
      <c r="G2988" s="6" t="s">
        <v>107</v>
      </c>
      <c r="H2988" s="6" t="s">
        <v>17</v>
      </c>
      <c r="I2988" s="8">
        <v>0.35000000000000003</v>
      </c>
      <c r="J2988" s="9">
        <v>5250</v>
      </c>
      <c r="K2988" s="10">
        <f t="shared" si="0"/>
        <v>1837.5000000000002</v>
      </c>
      <c r="L2988" s="10">
        <f t="shared" si="1"/>
        <v>551.25</v>
      </c>
      <c r="M2988" s="11">
        <v>0.3</v>
      </c>
      <c r="O2988" s="16"/>
      <c r="P2988" s="14"/>
      <c r="Q2988" s="12"/>
      <c r="R2988" s="13"/>
    </row>
    <row r="2989" spans="1:18" ht="15.75" customHeight="1">
      <c r="A2989" s="1"/>
      <c r="B2989" s="6" t="s">
        <v>14</v>
      </c>
      <c r="C2989" s="6">
        <v>1185732</v>
      </c>
      <c r="D2989" s="7">
        <v>44353</v>
      </c>
      <c r="E2989" s="6" t="s">
        <v>33</v>
      </c>
      <c r="F2989" s="6" t="s">
        <v>106</v>
      </c>
      <c r="G2989" s="6" t="s">
        <v>107</v>
      </c>
      <c r="H2989" s="6" t="s">
        <v>18</v>
      </c>
      <c r="I2989" s="8">
        <v>0.3000000000000001</v>
      </c>
      <c r="J2989" s="9">
        <v>2750</v>
      </c>
      <c r="K2989" s="10">
        <f t="shared" si="0"/>
        <v>825.00000000000023</v>
      </c>
      <c r="L2989" s="10">
        <f t="shared" si="1"/>
        <v>288.75000000000006</v>
      </c>
      <c r="M2989" s="11">
        <v>0.35</v>
      </c>
      <c r="O2989" s="16"/>
      <c r="P2989" s="14"/>
      <c r="Q2989" s="12"/>
      <c r="R2989" s="13"/>
    </row>
    <row r="2990" spans="1:18" ht="15.75" customHeight="1">
      <c r="A2990" s="1"/>
      <c r="B2990" s="6" t="s">
        <v>14</v>
      </c>
      <c r="C2990" s="6">
        <v>1185732</v>
      </c>
      <c r="D2990" s="7">
        <v>44353</v>
      </c>
      <c r="E2990" s="6" t="s">
        <v>33</v>
      </c>
      <c r="F2990" s="6" t="s">
        <v>106</v>
      </c>
      <c r="G2990" s="6" t="s">
        <v>107</v>
      </c>
      <c r="H2990" s="6" t="s">
        <v>19</v>
      </c>
      <c r="I2990" s="8">
        <v>0.25000000000000006</v>
      </c>
      <c r="J2990" s="9">
        <v>2000</v>
      </c>
      <c r="K2990" s="10">
        <f t="shared" si="0"/>
        <v>500.00000000000011</v>
      </c>
      <c r="L2990" s="10">
        <f t="shared" si="1"/>
        <v>150.00000000000003</v>
      </c>
      <c r="M2990" s="11">
        <v>0.3</v>
      </c>
      <c r="O2990" s="16"/>
      <c r="P2990" s="14"/>
      <c r="Q2990" s="12"/>
      <c r="R2990" s="13"/>
    </row>
    <row r="2991" spans="1:18" ht="15.75" customHeight="1">
      <c r="A2991" s="1"/>
      <c r="B2991" s="6" t="s">
        <v>14</v>
      </c>
      <c r="C2991" s="6">
        <v>1185732</v>
      </c>
      <c r="D2991" s="7">
        <v>44353</v>
      </c>
      <c r="E2991" s="6" t="s">
        <v>33</v>
      </c>
      <c r="F2991" s="6" t="s">
        <v>106</v>
      </c>
      <c r="G2991" s="6" t="s">
        <v>107</v>
      </c>
      <c r="H2991" s="6" t="s">
        <v>20</v>
      </c>
      <c r="I2991" s="8">
        <v>0.25000000000000006</v>
      </c>
      <c r="J2991" s="9">
        <v>1750</v>
      </c>
      <c r="K2991" s="10">
        <f t="shared" si="0"/>
        <v>437.50000000000011</v>
      </c>
      <c r="L2991" s="10">
        <f t="shared" si="1"/>
        <v>131.25000000000003</v>
      </c>
      <c r="M2991" s="11">
        <v>0.3</v>
      </c>
      <c r="O2991" s="16"/>
      <c r="P2991" s="14"/>
      <c r="Q2991" s="12"/>
      <c r="R2991" s="13"/>
    </row>
    <row r="2992" spans="1:18" ht="15.75" customHeight="1">
      <c r="A2992" s="1"/>
      <c r="B2992" s="6" t="s">
        <v>14</v>
      </c>
      <c r="C2992" s="6">
        <v>1185732</v>
      </c>
      <c r="D2992" s="7">
        <v>44353</v>
      </c>
      <c r="E2992" s="6" t="s">
        <v>33</v>
      </c>
      <c r="F2992" s="6" t="s">
        <v>106</v>
      </c>
      <c r="G2992" s="6" t="s">
        <v>107</v>
      </c>
      <c r="H2992" s="6" t="s">
        <v>21</v>
      </c>
      <c r="I2992" s="8">
        <v>0.35000000000000003</v>
      </c>
      <c r="J2992" s="9">
        <v>1750</v>
      </c>
      <c r="K2992" s="10">
        <f t="shared" si="0"/>
        <v>612.50000000000011</v>
      </c>
      <c r="L2992" s="10">
        <f t="shared" si="1"/>
        <v>306.25000000000006</v>
      </c>
      <c r="M2992" s="11">
        <v>0.5</v>
      </c>
      <c r="O2992" s="16"/>
      <c r="P2992" s="14"/>
      <c r="Q2992" s="12"/>
      <c r="R2992" s="13"/>
    </row>
    <row r="2993" spans="1:18" ht="15.75" customHeight="1">
      <c r="A2993" s="1"/>
      <c r="B2993" s="6" t="s">
        <v>14</v>
      </c>
      <c r="C2993" s="6">
        <v>1185732</v>
      </c>
      <c r="D2993" s="7">
        <v>44353</v>
      </c>
      <c r="E2993" s="6" t="s">
        <v>33</v>
      </c>
      <c r="F2993" s="6" t="s">
        <v>106</v>
      </c>
      <c r="G2993" s="6" t="s">
        <v>107</v>
      </c>
      <c r="H2993" s="6" t="s">
        <v>22</v>
      </c>
      <c r="I2993" s="8">
        <v>0.55000000000000004</v>
      </c>
      <c r="J2993" s="9">
        <v>3250</v>
      </c>
      <c r="K2993" s="10">
        <f t="shared" si="0"/>
        <v>1787.5000000000002</v>
      </c>
      <c r="L2993" s="10">
        <f t="shared" si="1"/>
        <v>715.00000000000011</v>
      </c>
      <c r="M2993" s="11">
        <v>0.4</v>
      </c>
      <c r="O2993" s="16"/>
      <c r="P2993" s="14"/>
      <c r="Q2993" s="12"/>
      <c r="R2993" s="13"/>
    </row>
    <row r="2994" spans="1:18" ht="15.75" customHeight="1">
      <c r="A2994" s="1"/>
      <c r="B2994" s="6" t="s">
        <v>14</v>
      </c>
      <c r="C2994" s="6">
        <v>1185732</v>
      </c>
      <c r="D2994" s="7">
        <v>44382</v>
      </c>
      <c r="E2994" s="6" t="s">
        <v>33</v>
      </c>
      <c r="F2994" s="6" t="s">
        <v>106</v>
      </c>
      <c r="G2994" s="6" t="s">
        <v>107</v>
      </c>
      <c r="H2994" s="6" t="s">
        <v>17</v>
      </c>
      <c r="I2994" s="8">
        <v>0.5</v>
      </c>
      <c r="J2994" s="9">
        <v>5500</v>
      </c>
      <c r="K2994" s="10">
        <f t="shared" si="0"/>
        <v>2750</v>
      </c>
      <c r="L2994" s="10">
        <f t="shared" si="1"/>
        <v>825</v>
      </c>
      <c r="M2994" s="11">
        <v>0.3</v>
      </c>
      <c r="O2994" s="16"/>
      <c r="P2994" s="14"/>
      <c r="Q2994" s="12"/>
      <c r="R2994" s="13"/>
    </row>
    <row r="2995" spans="1:18" ht="15.75" customHeight="1">
      <c r="A2995" s="1"/>
      <c r="B2995" s="6" t="s">
        <v>14</v>
      </c>
      <c r="C2995" s="6">
        <v>1185732</v>
      </c>
      <c r="D2995" s="7">
        <v>44382</v>
      </c>
      <c r="E2995" s="6" t="s">
        <v>33</v>
      </c>
      <c r="F2995" s="6" t="s">
        <v>106</v>
      </c>
      <c r="G2995" s="6" t="s">
        <v>107</v>
      </c>
      <c r="H2995" s="6" t="s">
        <v>18</v>
      </c>
      <c r="I2995" s="8">
        <v>0.45000000000000007</v>
      </c>
      <c r="J2995" s="9">
        <v>3000</v>
      </c>
      <c r="K2995" s="10">
        <f t="shared" si="0"/>
        <v>1350.0000000000002</v>
      </c>
      <c r="L2995" s="10">
        <f t="shared" si="1"/>
        <v>472.50000000000006</v>
      </c>
      <c r="M2995" s="11">
        <v>0.35</v>
      </c>
      <c r="O2995" s="16"/>
      <c r="P2995" s="14"/>
      <c r="Q2995" s="12"/>
      <c r="R2995" s="13"/>
    </row>
    <row r="2996" spans="1:18" ht="15.75" customHeight="1">
      <c r="A2996" s="1"/>
      <c r="B2996" s="6" t="s">
        <v>14</v>
      </c>
      <c r="C2996" s="6">
        <v>1185732</v>
      </c>
      <c r="D2996" s="7">
        <v>44382</v>
      </c>
      <c r="E2996" s="6" t="s">
        <v>33</v>
      </c>
      <c r="F2996" s="6" t="s">
        <v>106</v>
      </c>
      <c r="G2996" s="6" t="s">
        <v>107</v>
      </c>
      <c r="H2996" s="6" t="s">
        <v>19</v>
      </c>
      <c r="I2996" s="8">
        <v>0.4</v>
      </c>
      <c r="J2996" s="9">
        <v>2250</v>
      </c>
      <c r="K2996" s="10">
        <f t="shared" si="0"/>
        <v>900</v>
      </c>
      <c r="L2996" s="10">
        <f t="shared" si="1"/>
        <v>270</v>
      </c>
      <c r="M2996" s="11">
        <v>0.3</v>
      </c>
      <c r="O2996" s="16"/>
      <c r="P2996" s="14"/>
      <c r="Q2996" s="12"/>
      <c r="R2996" s="13"/>
    </row>
    <row r="2997" spans="1:18" ht="15.75" customHeight="1">
      <c r="A2997" s="1"/>
      <c r="B2997" s="6" t="s">
        <v>14</v>
      </c>
      <c r="C2997" s="6">
        <v>1185732</v>
      </c>
      <c r="D2997" s="7">
        <v>44382</v>
      </c>
      <c r="E2997" s="6" t="s">
        <v>33</v>
      </c>
      <c r="F2997" s="6" t="s">
        <v>106</v>
      </c>
      <c r="G2997" s="6" t="s">
        <v>107</v>
      </c>
      <c r="H2997" s="6" t="s">
        <v>20</v>
      </c>
      <c r="I2997" s="8">
        <v>0.4</v>
      </c>
      <c r="J2997" s="9">
        <v>1750</v>
      </c>
      <c r="K2997" s="10">
        <f t="shared" si="0"/>
        <v>700</v>
      </c>
      <c r="L2997" s="10">
        <f t="shared" si="1"/>
        <v>210</v>
      </c>
      <c r="M2997" s="11">
        <v>0.3</v>
      </c>
      <c r="O2997" s="16"/>
      <c r="P2997" s="14"/>
      <c r="Q2997" s="12"/>
      <c r="R2997" s="13"/>
    </row>
    <row r="2998" spans="1:18" ht="15.75" customHeight="1">
      <c r="A2998" s="1"/>
      <c r="B2998" s="6" t="s">
        <v>14</v>
      </c>
      <c r="C2998" s="6">
        <v>1185732</v>
      </c>
      <c r="D2998" s="7">
        <v>44382</v>
      </c>
      <c r="E2998" s="6" t="s">
        <v>33</v>
      </c>
      <c r="F2998" s="6" t="s">
        <v>106</v>
      </c>
      <c r="G2998" s="6" t="s">
        <v>107</v>
      </c>
      <c r="H2998" s="6" t="s">
        <v>21</v>
      </c>
      <c r="I2998" s="8">
        <v>0.5</v>
      </c>
      <c r="J2998" s="9">
        <v>2000</v>
      </c>
      <c r="K2998" s="10">
        <f t="shared" si="0"/>
        <v>1000</v>
      </c>
      <c r="L2998" s="10">
        <f t="shared" si="1"/>
        <v>500</v>
      </c>
      <c r="M2998" s="11">
        <v>0.5</v>
      </c>
      <c r="O2998" s="16"/>
      <c r="P2998" s="14"/>
      <c r="Q2998" s="12"/>
      <c r="R2998" s="13"/>
    </row>
    <row r="2999" spans="1:18" ht="15.75" customHeight="1">
      <c r="A2999" s="1"/>
      <c r="B2999" s="6" t="s">
        <v>14</v>
      </c>
      <c r="C2999" s="6">
        <v>1185732</v>
      </c>
      <c r="D2999" s="7">
        <v>44382</v>
      </c>
      <c r="E2999" s="6" t="s">
        <v>33</v>
      </c>
      <c r="F2999" s="6" t="s">
        <v>106</v>
      </c>
      <c r="G2999" s="6" t="s">
        <v>107</v>
      </c>
      <c r="H2999" s="6" t="s">
        <v>22</v>
      </c>
      <c r="I2999" s="8">
        <v>0.55000000000000004</v>
      </c>
      <c r="J2999" s="9">
        <v>3750</v>
      </c>
      <c r="K2999" s="10">
        <f t="shared" si="0"/>
        <v>2062.5</v>
      </c>
      <c r="L2999" s="10">
        <f t="shared" si="1"/>
        <v>825</v>
      </c>
      <c r="M2999" s="11">
        <v>0.4</v>
      </c>
      <c r="O2999" s="16"/>
      <c r="P2999" s="14"/>
      <c r="Q2999" s="12"/>
      <c r="R2999" s="13"/>
    </row>
    <row r="3000" spans="1:18" ht="15.75" customHeight="1">
      <c r="A3000" s="1"/>
      <c r="B3000" s="6" t="s">
        <v>14</v>
      </c>
      <c r="C3000" s="6">
        <v>1185732</v>
      </c>
      <c r="D3000" s="7">
        <v>44414</v>
      </c>
      <c r="E3000" s="6" t="s">
        <v>33</v>
      </c>
      <c r="F3000" s="6" t="s">
        <v>106</v>
      </c>
      <c r="G3000" s="6" t="s">
        <v>107</v>
      </c>
      <c r="H3000" s="6" t="s">
        <v>17</v>
      </c>
      <c r="I3000" s="8">
        <v>0.5</v>
      </c>
      <c r="J3000" s="9">
        <v>5250</v>
      </c>
      <c r="K3000" s="10">
        <f t="shared" si="0"/>
        <v>2625</v>
      </c>
      <c r="L3000" s="10">
        <f t="shared" si="1"/>
        <v>787.5</v>
      </c>
      <c r="M3000" s="11">
        <v>0.3</v>
      </c>
      <c r="O3000" s="16"/>
      <c r="P3000" s="14"/>
      <c r="Q3000" s="12"/>
      <c r="R3000" s="13"/>
    </row>
    <row r="3001" spans="1:18" ht="15.75" customHeight="1">
      <c r="A3001" s="1"/>
      <c r="B3001" s="6" t="s">
        <v>14</v>
      </c>
      <c r="C3001" s="6">
        <v>1185732</v>
      </c>
      <c r="D3001" s="7">
        <v>44414</v>
      </c>
      <c r="E3001" s="6" t="s">
        <v>33</v>
      </c>
      <c r="F3001" s="6" t="s">
        <v>106</v>
      </c>
      <c r="G3001" s="6" t="s">
        <v>107</v>
      </c>
      <c r="H3001" s="6" t="s">
        <v>18</v>
      </c>
      <c r="I3001" s="8">
        <v>0.45000000000000007</v>
      </c>
      <c r="J3001" s="9">
        <v>3000</v>
      </c>
      <c r="K3001" s="10">
        <f t="shared" si="0"/>
        <v>1350.0000000000002</v>
      </c>
      <c r="L3001" s="10">
        <f t="shared" si="1"/>
        <v>472.50000000000006</v>
      </c>
      <c r="M3001" s="11">
        <v>0.35</v>
      </c>
      <c r="O3001" s="16"/>
      <c r="P3001" s="14"/>
      <c r="Q3001" s="12"/>
      <c r="R3001" s="13"/>
    </row>
    <row r="3002" spans="1:18" ht="15.75" customHeight="1">
      <c r="A3002" s="1"/>
      <c r="B3002" s="6" t="s">
        <v>14</v>
      </c>
      <c r="C3002" s="6">
        <v>1185732</v>
      </c>
      <c r="D3002" s="7">
        <v>44414</v>
      </c>
      <c r="E3002" s="6" t="s">
        <v>33</v>
      </c>
      <c r="F3002" s="6" t="s">
        <v>106</v>
      </c>
      <c r="G3002" s="6" t="s">
        <v>107</v>
      </c>
      <c r="H3002" s="6" t="s">
        <v>19</v>
      </c>
      <c r="I3002" s="8">
        <v>0.4</v>
      </c>
      <c r="J3002" s="9">
        <v>2250</v>
      </c>
      <c r="K3002" s="10">
        <f t="shared" si="0"/>
        <v>900</v>
      </c>
      <c r="L3002" s="10">
        <f t="shared" si="1"/>
        <v>270</v>
      </c>
      <c r="M3002" s="11">
        <v>0.3</v>
      </c>
      <c r="O3002" s="16"/>
      <c r="P3002" s="14"/>
      <c r="Q3002" s="12"/>
      <c r="R3002" s="13"/>
    </row>
    <row r="3003" spans="1:18" ht="15.75" customHeight="1">
      <c r="A3003" s="1"/>
      <c r="B3003" s="6" t="s">
        <v>14</v>
      </c>
      <c r="C3003" s="6">
        <v>1185732</v>
      </c>
      <c r="D3003" s="7">
        <v>44414</v>
      </c>
      <c r="E3003" s="6" t="s">
        <v>33</v>
      </c>
      <c r="F3003" s="6" t="s">
        <v>106</v>
      </c>
      <c r="G3003" s="6" t="s">
        <v>107</v>
      </c>
      <c r="H3003" s="6" t="s">
        <v>20</v>
      </c>
      <c r="I3003" s="8">
        <v>0.4</v>
      </c>
      <c r="J3003" s="9">
        <v>2000</v>
      </c>
      <c r="K3003" s="10">
        <f t="shared" si="0"/>
        <v>800</v>
      </c>
      <c r="L3003" s="10">
        <f t="shared" si="1"/>
        <v>240</v>
      </c>
      <c r="M3003" s="11">
        <v>0.3</v>
      </c>
      <c r="O3003" s="16"/>
      <c r="P3003" s="14"/>
      <c r="Q3003" s="12"/>
      <c r="R3003" s="13"/>
    </row>
    <row r="3004" spans="1:18" ht="15.75" customHeight="1">
      <c r="A3004" s="1"/>
      <c r="B3004" s="6" t="s">
        <v>14</v>
      </c>
      <c r="C3004" s="6">
        <v>1185732</v>
      </c>
      <c r="D3004" s="7">
        <v>44414</v>
      </c>
      <c r="E3004" s="6" t="s">
        <v>33</v>
      </c>
      <c r="F3004" s="6" t="s">
        <v>106</v>
      </c>
      <c r="G3004" s="6" t="s">
        <v>107</v>
      </c>
      <c r="H3004" s="6" t="s">
        <v>21</v>
      </c>
      <c r="I3004" s="8">
        <v>0.5</v>
      </c>
      <c r="J3004" s="9">
        <v>1750</v>
      </c>
      <c r="K3004" s="10">
        <f t="shared" si="0"/>
        <v>875</v>
      </c>
      <c r="L3004" s="10">
        <f t="shared" si="1"/>
        <v>437.5</v>
      </c>
      <c r="M3004" s="11">
        <v>0.5</v>
      </c>
      <c r="O3004" s="16"/>
      <c r="P3004" s="14"/>
      <c r="Q3004" s="12"/>
      <c r="R3004" s="13"/>
    </row>
    <row r="3005" spans="1:18" ht="15.75" customHeight="1">
      <c r="A3005" s="1"/>
      <c r="B3005" s="6" t="s">
        <v>14</v>
      </c>
      <c r="C3005" s="6">
        <v>1185732</v>
      </c>
      <c r="D3005" s="7">
        <v>44414</v>
      </c>
      <c r="E3005" s="6" t="s">
        <v>33</v>
      </c>
      <c r="F3005" s="6" t="s">
        <v>106</v>
      </c>
      <c r="G3005" s="6" t="s">
        <v>107</v>
      </c>
      <c r="H3005" s="6" t="s">
        <v>22</v>
      </c>
      <c r="I3005" s="8">
        <v>0.55000000000000004</v>
      </c>
      <c r="J3005" s="9">
        <v>3500</v>
      </c>
      <c r="K3005" s="10">
        <f t="shared" si="0"/>
        <v>1925.0000000000002</v>
      </c>
      <c r="L3005" s="10">
        <f t="shared" si="1"/>
        <v>770.00000000000011</v>
      </c>
      <c r="M3005" s="11">
        <v>0.4</v>
      </c>
      <c r="O3005" s="16"/>
      <c r="P3005" s="14"/>
      <c r="Q3005" s="12"/>
      <c r="R3005" s="13"/>
    </row>
    <row r="3006" spans="1:18" ht="15.75" customHeight="1">
      <c r="A3006" s="1"/>
      <c r="B3006" s="6" t="s">
        <v>14</v>
      </c>
      <c r="C3006" s="6">
        <v>1185732</v>
      </c>
      <c r="D3006" s="7">
        <v>44446</v>
      </c>
      <c r="E3006" s="6" t="s">
        <v>33</v>
      </c>
      <c r="F3006" s="6" t="s">
        <v>106</v>
      </c>
      <c r="G3006" s="6" t="s">
        <v>107</v>
      </c>
      <c r="H3006" s="6" t="s">
        <v>17</v>
      </c>
      <c r="I3006" s="8">
        <v>0.35000000000000003</v>
      </c>
      <c r="J3006" s="9">
        <v>4750</v>
      </c>
      <c r="K3006" s="10">
        <f t="shared" si="0"/>
        <v>1662.5000000000002</v>
      </c>
      <c r="L3006" s="10">
        <f t="shared" si="1"/>
        <v>498.75000000000006</v>
      </c>
      <c r="M3006" s="11">
        <v>0.3</v>
      </c>
      <c r="O3006" s="16"/>
      <c r="P3006" s="14"/>
      <c r="Q3006" s="12"/>
      <c r="R3006" s="13"/>
    </row>
    <row r="3007" spans="1:18" ht="15.75" customHeight="1">
      <c r="A3007" s="1"/>
      <c r="B3007" s="6" t="s">
        <v>14</v>
      </c>
      <c r="C3007" s="6">
        <v>1185732</v>
      </c>
      <c r="D3007" s="7">
        <v>44446</v>
      </c>
      <c r="E3007" s="6" t="s">
        <v>33</v>
      </c>
      <c r="F3007" s="6" t="s">
        <v>106</v>
      </c>
      <c r="G3007" s="6" t="s">
        <v>107</v>
      </c>
      <c r="H3007" s="6" t="s">
        <v>18</v>
      </c>
      <c r="I3007" s="8">
        <v>0.3000000000000001</v>
      </c>
      <c r="J3007" s="9">
        <v>2750</v>
      </c>
      <c r="K3007" s="10">
        <f t="shared" si="0"/>
        <v>825.00000000000023</v>
      </c>
      <c r="L3007" s="10">
        <f t="shared" si="1"/>
        <v>288.75000000000006</v>
      </c>
      <c r="M3007" s="11">
        <v>0.35</v>
      </c>
      <c r="O3007" s="16"/>
      <c r="P3007" s="14"/>
      <c r="Q3007" s="12"/>
      <c r="R3007" s="13"/>
    </row>
    <row r="3008" spans="1:18" ht="15.75" customHeight="1">
      <c r="A3008" s="1"/>
      <c r="B3008" s="6" t="s">
        <v>14</v>
      </c>
      <c r="C3008" s="6">
        <v>1185732</v>
      </c>
      <c r="D3008" s="7">
        <v>44446</v>
      </c>
      <c r="E3008" s="6" t="s">
        <v>33</v>
      </c>
      <c r="F3008" s="6" t="s">
        <v>106</v>
      </c>
      <c r="G3008" s="6" t="s">
        <v>107</v>
      </c>
      <c r="H3008" s="6" t="s">
        <v>19</v>
      </c>
      <c r="I3008" s="8">
        <v>0.25000000000000006</v>
      </c>
      <c r="J3008" s="9">
        <v>1750</v>
      </c>
      <c r="K3008" s="10">
        <f t="shared" si="0"/>
        <v>437.50000000000011</v>
      </c>
      <c r="L3008" s="10">
        <f t="shared" si="1"/>
        <v>131.25000000000003</v>
      </c>
      <c r="M3008" s="11">
        <v>0.3</v>
      </c>
      <c r="O3008" s="16"/>
      <c r="P3008" s="14"/>
      <c r="Q3008" s="12"/>
      <c r="R3008" s="13"/>
    </row>
    <row r="3009" spans="1:18" ht="15.75" customHeight="1">
      <c r="A3009" s="1"/>
      <c r="B3009" s="6" t="s">
        <v>14</v>
      </c>
      <c r="C3009" s="6">
        <v>1185732</v>
      </c>
      <c r="D3009" s="7">
        <v>44446</v>
      </c>
      <c r="E3009" s="6" t="s">
        <v>33</v>
      </c>
      <c r="F3009" s="6" t="s">
        <v>106</v>
      </c>
      <c r="G3009" s="6" t="s">
        <v>107</v>
      </c>
      <c r="H3009" s="6" t="s">
        <v>20</v>
      </c>
      <c r="I3009" s="8">
        <v>0.25000000000000006</v>
      </c>
      <c r="J3009" s="9">
        <v>1500</v>
      </c>
      <c r="K3009" s="10">
        <f t="shared" si="0"/>
        <v>375.00000000000006</v>
      </c>
      <c r="L3009" s="10">
        <f t="shared" si="1"/>
        <v>112.50000000000001</v>
      </c>
      <c r="M3009" s="11">
        <v>0.3</v>
      </c>
      <c r="O3009" s="16"/>
      <c r="P3009" s="14"/>
      <c r="Q3009" s="12"/>
      <c r="R3009" s="13"/>
    </row>
    <row r="3010" spans="1:18" ht="15.75" customHeight="1">
      <c r="A3010" s="1"/>
      <c r="B3010" s="6" t="s">
        <v>14</v>
      </c>
      <c r="C3010" s="6">
        <v>1185732</v>
      </c>
      <c r="D3010" s="7">
        <v>44446</v>
      </c>
      <c r="E3010" s="6" t="s">
        <v>33</v>
      </c>
      <c r="F3010" s="6" t="s">
        <v>106</v>
      </c>
      <c r="G3010" s="6" t="s">
        <v>107</v>
      </c>
      <c r="H3010" s="6" t="s">
        <v>21</v>
      </c>
      <c r="I3010" s="8">
        <v>0.35000000000000003</v>
      </c>
      <c r="J3010" s="9">
        <v>1500</v>
      </c>
      <c r="K3010" s="10">
        <f t="shared" si="0"/>
        <v>525</v>
      </c>
      <c r="L3010" s="10">
        <f t="shared" si="1"/>
        <v>262.5</v>
      </c>
      <c r="M3010" s="11">
        <v>0.5</v>
      </c>
      <c r="O3010" s="16"/>
      <c r="P3010" s="14"/>
      <c r="Q3010" s="12"/>
      <c r="R3010" s="13"/>
    </row>
    <row r="3011" spans="1:18" ht="15.75" customHeight="1">
      <c r="A3011" s="1"/>
      <c r="B3011" s="6" t="s">
        <v>14</v>
      </c>
      <c r="C3011" s="6">
        <v>1185732</v>
      </c>
      <c r="D3011" s="7">
        <v>44446</v>
      </c>
      <c r="E3011" s="6" t="s">
        <v>33</v>
      </c>
      <c r="F3011" s="6" t="s">
        <v>106</v>
      </c>
      <c r="G3011" s="6" t="s">
        <v>107</v>
      </c>
      <c r="H3011" s="6" t="s">
        <v>22</v>
      </c>
      <c r="I3011" s="8">
        <v>0.4</v>
      </c>
      <c r="J3011" s="9">
        <v>2250</v>
      </c>
      <c r="K3011" s="10">
        <f t="shared" si="0"/>
        <v>900</v>
      </c>
      <c r="L3011" s="10">
        <f t="shared" si="1"/>
        <v>360</v>
      </c>
      <c r="M3011" s="11">
        <v>0.4</v>
      </c>
      <c r="O3011" s="16"/>
      <c r="P3011" s="14"/>
      <c r="Q3011" s="12"/>
      <c r="R3011" s="13"/>
    </row>
    <row r="3012" spans="1:18" ht="15.75" customHeight="1">
      <c r="A3012" s="1"/>
      <c r="B3012" s="6" t="s">
        <v>14</v>
      </c>
      <c r="C3012" s="6">
        <v>1185732</v>
      </c>
      <c r="D3012" s="7">
        <v>44475</v>
      </c>
      <c r="E3012" s="6" t="s">
        <v>33</v>
      </c>
      <c r="F3012" s="6" t="s">
        <v>106</v>
      </c>
      <c r="G3012" s="6" t="s">
        <v>107</v>
      </c>
      <c r="H3012" s="6" t="s">
        <v>17</v>
      </c>
      <c r="I3012" s="8">
        <v>0.44999999999999996</v>
      </c>
      <c r="J3012" s="9">
        <v>4000</v>
      </c>
      <c r="K3012" s="10">
        <f t="shared" si="0"/>
        <v>1799.9999999999998</v>
      </c>
      <c r="L3012" s="10">
        <f t="shared" si="1"/>
        <v>539.99999999999989</v>
      </c>
      <c r="M3012" s="11">
        <v>0.3</v>
      </c>
      <c r="O3012" s="16"/>
      <c r="P3012" s="14"/>
      <c r="Q3012" s="12"/>
      <c r="R3012" s="13"/>
    </row>
    <row r="3013" spans="1:18" ht="15.75" customHeight="1">
      <c r="A3013" s="1"/>
      <c r="B3013" s="6" t="s">
        <v>14</v>
      </c>
      <c r="C3013" s="6">
        <v>1185732</v>
      </c>
      <c r="D3013" s="7">
        <v>44475</v>
      </c>
      <c r="E3013" s="6" t="s">
        <v>33</v>
      </c>
      <c r="F3013" s="6" t="s">
        <v>106</v>
      </c>
      <c r="G3013" s="6" t="s">
        <v>107</v>
      </c>
      <c r="H3013" s="6" t="s">
        <v>18</v>
      </c>
      <c r="I3013" s="8">
        <v>0.35000000000000003</v>
      </c>
      <c r="J3013" s="9">
        <v>2500</v>
      </c>
      <c r="K3013" s="10">
        <f t="shared" si="0"/>
        <v>875.00000000000011</v>
      </c>
      <c r="L3013" s="10">
        <f t="shared" si="1"/>
        <v>306.25</v>
      </c>
      <c r="M3013" s="11">
        <v>0.35</v>
      </c>
      <c r="O3013" s="16"/>
      <c r="P3013" s="14"/>
      <c r="Q3013" s="12"/>
      <c r="R3013" s="13"/>
    </row>
    <row r="3014" spans="1:18" ht="15.75" customHeight="1">
      <c r="A3014" s="1"/>
      <c r="B3014" s="6" t="s">
        <v>14</v>
      </c>
      <c r="C3014" s="6">
        <v>1185732</v>
      </c>
      <c r="D3014" s="7">
        <v>44475</v>
      </c>
      <c r="E3014" s="6" t="s">
        <v>33</v>
      </c>
      <c r="F3014" s="6" t="s">
        <v>106</v>
      </c>
      <c r="G3014" s="6" t="s">
        <v>107</v>
      </c>
      <c r="H3014" s="6" t="s">
        <v>19</v>
      </c>
      <c r="I3014" s="8">
        <v>0.35000000000000003</v>
      </c>
      <c r="J3014" s="9">
        <v>1500</v>
      </c>
      <c r="K3014" s="10">
        <f t="shared" si="0"/>
        <v>525</v>
      </c>
      <c r="L3014" s="10">
        <f t="shared" si="1"/>
        <v>157.5</v>
      </c>
      <c r="M3014" s="11">
        <v>0.3</v>
      </c>
      <c r="O3014" s="16"/>
      <c r="P3014" s="14"/>
      <c r="Q3014" s="12"/>
      <c r="R3014" s="13"/>
    </row>
    <row r="3015" spans="1:18" ht="15.75" customHeight="1">
      <c r="A3015" s="1"/>
      <c r="B3015" s="6" t="s">
        <v>14</v>
      </c>
      <c r="C3015" s="6">
        <v>1185732</v>
      </c>
      <c r="D3015" s="7">
        <v>44475</v>
      </c>
      <c r="E3015" s="6" t="s">
        <v>33</v>
      </c>
      <c r="F3015" s="6" t="s">
        <v>106</v>
      </c>
      <c r="G3015" s="6" t="s">
        <v>107</v>
      </c>
      <c r="H3015" s="6" t="s">
        <v>20</v>
      </c>
      <c r="I3015" s="8">
        <v>0.35000000000000003</v>
      </c>
      <c r="J3015" s="9">
        <v>1250</v>
      </c>
      <c r="K3015" s="10">
        <f t="shared" si="0"/>
        <v>437.50000000000006</v>
      </c>
      <c r="L3015" s="10">
        <f t="shared" si="1"/>
        <v>131.25</v>
      </c>
      <c r="M3015" s="11">
        <v>0.3</v>
      </c>
      <c r="O3015" s="16"/>
      <c r="P3015" s="14"/>
      <c r="Q3015" s="12"/>
      <c r="R3015" s="13"/>
    </row>
    <row r="3016" spans="1:18" ht="15.75" customHeight="1">
      <c r="A3016" s="1"/>
      <c r="B3016" s="6" t="s">
        <v>14</v>
      </c>
      <c r="C3016" s="6">
        <v>1185732</v>
      </c>
      <c r="D3016" s="7">
        <v>44475</v>
      </c>
      <c r="E3016" s="6" t="s">
        <v>33</v>
      </c>
      <c r="F3016" s="6" t="s">
        <v>106</v>
      </c>
      <c r="G3016" s="6" t="s">
        <v>107</v>
      </c>
      <c r="H3016" s="6" t="s">
        <v>21</v>
      </c>
      <c r="I3016" s="8">
        <v>0.44999999999999996</v>
      </c>
      <c r="J3016" s="9">
        <v>1250</v>
      </c>
      <c r="K3016" s="10">
        <f t="shared" si="0"/>
        <v>562.5</v>
      </c>
      <c r="L3016" s="10">
        <f t="shared" si="1"/>
        <v>281.25</v>
      </c>
      <c r="M3016" s="11">
        <v>0.5</v>
      </c>
      <c r="O3016" s="16"/>
      <c r="P3016" s="14"/>
      <c r="Q3016" s="12"/>
      <c r="R3016" s="13"/>
    </row>
    <row r="3017" spans="1:18" ht="15.75" customHeight="1">
      <c r="A3017" s="1"/>
      <c r="B3017" s="6" t="s">
        <v>14</v>
      </c>
      <c r="C3017" s="6">
        <v>1185732</v>
      </c>
      <c r="D3017" s="7">
        <v>44475</v>
      </c>
      <c r="E3017" s="6" t="s">
        <v>33</v>
      </c>
      <c r="F3017" s="6" t="s">
        <v>106</v>
      </c>
      <c r="G3017" s="6" t="s">
        <v>107</v>
      </c>
      <c r="H3017" s="6" t="s">
        <v>22</v>
      </c>
      <c r="I3017" s="8">
        <v>0.49999999999999983</v>
      </c>
      <c r="J3017" s="9">
        <v>2500</v>
      </c>
      <c r="K3017" s="10">
        <f t="shared" si="0"/>
        <v>1249.9999999999995</v>
      </c>
      <c r="L3017" s="10">
        <f t="shared" si="1"/>
        <v>499.99999999999983</v>
      </c>
      <c r="M3017" s="11">
        <v>0.4</v>
      </c>
      <c r="O3017" s="16"/>
      <c r="P3017" s="14"/>
      <c r="Q3017" s="12"/>
      <c r="R3017" s="13"/>
    </row>
    <row r="3018" spans="1:18" ht="15.75" customHeight="1">
      <c r="A3018" s="1"/>
      <c r="B3018" s="6" t="s">
        <v>14</v>
      </c>
      <c r="C3018" s="6">
        <v>1185732</v>
      </c>
      <c r="D3018" s="7">
        <v>44506</v>
      </c>
      <c r="E3018" s="6" t="s">
        <v>33</v>
      </c>
      <c r="F3018" s="6" t="s">
        <v>106</v>
      </c>
      <c r="G3018" s="6" t="s">
        <v>107</v>
      </c>
      <c r="H3018" s="6" t="s">
        <v>17</v>
      </c>
      <c r="I3018" s="8">
        <v>0.44999999999999996</v>
      </c>
      <c r="J3018" s="9">
        <v>4000</v>
      </c>
      <c r="K3018" s="10">
        <f t="shared" si="0"/>
        <v>1799.9999999999998</v>
      </c>
      <c r="L3018" s="10">
        <f t="shared" si="1"/>
        <v>539.99999999999989</v>
      </c>
      <c r="M3018" s="11">
        <v>0.3</v>
      </c>
      <c r="O3018" s="16"/>
      <c r="P3018" s="14"/>
      <c r="Q3018" s="12"/>
      <c r="R3018" s="13"/>
    </row>
    <row r="3019" spans="1:18" ht="15.75" customHeight="1">
      <c r="A3019" s="1"/>
      <c r="B3019" s="6" t="s">
        <v>14</v>
      </c>
      <c r="C3019" s="6">
        <v>1185732</v>
      </c>
      <c r="D3019" s="7">
        <v>44506</v>
      </c>
      <c r="E3019" s="6" t="s">
        <v>33</v>
      </c>
      <c r="F3019" s="6" t="s">
        <v>106</v>
      </c>
      <c r="G3019" s="6" t="s">
        <v>107</v>
      </c>
      <c r="H3019" s="6" t="s">
        <v>18</v>
      </c>
      <c r="I3019" s="8">
        <v>0.35000000000000003</v>
      </c>
      <c r="J3019" s="9">
        <v>2750</v>
      </c>
      <c r="K3019" s="10">
        <f t="shared" si="0"/>
        <v>962.50000000000011</v>
      </c>
      <c r="L3019" s="10">
        <f t="shared" si="1"/>
        <v>336.875</v>
      </c>
      <c r="M3019" s="11">
        <v>0.35</v>
      </c>
      <c r="O3019" s="16"/>
      <c r="P3019" s="14"/>
      <c r="Q3019" s="12"/>
      <c r="R3019" s="13"/>
    </row>
    <row r="3020" spans="1:18" ht="15.75" customHeight="1">
      <c r="A3020" s="1"/>
      <c r="B3020" s="6" t="s">
        <v>14</v>
      </c>
      <c r="C3020" s="6">
        <v>1185732</v>
      </c>
      <c r="D3020" s="7">
        <v>44506</v>
      </c>
      <c r="E3020" s="6" t="s">
        <v>33</v>
      </c>
      <c r="F3020" s="6" t="s">
        <v>106</v>
      </c>
      <c r="G3020" s="6" t="s">
        <v>107</v>
      </c>
      <c r="H3020" s="6" t="s">
        <v>19</v>
      </c>
      <c r="I3020" s="8">
        <v>0.35000000000000003</v>
      </c>
      <c r="J3020" s="9">
        <v>2200</v>
      </c>
      <c r="K3020" s="10">
        <f t="shared" si="0"/>
        <v>770.00000000000011</v>
      </c>
      <c r="L3020" s="10">
        <f t="shared" si="1"/>
        <v>231.00000000000003</v>
      </c>
      <c r="M3020" s="11">
        <v>0.3</v>
      </c>
      <c r="O3020" s="16"/>
      <c r="P3020" s="14"/>
      <c r="Q3020" s="12"/>
      <c r="R3020" s="13"/>
    </row>
    <row r="3021" spans="1:18" ht="15.75" customHeight="1">
      <c r="A3021" s="1"/>
      <c r="B3021" s="6" t="s">
        <v>14</v>
      </c>
      <c r="C3021" s="6">
        <v>1185732</v>
      </c>
      <c r="D3021" s="7">
        <v>44506</v>
      </c>
      <c r="E3021" s="6" t="s">
        <v>33</v>
      </c>
      <c r="F3021" s="6" t="s">
        <v>106</v>
      </c>
      <c r="G3021" s="6" t="s">
        <v>107</v>
      </c>
      <c r="H3021" s="6" t="s">
        <v>20</v>
      </c>
      <c r="I3021" s="8">
        <v>0.35000000000000003</v>
      </c>
      <c r="J3021" s="9">
        <v>2000</v>
      </c>
      <c r="K3021" s="10">
        <f t="shared" si="0"/>
        <v>700.00000000000011</v>
      </c>
      <c r="L3021" s="10">
        <f t="shared" si="1"/>
        <v>210.00000000000003</v>
      </c>
      <c r="M3021" s="11">
        <v>0.3</v>
      </c>
      <c r="O3021" s="16"/>
      <c r="P3021" s="14"/>
      <c r="Q3021" s="12"/>
      <c r="R3021" s="13"/>
    </row>
    <row r="3022" spans="1:18" ht="15.75" customHeight="1">
      <c r="A3022" s="1"/>
      <c r="B3022" s="6" t="s">
        <v>14</v>
      </c>
      <c r="C3022" s="6">
        <v>1185732</v>
      </c>
      <c r="D3022" s="7">
        <v>44506</v>
      </c>
      <c r="E3022" s="6" t="s">
        <v>33</v>
      </c>
      <c r="F3022" s="6" t="s">
        <v>106</v>
      </c>
      <c r="G3022" s="6" t="s">
        <v>107</v>
      </c>
      <c r="H3022" s="6" t="s">
        <v>21</v>
      </c>
      <c r="I3022" s="8">
        <v>0.6</v>
      </c>
      <c r="J3022" s="9">
        <v>1750</v>
      </c>
      <c r="K3022" s="10">
        <f t="shared" si="0"/>
        <v>1050</v>
      </c>
      <c r="L3022" s="10">
        <f t="shared" si="1"/>
        <v>525</v>
      </c>
      <c r="M3022" s="11">
        <v>0.5</v>
      </c>
      <c r="O3022" s="16"/>
      <c r="P3022" s="14"/>
      <c r="Q3022" s="12"/>
      <c r="R3022" s="13"/>
    </row>
    <row r="3023" spans="1:18" ht="15.75" customHeight="1">
      <c r="A3023" s="1"/>
      <c r="B3023" s="6" t="s">
        <v>14</v>
      </c>
      <c r="C3023" s="6">
        <v>1185732</v>
      </c>
      <c r="D3023" s="7">
        <v>44506</v>
      </c>
      <c r="E3023" s="6" t="s">
        <v>33</v>
      </c>
      <c r="F3023" s="6" t="s">
        <v>106</v>
      </c>
      <c r="G3023" s="6" t="s">
        <v>107</v>
      </c>
      <c r="H3023" s="6" t="s">
        <v>22</v>
      </c>
      <c r="I3023" s="8">
        <v>0.64999999999999991</v>
      </c>
      <c r="J3023" s="9">
        <v>2750</v>
      </c>
      <c r="K3023" s="10">
        <f t="shared" si="0"/>
        <v>1787.4999999999998</v>
      </c>
      <c r="L3023" s="10">
        <f t="shared" si="1"/>
        <v>715</v>
      </c>
      <c r="M3023" s="11">
        <v>0.4</v>
      </c>
      <c r="O3023" s="16"/>
      <c r="P3023" s="14"/>
      <c r="Q3023" s="12"/>
      <c r="R3023" s="13"/>
    </row>
    <row r="3024" spans="1:18" ht="15.75" customHeight="1">
      <c r="A3024" s="1"/>
      <c r="B3024" s="6" t="s">
        <v>14</v>
      </c>
      <c r="C3024" s="6">
        <v>1185732</v>
      </c>
      <c r="D3024" s="7">
        <v>44535</v>
      </c>
      <c r="E3024" s="6" t="s">
        <v>33</v>
      </c>
      <c r="F3024" s="6" t="s">
        <v>106</v>
      </c>
      <c r="G3024" s="6" t="s">
        <v>107</v>
      </c>
      <c r="H3024" s="6" t="s">
        <v>17</v>
      </c>
      <c r="I3024" s="8">
        <v>0.6</v>
      </c>
      <c r="J3024" s="9">
        <v>5250</v>
      </c>
      <c r="K3024" s="10">
        <f t="shared" si="0"/>
        <v>3150</v>
      </c>
      <c r="L3024" s="10">
        <f t="shared" si="1"/>
        <v>945</v>
      </c>
      <c r="M3024" s="11">
        <v>0.3</v>
      </c>
      <c r="O3024" s="16"/>
      <c r="P3024" s="14"/>
      <c r="Q3024" s="12"/>
      <c r="R3024" s="13"/>
    </row>
    <row r="3025" spans="1:18" ht="15.75" customHeight="1">
      <c r="A3025" s="1"/>
      <c r="B3025" s="6" t="s">
        <v>14</v>
      </c>
      <c r="C3025" s="6">
        <v>1185732</v>
      </c>
      <c r="D3025" s="7">
        <v>44535</v>
      </c>
      <c r="E3025" s="6" t="s">
        <v>33</v>
      </c>
      <c r="F3025" s="6" t="s">
        <v>106</v>
      </c>
      <c r="G3025" s="6" t="s">
        <v>107</v>
      </c>
      <c r="H3025" s="6" t="s">
        <v>18</v>
      </c>
      <c r="I3025" s="8">
        <v>0.5</v>
      </c>
      <c r="J3025" s="9">
        <v>3250</v>
      </c>
      <c r="K3025" s="10">
        <f t="shared" si="0"/>
        <v>1625</v>
      </c>
      <c r="L3025" s="10">
        <f t="shared" si="1"/>
        <v>568.75</v>
      </c>
      <c r="M3025" s="11">
        <v>0.35</v>
      </c>
      <c r="O3025" s="16"/>
      <c r="P3025" s="14"/>
      <c r="Q3025" s="12"/>
      <c r="R3025" s="13"/>
    </row>
    <row r="3026" spans="1:18" ht="15.75" customHeight="1">
      <c r="A3026" s="1"/>
      <c r="B3026" s="6" t="s">
        <v>14</v>
      </c>
      <c r="C3026" s="6">
        <v>1185732</v>
      </c>
      <c r="D3026" s="7">
        <v>44535</v>
      </c>
      <c r="E3026" s="6" t="s">
        <v>33</v>
      </c>
      <c r="F3026" s="6" t="s">
        <v>106</v>
      </c>
      <c r="G3026" s="6" t="s">
        <v>107</v>
      </c>
      <c r="H3026" s="6" t="s">
        <v>19</v>
      </c>
      <c r="I3026" s="8">
        <v>0.5</v>
      </c>
      <c r="J3026" s="9">
        <v>2750</v>
      </c>
      <c r="K3026" s="10">
        <f t="shared" si="0"/>
        <v>1375</v>
      </c>
      <c r="L3026" s="10">
        <f t="shared" si="1"/>
        <v>412.5</v>
      </c>
      <c r="M3026" s="11">
        <v>0.3</v>
      </c>
      <c r="O3026" s="16"/>
      <c r="P3026" s="14"/>
      <c r="Q3026" s="12"/>
      <c r="R3026" s="13"/>
    </row>
    <row r="3027" spans="1:18" ht="15.75" customHeight="1">
      <c r="A3027" s="1"/>
      <c r="B3027" s="6" t="s">
        <v>14</v>
      </c>
      <c r="C3027" s="6">
        <v>1185732</v>
      </c>
      <c r="D3027" s="7">
        <v>44535</v>
      </c>
      <c r="E3027" s="6" t="s">
        <v>33</v>
      </c>
      <c r="F3027" s="6" t="s">
        <v>106</v>
      </c>
      <c r="G3027" s="6" t="s">
        <v>107</v>
      </c>
      <c r="H3027" s="6" t="s">
        <v>20</v>
      </c>
      <c r="I3027" s="8">
        <v>0.5</v>
      </c>
      <c r="J3027" s="9">
        <v>2250</v>
      </c>
      <c r="K3027" s="10">
        <f t="shared" si="0"/>
        <v>1125</v>
      </c>
      <c r="L3027" s="10">
        <f t="shared" si="1"/>
        <v>337.5</v>
      </c>
      <c r="M3027" s="11">
        <v>0.3</v>
      </c>
      <c r="O3027" s="16"/>
      <c r="P3027" s="14"/>
      <c r="Q3027" s="12"/>
      <c r="R3027" s="13"/>
    </row>
    <row r="3028" spans="1:18" ht="15.75" customHeight="1">
      <c r="A3028" s="1"/>
      <c r="B3028" s="6" t="s">
        <v>14</v>
      </c>
      <c r="C3028" s="6">
        <v>1185732</v>
      </c>
      <c r="D3028" s="7">
        <v>44535</v>
      </c>
      <c r="E3028" s="6" t="s">
        <v>33</v>
      </c>
      <c r="F3028" s="6" t="s">
        <v>106</v>
      </c>
      <c r="G3028" s="6" t="s">
        <v>107</v>
      </c>
      <c r="H3028" s="6" t="s">
        <v>21</v>
      </c>
      <c r="I3028" s="8">
        <v>0.6</v>
      </c>
      <c r="J3028" s="9">
        <v>2250</v>
      </c>
      <c r="K3028" s="10">
        <f t="shared" si="0"/>
        <v>1350</v>
      </c>
      <c r="L3028" s="10">
        <f t="shared" si="1"/>
        <v>675</v>
      </c>
      <c r="M3028" s="11">
        <v>0.5</v>
      </c>
      <c r="O3028" s="16"/>
      <c r="P3028" s="14"/>
      <c r="Q3028" s="12"/>
      <c r="R3028" s="13"/>
    </row>
    <row r="3029" spans="1:18" ht="15.75" customHeight="1">
      <c r="A3029" s="1"/>
      <c r="B3029" s="6" t="s">
        <v>14</v>
      </c>
      <c r="C3029" s="6">
        <v>1185732</v>
      </c>
      <c r="D3029" s="7">
        <v>44535</v>
      </c>
      <c r="E3029" s="6" t="s">
        <v>33</v>
      </c>
      <c r="F3029" s="6" t="s">
        <v>106</v>
      </c>
      <c r="G3029" s="6" t="s">
        <v>107</v>
      </c>
      <c r="H3029" s="6" t="s">
        <v>22</v>
      </c>
      <c r="I3029" s="8">
        <v>0.64999999999999991</v>
      </c>
      <c r="J3029" s="9">
        <v>3250</v>
      </c>
      <c r="K3029" s="10">
        <f t="shared" si="0"/>
        <v>2112.4999999999995</v>
      </c>
      <c r="L3029" s="10">
        <f t="shared" si="1"/>
        <v>844.99999999999989</v>
      </c>
      <c r="M3029" s="11">
        <v>0.4</v>
      </c>
      <c r="O3029" s="16"/>
      <c r="P3029" s="14"/>
      <c r="Q3029" s="12"/>
      <c r="R3029" s="13"/>
    </row>
    <row r="3030" spans="1:18" ht="15.75" customHeight="1">
      <c r="A3030" s="1" t="s">
        <v>39</v>
      </c>
      <c r="B3030" s="6" t="s">
        <v>14</v>
      </c>
      <c r="C3030" s="6">
        <v>1185732</v>
      </c>
      <c r="D3030" s="7">
        <v>44199</v>
      </c>
      <c r="E3030" s="6" t="s">
        <v>33</v>
      </c>
      <c r="F3030" s="6" t="s">
        <v>108</v>
      </c>
      <c r="G3030" s="6" t="s">
        <v>109</v>
      </c>
      <c r="H3030" s="6" t="s">
        <v>17</v>
      </c>
      <c r="I3030" s="8">
        <v>0.30000000000000004</v>
      </c>
      <c r="J3030" s="9">
        <v>4500</v>
      </c>
      <c r="K3030" s="10">
        <f t="shared" si="0"/>
        <v>1350.0000000000002</v>
      </c>
      <c r="L3030" s="10">
        <f t="shared" si="1"/>
        <v>405.00000000000006</v>
      </c>
      <c r="M3030" s="11">
        <v>0.3</v>
      </c>
      <c r="O3030" s="16"/>
      <c r="P3030" s="14"/>
      <c r="Q3030" s="12"/>
      <c r="R3030" s="13"/>
    </row>
    <row r="3031" spans="1:18" ht="15.75" customHeight="1">
      <c r="A3031" s="1"/>
      <c r="B3031" s="6" t="s">
        <v>14</v>
      </c>
      <c r="C3031" s="6">
        <v>1185732</v>
      </c>
      <c r="D3031" s="7">
        <v>44199</v>
      </c>
      <c r="E3031" s="6" t="s">
        <v>33</v>
      </c>
      <c r="F3031" s="6" t="s">
        <v>108</v>
      </c>
      <c r="G3031" s="6" t="s">
        <v>109</v>
      </c>
      <c r="H3031" s="6" t="s">
        <v>18</v>
      </c>
      <c r="I3031" s="8">
        <v>0.30000000000000004</v>
      </c>
      <c r="J3031" s="9">
        <v>2500</v>
      </c>
      <c r="K3031" s="10">
        <f t="shared" si="0"/>
        <v>750.00000000000011</v>
      </c>
      <c r="L3031" s="10">
        <f t="shared" si="1"/>
        <v>262.5</v>
      </c>
      <c r="M3031" s="11">
        <v>0.35</v>
      </c>
      <c r="O3031" s="16"/>
      <c r="P3031" s="14"/>
      <c r="Q3031" s="12"/>
      <c r="R3031" s="13"/>
    </row>
    <row r="3032" spans="1:18" ht="15.75" customHeight="1">
      <c r="A3032" s="1"/>
      <c r="B3032" s="6" t="s">
        <v>14</v>
      </c>
      <c r="C3032" s="6">
        <v>1185732</v>
      </c>
      <c r="D3032" s="7">
        <v>44199</v>
      </c>
      <c r="E3032" s="6" t="s">
        <v>33</v>
      </c>
      <c r="F3032" s="6" t="s">
        <v>108</v>
      </c>
      <c r="G3032" s="6" t="s">
        <v>109</v>
      </c>
      <c r="H3032" s="6" t="s">
        <v>19</v>
      </c>
      <c r="I3032" s="8">
        <v>0.20000000000000007</v>
      </c>
      <c r="J3032" s="9">
        <v>2500</v>
      </c>
      <c r="K3032" s="10">
        <f t="shared" si="0"/>
        <v>500.00000000000017</v>
      </c>
      <c r="L3032" s="10">
        <f t="shared" si="1"/>
        <v>150.00000000000006</v>
      </c>
      <c r="M3032" s="11">
        <v>0.3</v>
      </c>
      <c r="O3032" s="16"/>
      <c r="P3032" s="14"/>
      <c r="Q3032" s="12"/>
      <c r="R3032" s="13"/>
    </row>
    <row r="3033" spans="1:18" ht="15.75" customHeight="1">
      <c r="A3033" s="1"/>
      <c r="B3033" s="6" t="s">
        <v>14</v>
      </c>
      <c r="C3033" s="6">
        <v>1185732</v>
      </c>
      <c r="D3033" s="7">
        <v>44199</v>
      </c>
      <c r="E3033" s="6" t="s">
        <v>33</v>
      </c>
      <c r="F3033" s="6" t="s">
        <v>108</v>
      </c>
      <c r="G3033" s="6" t="s">
        <v>109</v>
      </c>
      <c r="H3033" s="6" t="s">
        <v>20</v>
      </c>
      <c r="I3033" s="8">
        <v>0.25000000000000006</v>
      </c>
      <c r="J3033" s="9">
        <v>1000</v>
      </c>
      <c r="K3033" s="10">
        <f t="shared" si="0"/>
        <v>250.00000000000006</v>
      </c>
      <c r="L3033" s="10">
        <f t="shared" si="1"/>
        <v>75.000000000000014</v>
      </c>
      <c r="M3033" s="11">
        <v>0.3</v>
      </c>
      <c r="O3033" s="16"/>
      <c r="P3033" s="14"/>
      <c r="Q3033" s="12"/>
      <c r="R3033" s="13"/>
    </row>
    <row r="3034" spans="1:18" ht="15.75" customHeight="1">
      <c r="A3034" s="1"/>
      <c r="B3034" s="6" t="s">
        <v>14</v>
      </c>
      <c r="C3034" s="6">
        <v>1185732</v>
      </c>
      <c r="D3034" s="7">
        <v>44199</v>
      </c>
      <c r="E3034" s="6" t="s">
        <v>33</v>
      </c>
      <c r="F3034" s="6" t="s">
        <v>108</v>
      </c>
      <c r="G3034" s="6" t="s">
        <v>109</v>
      </c>
      <c r="H3034" s="6" t="s">
        <v>21</v>
      </c>
      <c r="I3034" s="8">
        <v>0.39999999999999997</v>
      </c>
      <c r="J3034" s="9">
        <v>1500</v>
      </c>
      <c r="K3034" s="10">
        <f t="shared" si="0"/>
        <v>600</v>
      </c>
      <c r="L3034" s="10">
        <f t="shared" si="1"/>
        <v>300</v>
      </c>
      <c r="M3034" s="11">
        <v>0.5</v>
      </c>
      <c r="O3034" s="16"/>
      <c r="P3034" s="14"/>
      <c r="Q3034" s="12"/>
      <c r="R3034" s="13"/>
    </row>
    <row r="3035" spans="1:18" ht="15.75" customHeight="1">
      <c r="A3035" s="1"/>
      <c r="B3035" s="6" t="s">
        <v>14</v>
      </c>
      <c r="C3035" s="6">
        <v>1185732</v>
      </c>
      <c r="D3035" s="7">
        <v>44199</v>
      </c>
      <c r="E3035" s="6" t="s">
        <v>33</v>
      </c>
      <c r="F3035" s="6" t="s">
        <v>108</v>
      </c>
      <c r="G3035" s="6" t="s">
        <v>109</v>
      </c>
      <c r="H3035" s="6" t="s">
        <v>22</v>
      </c>
      <c r="I3035" s="8">
        <v>0.30000000000000004</v>
      </c>
      <c r="J3035" s="9">
        <v>2500</v>
      </c>
      <c r="K3035" s="10">
        <f t="shared" si="0"/>
        <v>750.00000000000011</v>
      </c>
      <c r="L3035" s="10">
        <f t="shared" si="1"/>
        <v>300.00000000000006</v>
      </c>
      <c r="M3035" s="11">
        <v>0.4</v>
      </c>
      <c r="O3035" s="16"/>
      <c r="P3035" s="14"/>
      <c r="Q3035" s="12"/>
      <c r="R3035" s="13"/>
    </row>
    <row r="3036" spans="1:18" ht="15.75" customHeight="1">
      <c r="A3036" s="1"/>
      <c r="B3036" s="6" t="s">
        <v>14</v>
      </c>
      <c r="C3036" s="6">
        <v>1185732</v>
      </c>
      <c r="D3036" s="7">
        <v>44230</v>
      </c>
      <c r="E3036" s="6" t="s">
        <v>33</v>
      </c>
      <c r="F3036" s="6" t="s">
        <v>108</v>
      </c>
      <c r="G3036" s="6" t="s">
        <v>109</v>
      </c>
      <c r="H3036" s="6" t="s">
        <v>17</v>
      </c>
      <c r="I3036" s="8">
        <v>0.30000000000000004</v>
      </c>
      <c r="J3036" s="9">
        <v>5000</v>
      </c>
      <c r="K3036" s="10">
        <f t="shared" si="0"/>
        <v>1500.0000000000002</v>
      </c>
      <c r="L3036" s="10">
        <f t="shared" si="1"/>
        <v>450.00000000000006</v>
      </c>
      <c r="M3036" s="11">
        <v>0.3</v>
      </c>
      <c r="O3036" s="16"/>
      <c r="P3036" s="14"/>
      <c r="Q3036" s="12"/>
      <c r="R3036" s="13"/>
    </row>
    <row r="3037" spans="1:18" ht="15.75" customHeight="1">
      <c r="A3037" s="1"/>
      <c r="B3037" s="6" t="s">
        <v>14</v>
      </c>
      <c r="C3037" s="6">
        <v>1185732</v>
      </c>
      <c r="D3037" s="7">
        <v>44230</v>
      </c>
      <c r="E3037" s="6" t="s">
        <v>33</v>
      </c>
      <c r="F3037" s="6" t="s">
        <v>108</v>
      </c>
      <c r="G3037" s="6" t="s">
        <v>109</v>
      </c>
      <c r="H3037" s="6" t="s">
        <v>18</v>
      </c>
      <c r="I3037" s="8">
        <v>0.30000000000000004</v>
      </c>
      <c r="J3037" s="9">
        <v>1500</v>
      </c>
      <c r="K3037" s="10">
        <f t="shared" si="0"/>
        <v>450.00000000000006</v>
      </c>
      <c r="L3037" s="10">
        <f t="shared" si="1"/>
        <v>157.5</v>
      </c>
      <c r="M3037" s="11">
        <v>0.35</v>
      </c>
      <c r="O3037" s="16"/>
      <c r="P3037" s="14"/>
      <c r="Q3037" s="12"/>
      <c r="R3037" s="13"/>
    </row>
    <row r="3038" spans="1:18" ht="15.75" customHeight="1">
      <c r="A3038" s="1"/>
      <c r="B3038" s="6" t="s">
        <v>14</v>
      </c>
      <c r="C3038" s="6">
        <v>1185732</v>
      </c>
      <c r="D3038" s="7">
        <v>44230</v>
      </c>
      <c r="E3038" s="6" t="s">
        <v>33</v>
      </c>
      <c r="F3038" s="6" t="s">
        <v>108</v>
      </c>
      <c r="G3038" s="6" t="s">
        <v>109</v>
      </c>
      <c r="H3038" s="6" t="s">
        <v>19</v>
      </c>
      <c r="I3038" s="8">
        <v>0.20000000000000007</v>
      </c>
      <c r="J3038" s="9">
        <v>2000</v>
      </c>
      <c r="K3038" s="10">
        <f t="shared" si="0"/>
        <v>400.00000000000011</v>
      </c>
      <c r="L3038" s="10">
        <f t="shared" si="1"/>
        <v>120.00000000000003</v>
      </c>
      <c r="M3038" s="11">
        <v>0.3</v>
      </c>
      <c r="O3038" s="16"/>
      <c r="P3038" s="14"/>
      <c r="Q3038" s="12"/>
      <c r="R3038" s="13"/>
    </row>
    <row r="3039" spans="1:18" ht="15.75" customHeight="1">
      <c r="A3039" s="1"/>
      <c r="B3039" s="6" t="s">
        <v>14</v>
      </c>
      <c r="C3039" s="6">
        <v>1185732</v>
      </c>
      <c r="D3039" s="7">
        <v>44230</v>
      </c>
      <c r="E3039" s="6" t="s">
        <v>33</v>
      </c>
      <c r="F3039" s="6" t="s">
        <v>108</v>
      </c>
      <c r="G3039" s="6" t="s">
        <v>109</v>
      </c>
      <c r="H3039" s="6" t="s">
        <v>20</v>
      </c>
      <c r="I3039" s="8">
        <v>0.25000000000000006</v>
      </c>
      <c r="J3039" s="9">
        <v>750</v>
      </c>
      <c r="K3039" s="10">
        <f t="shared" si="0"/>
        <v>187.50000000000003</v>
      </c>
      <c r="L3039" s="10">
        <f t="shared" si="1"/>
        <v>56.250000000000007</v>
      </c>
      <c r="M3039" s="11">
        <v>0.3</v>
      </c>
      <c r="O3039" s="16"/>
      <c r="P3039" s="14"/>
      <c r="Q3039" s="12"/>
      <c r="R3039" s="13"/>
    </row>
    <row r="3040" spans="1:18" ht="15.75" customHeight="1">
      <c r="A3040" s="1"/>
      <c r="B3040" s="6" t="s">
        <v>14</v>
      </c>
      <c r="C3040" s="6">
        <v>1185732</v>
      </c>
      <c r="D3040" s="7">
        <v>44230</v>
      </c>
      <c r="E3040" s="6" t="s">
        <v>33</v>
      </c>
      <c r="F3040" s="6" t="s">
        <v>108</v>
      </c>
      <c r="G3040" s="6" t="s">
        <v>109</v>
      </c>
      <c r="H3040" s="6" t="s">
        <v>21</v>
      </c>
      <c r="I3040" s="8">
        <v>0.39999999999999997</v>
      </c>
      <c r="J3040" s="9">
        <v>1500</v>
      </c>
      <c r="K3040" s="10">
        <f t="shared" si="0"/>
        <v>600</v>
      </c>
      <c r="L3040" s="10">
        <f t="shared" si="1"/>
        <v>300</v>
      </c>
      <c r="M3040" s="11">
        <v>0.5</v>
      </c>
      <c r="O3040" s="16"/>
      <c r="P3040" s="14"/>
      <c r="Q3040" s="12"/>
      <c r="R3040" s="13"/>
    </row>
    <row r="3041" spans="1:18" ht="15.75" customHeight="1">
      <c r="A3041" s="1"/>
      <c r="B3041" s="6" t="s">
        <v>14</v>
      </c>
      <c r="C3041" s="6">
        <v>1185732</v>
      </c>
      <c r="D3041" s="7">
        <v>44230</v>
      </c>
      <c r="E3041" s="6" t="s">
        <v>33</v>
      </c>
      <c r="F3041" s="6" t="s">
        <v>108</v>
      </c>
      <c r="G3041" s="6" t="s">
        <v>109</v>
      </c>
      <c r="H3041" s="6" t="s">
        <v>22</v>
      </c>
      <c r="I3041" s="8">
        <v>0.14999999999999997</v>
      </c>
      <c r="J3041" s="9">
        <v>2500</v>
      </c>
      <c r="K3041" s="10">
        <f t="shared" si="0"/>
        <v>374.99999999999994</v>
      </c>
      <c r="L3041" s="10">
        <f t="shared" si="1"/>
        <v>149.99999999999997</v>
      </c>
      <c r="M3041" s="11">
        <v>0.4</v>
      </c>
      <c r="O3041" s="16"/>
      <c r="P3041" s="14"/>
      <c r="Q3041" s="12"/>
      <c r="R3041" s="13"/>
    </row>
    <row r="3042" spans="1:18" ht="15.75" customHeight="1">
      <c r="A3042" s="1"/>
      <c r="B3042" s="6" t="s">
        <v>14</v>
      </c>
      <c r="C3042" s="6">
        <v>1185732</v>
      </c>
      <c r="D3042" s="7">
        <v>44257</v>
      </c>
      <c r="E3042" s="6" t="s">
        <v>33</v>
      </c>
      <c r="F3042" s="6" t="s">
        <v>108</v>
      </c>
      <c r="G3042" s="6" t="s">
        <v>109</v>
      </c>
      <c r="H3042" s="6" t="s">
        <v>17</v>
      </c>
      <c r="I3042" s="8">
        <v>0.20000000000000004</v>
      </c>
      <c r="J3042" s="9">
        <v>4700</v>
      </c>
      <c r="K3042" s="10">
        <f t="shared" si="0"/>
        <v>940.00000000000023</v>
      </c>
      <c r="L3042" s="10">
        <f t="shared" si="1"/>
        <v>282.00000000000006</v>
      </c>
      <c r="M3042" s="11">
        <v>0.3</v>
      </c>
      <c r="O3042" s="16"/>
      <c r="P3042" s="14"/>
      <c r="Q3042" s="12"/>
      <c r="R3042" s="13"/>
    </row>
    <row r="3043" spans="1:18" ht="15.75" customHeight="1">
      <c r="A3043" s="1"/>
      <c r="B3043" s="6" t="s">
        <v>14</v>
      </c>
      <c r="C3043" s="6">
        <v>1185732</v>
      </c>
      <c r="D3043" s="7">
        <v>44257</v>
      </c>
      <c r="E3043" s="6" t="s">
        <v>33</v>
      </c>
      <c r="F3043" s="6" t="s">
        <v>108</v>
      </c>
      <c r="G3043" s="6" t="s">
        <v>109</v>
      </c>
      <c r="H3043" s="6" t="s">
        <v>18</v>
      </c>
      <c r="I3043" s="8">
        <v>0.20000000000000004</v>
      </c>
      <c r="J3043" s="9">
        <v>1750</v>
      </c>
      <c r="K3043" s="10">
        <f t="shared" si="0"/>
        <v>350.00000000000006</v>
      </c>
      <c r="L3043" s="10">
        <f t="shared" si="1"/>
        <v>122.50000000000001</v>
      </c>
      <c r="M3043" s="11">
        <v>0.35</v>
      </c>
      <c r="O3043" s="16"/>
      <c r="P3043" s="14"/>
      <c r="Q3043" s="12"/>
      <c r="R3043" s="13"/>
    </row>
    <row r="3044" spans="1:18" ht="15.75" customHeight="1">
      <c r="A3044" s="1"/>
      <c r="B3044" s="6" t="s">
        <v>14</v>
      </c>
      <c r="C3044" s="6">
        <v>1185732</v>
      </c>
      <c r="D3044" s="7">
        <v>44257</v>
      </c>
      <c r="E3044" s="6" t="s">
        <v>33</v>
      </c>
      <c r="F3044" s="6" t="s">
        <v>108</v>
      </c>
      <c r="G3044" s="6" t="s">
        <v>109</v>
      </c>
      <c r="H3044" s="6" t="s">
        <v>19</v>
      </c>
      <c r="I3044" s="8">
        <v>0.10000000000000003</v>
      </c>
      <c r="J3044" s="9">
        <v>2250</v>
      </c>
      <c r="K3044" s="10">
        <f t="shared" si="0"/>
        <v>225.00000000000009</v>
      </c>
      <c r="L3044" s="10">
        <f t="shared" si="1"/>
        <v>67.500000000000028</v>
      </c>
      <c r="M3044" s="11">
        <v>0.3</v>
      </c>
      <c r="O3044" s="16"/>
      <c r="P3044" s="14"/>
      <c r="Q3044" s="12"/>
      <c r="R3044" s="13"/>
    </row>
    <row r="3045" spans="1:18" ht="15.75" customHeight="1">
      <c r="A3045" s="1"/>
      <c r="B3045" s="6" t="s">
        <v>14</v>
      </c>
      <c r="C3045" s="6">
        <v>1185732</v>
      </c>
      <c r="D3045" s="7">
        <v>44257</v>
      </c>
      <c r="E3045" s="6" t="s">
        <v>33</v>
      </c>
      <c r="F3045" s="6" t="s">
        <v>108</v>
      </c>
      <c r="G3045" s="6" t="s">
        <v>109</v>
      </c>
      <c r="H3045" s="6" t="s">
        <v>20</v>
      </c>
      <c r="I3045" s="8">
        <v>0.14999999999999997</v>
      </c>
      <c r="J3045" s="9">
        <v>750</v>
      </c>
      <c r="K3045" s="10">
        <f t="shared" si="0"/>
        <v>112.49999999999997</v>
      </c>
      <c r="L3045" s="10">
        <f t="shared" si="1"/>
        <v>33.749999999999993</v>
      </c>
      <c r="M3045" s="11">
        <v>0.3</v>
      </c>
      <c r="O3045" s="16"/>
      <c r="P3045" s="14"/>
      <c r="Q3045" s="12"/>
      <c r="R3045" s="13"/>
    </row>
    <row r="3046" spans="1:18" ht="15.75" customHeight="1">
      <c r="A3046" s="1"/>
      <c r="B3046" s="6" t="s">
        <v>14</v>
      </c>
      <c r="C3046" s="6">
        <v>1185732</v>
      </c>
      <c r="D3046" s="7">
        <v>44257</v>
      </c>
      <c r="E3046" s="6" t="s">
        <v>33</v>
      </c>
      <c r="F3046" s="6" t="s">
        <v>108</v>
      </c>
      <c r="G3046" s="6" t="s">
        <v>109</v>
      </c>
      <c r="H3046" s="6" t="s">
        <v>21</v>
      </c>
      <c r="I3046" s="8">
        <v>0.30000000000000004</v>
      </c>
      <c r="J3046" s="9">
        <v>1250</v>
      </c>
      <c r="K3046" s="10">
        <f t="shared" si="0"/>
        <v>375.00000000000006</v>
      </c>
      <c r="L3046" s="10">
        <f t="shared" si="1"/>
        <v>187.50000000000003</v>
      </c>
      <c r="M3046" s="11">
        <v>0.5</v>
      </c>
      <c r="O3046" s="16"/>
      <c r="P3046" s="14"/>
      <c r="Q3046" s="12"/>
      <c r="R3046" s="13"/>
    </row>
    <row r="3047" spans="1:18" ht="15.75" customHeight="1">
      <c r="A3047" s="1"/>
      <c r="B3047" s="6" t="s">
        <v>14</v>
      </c>
      <c r="C3047" s="6">
        <v>1185732</v>
      </c>
      <c r="D3047" s="7">
        <v>44257</v>
      </c>
      <c r="E3047" s="6" t="s">
        <v>33</v>
      </c>
      <c r="F3047" s="6" t="s">
        <v>108</v>
      </c>
      <c r="G3047" s="6" t="s">
        <v>109</v>
      </c>
      <c r="H3047" s="6" t="s">
        <v>22</v>
      </c>
      <c r="I3047" s="8">
        <v>0.20000000000000004</v>
      </c>
      <c r="J3047" s="9">
        <v>2250</v>
      </c>
      <c r="K3047" s="10">
        <f t="shared" si="0"/>
        <v>450.00000000000011</v>
      </c>
      <c r="L3047" s="10">
        <f t="shared" si="1"/>
        <v>180.00000000000006</v>
      </c>
      <c r="M3047" s="11">
        <v>0.4</v>
      </c>
      <c r="O3047" s="16"/>
      <c r="P3047" s="14"/>
      <c r="Q3047" s="12"/>
      <c r="R3047" s="13"/>
    </row>
    <row r="3048" spans="1:18" ht="15.75" customHeight="1">
      <c r="A3048" s="1"/>
      <c r="B3048" s="6" t="s">
        <v>14</v>
      </c>
      <c r="C3048" s="6">
        <v>1185732</v>
      </c>
      <c r="D3048" s="7">
        <v>44289</v>
      </c>
      <c r="E3048" s="6" t="s">
        <v>33</v>
      </c>
      <c r="F3048" s="6" t="s">
        <v>108</v>
      </c>
      <c r="G3048" s="6" t="s">
        <v>109</v>
      </c>
      <c r="H3048" s="6" t="s">
        <v>17</v>
      </c>
      <c r="I3048" s="8">
        <v>0.20000000000000004</v>
      </c>
      <c r="J3048" s="9">
        <v>4500</v>
      </c>
      <c r="K3048" s="10">
        <f t="shared" si="0"/>
        <v>900.00000000000023</v>
      </c>
      <c r="L3048" s="10">
        <f t="shared" si="1"/>
        <v>270.00000000000006</v>
      </c>
      <c r="M3048" s="11">
        <v>0.3</v>
      </c>
      <c r="O3048" s="16"/>
      <c r="P3048" s="14"/>
      <c r="Q3048" s="12"/>
      <c r="R3048" s="13"/>
    </row>
    <row r="3049" spans="1:18" ht="15.75" customHeight="1">
      <c r="A3049" s="1"/>
      <c r="B3049" s="6" t="s">
        <v>14</v>
      </c>
      <c r="C3049" s="6">
        <v>1185732</v>
      </c>
      <c r="D3049" s="7">
        <v>44289</v>
      </c>
      <c r="E3049" s="6" t="s">
        <v>33</v>
      </c>
      <c r="F3049" s="6" t="s">
        <v>108</v>
      </c>
      <c r="G3049" s="6" t="s">
        <v>109</v>
      </c>
      <c r="H3049" s="6" t="s">
        <v>18</v>
      </c>
      <c r="I3049" s="8">
        <v>0.20000000000000004</v>
      </c>
      <c r="J3049" s="9">
        <v>1500</v>
      </c>
      <c r="K3049" s="10">
        <f t="shared" si="0"/>
        <v>300.00000000000006</v>
      </c>
      <c r="L3049" s="10">
        <f t="shared" si="1"/>
        <v>105.00000000000001</v>
      </c>
      <c r="M3049" s="11">
        <v>0.35</v>
      </c>
      <c r="O3049" s="16"/>
      <c r="P3049" s="14"/>
      <c r="Q3049" s="12"/>
      <c r="R3049" s="13"/>
    </row>
    <row r="3050" spans="1:18" ht="15.75" customHeight="1">
      <c r="A3050" s="1"/>
      <c r="B3050" s="6" t="s">
        <v>14</v>
      </c>
      <c r="C3050" s="6">
        <v>1185732</v>
      </c>
      <c r="D3050" s="7">
        <v>44289</v>
      </c>
      <c r="E3050" s="6" t="s">
        <v>33</v>
      </c>
      <c r="F3050" s="6" t="s">
        <v>108</v>
      </c>
      <c r="G3050" s="6" t="s">
        <v>109</v>
      </c>
      <c r="H3050" s="6" t="s">
        <v>19</v>
      </c>
      <c r="I3050" s="8">
        <v>0.10000000000000003</v>
      </c>
      <c r="J3050" s="9">
        <v>1500</v>
      </c>
      <c r="K3050" s="10">
        <f t="shared" si="0"/>
        <v>150.00000000000006</v>
      </c>
      <c r="L3050" s="10">
        <f t="shared" si="1"/>
        <v>45.000000000000014</v>
      </c>
      <c r="M3050" s="11">
        <v>0.3</v>
      </c>
      <c r="O3050" s="16"/>
      <c r="P3050" s="14"/>
      <c r="Q3050" s="12"/>
      <c r="R3050" s="13"/>
    </row>
    <row r="3051" spans="1:18" ht="15.75" customHeight="1">
      <c r="A3051" s="1"/>
      <c r="B3051" s="6" t="s">
        <v>14</v>
      </c>
      <c r="C3051" s="6">
        <v>1185732</v>
      </c>
      <c r="D3051" s="7">
        <v>44289</v>
      </c>
      <c r="E3051" s="6" t="s">
        <v>33</v>
      </c>
      <c r="F3051" s="6" t="s">
        <v>108</v>
      </c>
      <c r="G3051" s="6" t="s">
        <v>109</v>
      </c>
      <c r="H3051" s="6" t="s">
        <v>20</v>
      </c>
      <c r="I3051" s="8">
        <v>0.14999999999999997</v>
      </c>
      <c r="J3051" s="9">
        <v>750</v>
      </c>
      <c r="K3051" s="10">
        <f t="shared" si="0"/>
        <v>112.49999999999997</v>
      </c>
      <c r="L3051" s="10">
        <f t="shared" si="1"/>
        <v>33.749999999999993</v>
      </c>
      <c r="M3051" s="11">
        <v>0.3</v>
      </c>
      <c r="O3051" s="16"/>
      <c r="P3051" s="14"/>
      <c r="Q3051" s="12"/>
      <c r="R3051" s="13"/>
    </row>
    <row r="3052" spans="1:18" ht="15.75" customHeight="1">
      <c r="A3052" s="1"/>
      <c r="B3052" s="6" t="s">
        <v>14</v>
      </c>
      <c r="C3052" s="6">
        <v>1185732</v>
      </c>
      <c r="D3052" s="7">
        <v>44289</v>
      </c>
      <c r="E3052" s="6" t="s">
        <v>33</v>
      </c>
      <c r="F3052" s="6" t="s">
        <v>108</v>
      </c>
      <c r="G3052" s="6" t="s">
        <v>109</v>
      </c>
      <c r="H3052" s="6" t="s">
        <v>21</v>
      </c>
      <c r="I3052" s="8">
        <v>0.6</v>
      </c>
      <c r="J3052" s="9">
        <v>1000</v>
      </c>
      <c r="K3052" s="10">
        <f t="shared" si="0"/>
        <v>600</v>
      </c>
      <c r="L3052" s="10">
        <f t="shared" si="1"/>
        <v>300</v>
      </c>
      <c r="M3052" s="11">
        <v>0.5</v>
      </c>
      <c r="O3052" s="16"/>
      <c r="P3052" s="14"/>
      <c r="Q3052" s="12"/>
      <c r="R3052" s="13"/>
    </row>
    <row r="3053" spans="1:18" ht="15.75" customHeight="1">
      <c r="A3053" s="1"/>
      <c r="B3053" s="6" t="s">
        <v>14</v>
      </c>
      <c r="C3053" s="6">
        <v>1185732</v>
      </c>
      <c r="D3053" s="7">
        <v>44289</v>
      </c>
      <c r="E3053" s="6" t="s">
        <v>33</v>
      </c>
      <c r="F3053" s="6" t="s">
        <v>108</v>
      </c>
      <c r="G3053" s="6" t="s">
        <v>109</v>
      </c>
      <c r="H3053" s="6" t="s">
        <v>22</v>
      </c>
      <c r="I3053" s="8">
        <v>0.5</v>
      </c>
      <c r="J3053" s="9">
        <v>2250</v>
      </c>
      <c r="K3053" s="10">
        <f t="shared" si="0"/>
        <v>1125</v>
      </c>
      <c r="L3053" s="10">
        <f t="shared" si="1"/>
        <v>450</v>
      </c>
      <c r="M3053" s="11">
        <v>0.4</v>
      </c>
      <c r="O3053" s="16"/>
      <c r="P3053" s="14"/>
      <c r="Q3053" s="12"/>
      <c r="R3053" s="13"/>
    </row>
    <row r="3054" spans="1:18" ht="15.75" customHeight="1">
      <c r="A3054" s="1"/>
      <c r="B3054" s="6" t="s">
        <v>14</v>
      </c>
      <c r="C3054" s="6">
        <v>1185732</v>
      </c>
      <c r="D3054" s="7">
        <v>44320</v>
      </c>
      <c r="E3054" s="6" t="s">
        <v>33</v>
      </c>
      <c r="F3054" s="6" t="s">
        <v>108</v>
      </c>
      <c r="G3054" s="6" t="s">
        <v>109</v>
      </c>
      <c r="H3054" s="6" t="s">
        <v>17</v>
      </c>
      <c r="I3054" s="8">
        <v>0.6</v>
      </c>
      <c r="J3054" s="9">
        <v>4950</v>
      </c>
      <c r="K3054" s="10">
        <f t="shared" si="0"/>
        <v>2970</v>
      </c>
      <c r="L3054" s="10">
        <f t="shared" si="1"/>
        <v>891</v>
      </c>
      <c r="M3054" s="11">
        <v>0.3</v>
      </c>
      <c r="O3054" s="16"/>
      <c r="P3054" s="14"/>
      <c r="Q3054" s="12"/>
      <c r="R3054" s="13"/>
    </row>
    <row r="3055" spans="1:18" ht="15.75" customHeight="1">
      <c r="A3055" s="1"/>
      <c r="B3055" s="6" t="s">
        <v>14</v>
      </c>
      <c r="C3055" s="6">
        <v>1185732</v>
      </c>
      <c r="D3055" s="7">
        <v>44320</v>
      </c>
      <c r="E3055" s="6" t="s">
        <v>33</v>
      </c>
      <c r="F3055" s="6" t="s">
        <v>108</v>
      </c>
      <c r="G3055" s="6" t="s">
        <v>109</v>
      </c>
      <c r="H3055" s="6" t="s">
        <v>18</v>
      </c>
      <c r="I3055" s="8">
        <v>0.4</v>
      </c>
      <c r="J3055" s="9">
        <v>2000</v>
      </c>
      <c r="K3055" s="10">
        <f t="shared" si="0"/>
        <v>800</v>
      </c>
      <c r="L3055" s="10">
        <f t="shared" si="1"/>
        <v>280</v>
      </c>
      <c r="M3055" s="11">
        <v>0.35</v>
      </c>
      <c r="O3055" s="16"/>
      <c r="P3055" s="14"/>
      <c r="Q3055" s="12"/>
      <c r="R3055" s="13"/>
    </row>
    <row r="3056" spans="1:18" ht="15.75" customHeight="1">
      <c r="A3056" s="1"/>
      <c r="B3056" s="6" t="s">
        <v>14</v>
      </c>
      <c r="C3056" s="6">
        <v>1185732</v>
      </c>
      <c r="D3056" s="7">
        <v>44320</v>
      </c>
      <c r="E3056" s="6" t="s">
        <v>33</v>
      </c>
      <c r="F3056" s="6" t="s">
        <v>108</v>
      </c>
      <c r="G3056" s="6" t="s">
        <v>109</v>
      </c>
      <c r="H3056" s="6" t="s">
        <v>19</v>
      </c>
      <c r="I3056" s="8">
        <v>0.35000000000000003</v>
      </c>
      <c r="J3056" s="9">
        <v>1750</v>
      </c>
      <c r="K3056" s="10">
        <f t="shared" si="0"/>
        <v>612.50000000000011</v>
      </c>
      <c r="L3056" s="10">
        <f t="shared" si="1"/>
        <v>183.75000000000003</v>
      </c>
      <c r="M3056" s="11">
        <v>0.3</v>
      </c>
      <c r="O3056" s="16"/>
      <c r="P3056" s="14"/>
      <c r="Q3056" s="12"/>
      <c r="R3056" s="13"/>
    </row>
    <row r="3057" spans="1:18" ht="15.75" customHeight="1">
      <c r="A3057" s="1"/>
      <c r="B3057" s="6" t="s">
        <v>14</v>
      </c>
      <c r="C3057" s="6">
        <v>1185732</v>
      </c>
      <c r="D3057" s="7">
        <v>44320</v>
      </c>
      <c r="E3057" s="6" t="s">
        <v>33</v>
      </c>
      <c r="F3057" s="6" t="s">
        <v>108</v>
      </c>
      <c r="G3057" s="6" t="s">
        <v>109</v>
      </c>
      <c r="H3057" s="6" t="s">
        <v>20</v>
      </c>
      <c r="I3057" s="8">
        <v>0.35000000000000003</v>
      </c>
      <c r="J3057" s="9">
        <v>1500</v>
      </c>
      <c r="K3057" s="10">
        <f t="shared" si="0"/>
        <v>525</v>
      </c>
      <c r="L3057" s="10">
        <f t="shared" si="1"/>
        <v>157.5</v>
      </c>
      <c r="M3057" s="11">
        <v>0.3</v>
      </c>
      <c r="O3057" s="16"/>
      <c r="P3057" s="14"/>
      <c r="Q3057" s="12"/>
      <c r="R3057" s="13"/>
    </row>
    <row r="3058" spans="1:18" ht="15.75" customHeight="1">
      <c r="A3058" s="1"/>
      <c r="B3058" s="6" t="s">
        <v>14</v>
      </c>
      <c r="C3058" s="6">
        <v>1185732</v>
      </c>
      <c r="D3058" s="7">
        <v>44320</v>
      </c>
      <c r="E3058" s="6" t="s">
        <v>33</v>
      </c>
      <c r="F3058" s="6" t="s">
        <v>108</v>
      </c>
      <c r="G3058" s="6" t="s">
        <v>109</v>
      </c>
      <c r="H3058" s="6" t="s">
        <v>21</v>
      </c>
      <c r="I3058" s="8">
        <v>0.44999999999999996</v>
      </c>
      <c r="J3058" s="9">
        <v>1750</v>
      </c>
      <c r="K3058" s="10">
        <f t="shared" si="0"/>
        <v>787.49999999999989</v>
      </c>
      <c r="L3058" s="10">
        <f t="shared" si="1"/>
        <v>393.74999999999994</v>
      </c>
      <c r="M3058" s="11">
        <v>0.5</v>
      </c>
      <c r="O3058" s="16"/>
      <c r="P3058" s="14"/>
      <c r="Q3058" s="12"/>
      <c r="R3058" s="13"/>
    </row>
    <row r="3059" spans="1:18" ht="15.75" customHeight="1">
      <c r="A3059" s="1"/>
      <c r="B3059" s="6" t="s">
        <v>14</v>
      </c>
      <c r="C3059" s="6">
        <v>1185732</v>
      </c>
      <c r="D3059" s="7">
        <v>44320</v>
      </c>
      <c r="E3059" s="6" t="s">
        <v>33</v>
      </c>
      <c r="F3059" s="6" t="s">
        <v>108</v>
      </c>
      <c r="G3059" s="6" t="s">
        <v>109</v>
      </c>
      <c r="H3059" s="6" t="s">
        <v>22</v>
      </c>
      <c r="I3059" s="8">
        <v>0.49999999999999994</v>
      </c>
      <c r="J3059" s="9">
        <v>3000</v>
      </c>
      <c r="K3059" s="10">
        <f t="shared" si="0"/>
        <v>1499.9999999999998</v>
      </c>
      <c r="L3059" s="10">
        <f t="shared" si="1"/>
        <v>599.99999999999989</v>
      </c>
      <c r="M3059" s="11">
        <v>0.4</v>
      </c>
      <c r="O3059" s="16"/>
      <c r="P3059" s="14"/>
      <c r="Q3059" s="12"/>
      <c r="R3059" s="13"/>
    </row>
    <row r="3060" spans="1:18" ht="15.75" customHeight="1">
      <c r="A3060" s="1"/>
      <c r="B3060" s="6" t="s">
        <v>14</v>
      </c>
      <c r="C3060" s="6">
        <v>1185732</v>
      </c>
      <c r="D3060" s="7">
        <v>44350</v>
      </c>
      <c r="E3060" s="6" t="s">
        <v>33</v>
      </c>
      <c r="F3060" s="6" t="s">
        <v>108</v>
      </c>
      <c r="G3060" s="6" t="s">
        <v>109</v>
      </c>
      <c r="H3060" s="6" t="s">
        <v>17</v>
      </c>
      <c r="I3060" s="8">
        <v>0.35000000000000003</v>
      </c>
      <c r="J3060" s="9">
        <v>5500</v>
      </c>
      <c r="K3060" s="10">
        <f t="shared" si="0"/>
        <v>1925.0000000000002</v>
      </c>
      <c r="L3060" s="10">
        <f t="shared" si="1"/>
        <v>577.5</v>
      </c>
      <c r="M3060" s="11">
        <v>0.3</v>
      </c>
      <c r="O3060" s="16"/>
      <c r="P3060" s="14"/>
      <c r="Q3060" s="12"/>
      <c r="R3060" s="13"/>
    </row>
    <row r="3061" spans="1:18" ht="15.75" customHeight="1">
      <c r="A3061" s="1"/>
      <c r="B3061" s="6" t="s">
        <v>14</v>
      </c>
      <c r="C3061" s="6">
        <v>1185732</v>
      </c>
      <c r="D3061" s="7">
        <v>44350</v>
      </c>
      <c r="E3061" s="6" t="s">
        <v>33</v>
      </c>
      <c r="F3061" s="6" t="s">
        <v>108</v>
      </c>
      <c r="G3061" s="6" t="s">
        <v>109</v>
      </c>
      <c r="H3061" s="6" t="s">
        <v>18</v>
      </c>
      <c r="I3061" s="8">
        <v>0.3000000000000001</v>
      </c>
      <c r="J3061" s="9">
        <v>3000</v>
      </c>
      <c r="K3061" s="10">
        <f t="shared" si="0"/>
        <v>900.00000000000034</v>
      </c>
      <c r="L3061" s="10">
        <f t="shared" si="1"/>
        <v>315.00000000000011</v>
      </c>
      <c r="M3061" s="11">
        <v>0.35</v>
      </c>
      <c r="O3061" s="16"/>
      <c r="P3061" s="14"/>
      <c r="Q3061" s="12"/>
      <c r="R3061" s="13"/>
    </row>
    <row r="3062" spans="1:18" ht="15.75" customHeight="1">
      <c r="A3062" s="1"/>
      <c r="B3062" s="6" t="s">
        <v>14</v>
      </c>
      <c r="C3062" s="6">
        <v>1185732</v>
      </c>
      <c r="D3062" s="7">
        <v>44350</v>
      </c>
      <c r="E3062" s="6" t="s">
        <v>33</v>
      </c>
      <c r="F3062" s="6" t="s">
        <v>108</v>
      </c>
      <c r="G3062" s="6" t="s">
        <v>109</v>
      </c>
      <c r="H3062" s="6" t="s">
        <v>19</v>
      </c>
      <c r="I3062" s="8">
        <v>0.25000000000000006</v>
      </c>
      <c r="J3062" s="9">
        <v>2000</v>
      </c>
      <c r="K3062" s="10">
        <f t="shared" si="0"/>
        <v>500.00000000000011</v>
      </c>
      <c r="L3062" s="10">
        <f t="shared" si="1"/>
        <v>150.00000000000003</v>
      </c>
      <c r="M3062" s="11">
        <v>0.3</v>
      </c>
      <c r="O3062" s="16"/>
      <c r="P3062" s="14"/>
      <c r="Q3062" s="12"/>
      <c r="R3062" s="13"/>
    </row>
    <row r="3063" spans="1:18" ht="15.75" customHeight="1">
      <c r="A3063" s="1"/>
      <c r="B3063" s="6" t="s">
        <v>14</v>
      </c>
      <c r="C3063" s="6">
        <v>1185732</v>
      </c>
      <c r="D3063" s="7">
        <v>44350</v>
      </c>
      <c r="E3063" s="6" t="s">
        <v>33</v>
      </c>
      <c r="F3063" s="6" t="s">
        <v>108</v>
      </c>
      <c r="G3063" s="6" t="s">
        <v>109</v>
      </c>
      <c r="H3063" s="6" t="s">
        <v>20</v>
      </c>
      <c r="I3063" s="8">
        <v>0.25000000000000006</v>
      </c>
      <c r="J3063" s="9">
        <v>1750</v>
      </c>
      <c r="K3063" s="10">
        <f t="shared" si="0"/>
        <v>437.50000000000011</v>
      </c>
      <c r="L3063" s="10">
        <f t="shared" si="1"/>
        <v>131.25000000000003</v>
      </c>
      <c r="M3063" s="11">
        <v>0.3</v>
      </c>
      <c r="O3063" s="16"/>
      <c r="P3063" s="14"/>
      <c r="Q3063" s="12"/>
      <c r="R3063" s="13"/>
    </row>
    <row r="3064" spans="1:18" ht="15.75" customHeight="1">
      <c r="A3064" s="1"/>
      <c r="B3064" s="6" t="s">
        <v>14</v>
      </c>
      <c r="C3064" s="6">
        <v>1185732</v>
      </c>
      <c r="D3064" s="7">
        <v>44350</v>
      </c>
      <c r="E3064" s="6" t="s">
        <v>33</v>
      </c>
      <c r="F3064" s="6" t="s">
        <v>108</v>
      </c>
      <c r="G3064" s="6" t="s">
        <v>109</v>
      </c>
      <c r="H3064" s="6" t="s">
        <v>21</v>
      </c>
      <c r="I3064" s="8">
        <v>0.35000000000000003</v>
      </c>
      <c r="J3064" s="9">
        <v>1750</v>
      </c>
      <c r="K3064" s="10">
        <f t="shared" si="0"/>
        <v>612.50000000000011</v>
      </c>
      <c r="L3064" s="10">
        <f t="shared" si="1"/>
        <v>306.25000000000006</v>
      </c>
      <c r="M3064" s="11">
        <v>0.5</v>
      </c>
      <c r="O3064" s="16"/>
      <c r="P3064" s="14"/>
      <c r="Q3064" s="12"/>
      <c r="R3064" s="13"/>
    </row>
    <row r="3065" spans="1:18" ht="15.75" customHeight="1">
      <c r="A3065" s="1"/>
      <c r="B3065" s="6" t="s">
        <v>14</v>
      </c>
      <c r="C3065" s="6">
        <v>1185732</v>
      </c>
      <c r="D3065" s="7">
        <v>44350</v>
      </c>
      <c r="E3065" s="6" t="s">
        <v>33</v>
      </c>
      <c r="F3065" s="6" t="s">
        <v>108</v>
      </c>
      <c r="G3065" s="6" t="s">
        <v>109</v>
      </c>
      <c r="H3065" s="6" t="s">
        <v>22</v>
      </c>
      <c r="I3065" s="8">
        <v>0.55000000000000004</v>
      </c>
      <c r="J3065" s="9">
        <v>3250</v>
      </c>
      <c r="K3065" s="10">
        <f t="shared" si="0"/>
        <v>1787.5000000000002</v>
      </c>
      <c r="L3065" s="10">
        <f t="shared" si="1"/>
        <v>715.00000000000011</v>
      </c>
      <c r="M3065" s="11">
        <v>0.4</v>
      </c>
      <c r="O3065" s="16"/>
      <c r="P3065" s="14"/>
      <c r="Q3065" s="12"/>
      <c r="R3065" s="13"/>
    </row>
    <row r="3066" spans="1:18" ht="15.75" customHeight="1">
      <c r="A3066" s="1"/>
      <c r="B3066" s="6" t="s">
        <v>14</v>
      </c>
      <c r="C3066" s="6">
        <v>1185732</v>
      </c>
      <c r="D3066" s="7">
        <v>44379</v>
      </c>
      <c r="E3066" s="6" t="s">
        <v>33</v>
      </c>
      <c r="F3066" s="6" t="s">
        <v>108</v>
      </c>
      <c r="G3066" s="6" t="s">
        <v>109</v>
      </c>
      <c r="H3066" s="6" t="s">
        <v>17</v>
      </c>
      <c r="I3066" s="8">
        <v>0.5</v>
      </c>
      <c r="J3066" s="9">
        <v>5500</v>
      </c>
      <c r="K3066" s="10">
        <f t="shared" si="0"/>
        <v>2750</v>
      </c>
      <c r="L3066" s="10">
        <f t="shared" si="1"/>
        <v>825</v>
      </c>
      <c r="M3066" s="11">
        <v>0.3</v>
      </c>
      <c r="O3066" s="16"/>
      <c r="P3066" s="14"/>
      <c r="Q3066" s="12"/>
      <c r="R3066" s="13"/>
    </row>
    <row r="3067" spans="1:18" ht="15.75" customHeight="1">
      <c r="A3067" s="1"/>
      <c r="B3067" s="6" t="s">
        <v>14</v>
      </c>
      <c r="C3067" s="6">
        <v>1185732</v>
      </c>
      <c r="D3067" s="7">
        <v>44379</v>
      </c>
      <c r="E3067" s="6" t="s">
        <v>33</v>
      </c>
      <c r="F3067" s="6" t="s">
        <v>108</v>
      </c>
      <c r="G3067" s="6" t="s">
        <v>109</v>
      </c>
      <c r="H3067" s="6" t="s">
        <v>18</v>
      </c>
      <c r="I3067" s="8">
        <v>0.45000000000000007</v>
      </c>
      <c r="J3067" s="9">
        <v>3000</v>
      </c>
      <c r="K3067" s="10">
        <f t="shared" si="0"/>
        <v>1350.0000000000002</v>
      </c>
      <c r="L3067" s="10">
        <f t="shared" si="1"/>
        <v>472.50000000000006</v>
      </c>
      <c r="M3067" s="11">
        <v>0.35</v>
      </c>
      <c r="O3067" s="16"/>
      <c r="P3067" s="14"/>
      <c r="Q3067" s="12"/>
      <c r="R3067" s="13"/>
    </row>
    <row r="3068" spans="1:18" ht="15.75" customHeight="1">
      <c r="A3068" s="1"/>
      <c r="B3068" s="6" t="s">
        <v>14</v>
      </c>
      <c r="C3068" s="6">
        <v>1185732</v>
      </c>
      <c r="D3068" s="7">
        <v>44379</v>
      </c>
      <c r="E3068" s="6" t="s">
        <v>33</v>
      </c>
      <c r="F3068" s="6" t="s">
        <v>108</v>
      </c>
      <c r="G3068" s="6" t="s">
        <v>109</v>
      </c>
      <c r="H3068" s="6" t="s">
        <v>19</v>
      </c>
      <c r="I3068" s="8">
        <v>0.4</v>
      </c>
      <c r="J3068" s="9">
        <v>2250</v>
      </c>
      <c r="K3068" s="10">
        <f t="shared" si="0"/>
        <v>900</v>
      </c>
      <c r="L3068" s="10">
        <f t="shared" si="1"/>
        <v>270</v>
      </c>
      <c r="M3068" s="11">
        <v>0.3</v>
      </c>
      <c r="O3068" s="16"/>
      <c r="P3068" s="14"/>
      <c r="Q3068" s="12"/>
      <c r="R3068" s="13"/>
    </row>
    <row r="3069" spans="1:18" ht="15.75" customHeight="1">
      <c r="A3069" s="1"/>
      <c r="B3069" s="6" t="s">
        <v>14</v>
      </c>
      <c r="C3069" s="6">
        <v>1185732</v>
      </c>
      <c r="D3069" s="7">
        <v>44379</v>
      </c>
      <c r="E3069" s="6" t="s">
        <v>33</v>
      </c>
      <c r="F3069" s="6" t="s">
        <v>108</v>
      </c>
      <c r="G3069" s="6" t="s">
        <v>109</v>
      </c>
      <c r="H3069" s="6" t="s">
        <v>20</v>
      </c>
      <c r="I3069" s="8">
        <v>0.4</v>
      </c>
      <c r="J3069" s="9">
        <v>1750</v>
      </c>
      <c r="K3069" s="10">
        <f t="shared" si="0"/>
        <v>700</v>
      </c>
      <c r="L3069" s="10">
        <f t="shared" si="1"/>
        <v>210</v>
      </c>
      <c r="M3069" s="11">
        <v>0.3</v>
      </c>
      <c r="O3069" s="16"/>
      <c r="P3069" s="14"/>
      <c r="Q3069" s="12"/>
      <c r="R3069" s="13"/>
    </row>
    <row r="3070" spans="1:18" ht="15.75" customHeight="1">
      <c r="A3070" s="1"/>
      <c r="B3070" s="6" t="s">
        <v>14</v>
      </c>
      <c r="C3070" s="6">
        <v>1185732</v>
      </c>
      <c r="D3070" s="7">
        <v>44379</v>
      </c>
      <c r="E3070" s="6" t="s">
        <v>33</v>
      </c>
      <c r="F3070" s="6" t="s">
        <v>108</v>
      </c>
      <c r="G3070" s="6" t="s">
        <v>109</v>
      </c>
      <c r="H3070" s="6" t="s">
        <v>21</v>
      </c>
      <c r="I3070" s="8">
        <v>0.5</v>
      </c>
      <c r="J3070" s="9">
        <v>2000</v>
      </c>
      <c r="K3070" s="10">
        <f t="shared" si="0"/>
        <v>1000</v>
      </c>
      <c r="L3070" s="10">
        <f t="shared" si="1"/>
        <v>500</v>
      </c>
      <c r="M3070" s="11">
        <v>0.5</v>
      </c>
      <c r="O3070" s="16"/>
      <c r="P3070" s="14"/>
      <c r="Q3070" s="12"/>
      <c r="R3070" s="13"/>
    </row>
    <row r="3071" spans="1:18" ht="15.75" customHeight="1">
      <c r="A3071" s="1"/>
      <c r="B3071" s="6" t="s">
        <v>14</v>
      </c>
      <c r="C3071" s="6">
        <v>1185732</v>
      </c>
      <c r="D3071" s="7">
        <v>44379</v>
      </c>
      <c r="E3071" s="6" t="s">
        <v>33</v>
      </c>
      <c r="F3071" s="6" t="s">
        <v>108</v>
      </c>
      <c r="G3071" s="6" t="s">
        <v>109</v>
      </c>
      <c r="H3071" s="6" t="s">
        <v>22</v>
      </c>
      <c r="I3071" s="8">
        <v>0.55000000000000004</v>
      </c>
      <c r="J3071" s="9">
        <v>3750</v>
      </c>
      <c r="K3071" s="10">
        <f t="shared" si="0"/>
        <v>2062.5</v>
      </c>
      <c r="L3071" s="10">
        <f t="shared" si="1"/>
        <v>825</v>
      </c>
      <c r="M3071" s="11">
        <v>0.4</v>
      </c>
      <c r="O3071" s="16"/>
      <c r="P3071" s="14"/>
      <c r="Q3071" s="12"/>
      <c r="R3071" s="13"/>
    </row>
    <row r="3072" spans="1:18" ht="15.75" customHeight="1">
      <c r="A3072" s="1"/>
      <c r="B3072" s="6" t="s">
        <v>14</v>
      </c>
      <c r="C3072" s="6">
        <v>1185732</v>
      </c>
      <c r="D3072" s="7">
        <v>44411</v>
      </c>
      <c r="E3072" s="6" t="s">
        <v>33</v>
      </c>
      <c r="F3072" s="6" t="s">
        <v>108</v>
      </c>
      <c r="G3072" s="6" t="s">
        <v>109</v>
      </c>
      <c r="H3072" s="6" t="s">
        <v>17</v>
      </c>
      <c r="I3072" s="8">
        <v>0.5</v>
      </c>
      <c r="J3072" s="9">
        <v>5250</v>
      </c>
      <c r="K3072" s="10">
        <f t="shared" si="0"/>
        <v>2625</v>
      </c>
      <c r="L3072" s="10">
        <f t="shared" si="1"/>
        <v>787.5</v>
      </c>
      <c r="M3072" s="11">
        <v>0.3</v>
      </c>
      <c r="O3072" s="16"/>
      <c r="P3072" s="14"/>
      <c r="Q3072" s="12"/>
      <c r="R3072" s="13"/>
    </row>
    <row r="3073" spans="1:18" ht="15.75" customHeight="1">
      <c r="A3073" s="1"/>
      <c r="B3073" s="6" t="s">
        <v>14</v>
      </c>
      <c r="C3073" s="6">
        <v>1185732</v>
      </c>
      <c r="D3073" s="7">
        <v>44411</v>
      </c>
      <c r="E3073" s="6" t="s">
        <v>33</v>
      </c>
      <c r="F3073" s="6" t="s">
        <v>108</v>
      </c>
      <c r="G3073" s="6" t="s">
        <v>109</v>
      </c>
      <c r="H3073" s="6" t="s">
        <v>18</v>
      </c>
      <c r="I3073" s="8">
        <v>0.45000000000000007</v>
      </c>
      <c r="J3073" s="9">
        <v>3000</v>
      </c>
      <c r="K3073" s="10">
        <f t="shared" si="0"/>
        <v>1350.0000000000002</v>
      </c>
      <c r="L3073" s="10">
        <f t="shared" si="1"/>
        <v>472.50000000000006</v>
      </c>
      <c r="M3073" s="11">
        <v>0.35</v>
      </c>
      <c r="O3073" s="16"/>
      <c r="P3073" s="14"/>
      <c r="Q3073" s="12"/>
      <c r="R3073" s="13"/>
    </row>
    <row r="3074" spans="1:18" ht="15.75" customHeight="1">
      <c r="A3074" s="1"/>
      <c r="B3074" s="6" t="s">
        <v>14</v>
      </c>
      <c r="C3074" s="6">
        <v>1185732</v>
      </c>
      <c r="D3074" s="7">
        <v>44411</v>
      </c>
      <c r="E3074" s="6" t="s">
        <v>33</v>
      </c>
      <c r="F3074" s="6" t="s">
        <v>108</v>
      </c>
      <c r="G3074" s="6" t="s">
        <v>109</v>
      </c>
      <c r="H3074" s="6" t="s">
        <v>19</v>
      </c>
      <c r="I3074" s="8">
        <v>0.4</v>
      </c>
      <c r="J3074" s="9">
        <v>2250</v>
      </c>
      <c r="K3074" s="10">
        <f t="shared" si="0"/>
        <v>900</v>
      </c>
      <c r="L3074" s="10">
        <f t="shared" si="1"/>
        <v>270</v>
      </c>
      <c r="M3074" s="11">
        <v>0.3</v>
      </c>
      <c r="O3074" s="16"/>
      <c r="P3074" s="14"/>
      <c r="Q3074" s="12"/>
      <c r="R3074" s="13"/>
    </row>
    <row r="3075" spans="1:18" ht="15.75" customHeight="1">
      <c r="A3075" s="1"/>
      <c r="B3075" s="6" t="s">
        <v>14</v>
      </c>
      <c r="C3075" s="6">
        <v>1185732</v>
      </c>
      <c r="D3075" s="7">
        <v>44411</v>
      </c>
      <c r="E3075" s="6" t="s">
        <v>33</v>
      </c>
      <c r="F3075" s="6" t="s">
        <v>108</v>
      </c>
      <c r="G3075" s="6" t="s">
        <v>109</v>
      </c>
      <c r="H3075" s="6" t="s">
        <v>20</v>
      </c>
      <c r="I3075" s="8">
        <v>0.4</v>
      </c>
      <c r="J3075" s="9">
        <v>2000</v>
      </c>
      <c r="K3075" s="10">
        <f t="shared" si="0"/>
        <v>800</v>
      </c>
      <c r="L3075" s="10">
        <f t="shared" si="1"/>
        <v>240</v>
      </c>
      <c r="M3075" s="11">
        <v>0.3</v>
      </c>
      <c r="O3075" s="16"/>
      <c r="P3075" s="14"/>
      <c r="Q3075" s="12"/>
      <c r="R3075" s="13"/>
    </row>
    <row r="3076" spans="1:18" ht="15.75" customHeight="1">
      <c r="A3076" s="1"/>
      <c r="B3076" s="6" t="s">
        <v>14</v>
      </c>
      <c r="C3076" s="6">
        <v>1185732</v>
      </c>
      <c r="D3076" s="7">
        <v>44411</v>
      </c>
      <c r="E3076" s="6" t="s">
        <v>33</v>
      </c>
      <c r="F3076" s="6" t="s">
        <v>108</v>
      </c>
      <c r="G3076" s="6" t="s">
        <v>109</v>
      </c>
      <c r="H3076" s="6" t="s">
        <v>21</v>
      </c>
      <c r="I3076" s="8">
        <v>0.5</v>
      </c>
      <c r="J3076" s="9">
        <v>1750</v>
      </c>
      <c r="K3076" s="10">
        <f t="shared" si="0"/>
        <v>875</v>
      </c>
      <c r="L3076" s="10">
        <f t="shared" si="1"/>
        <v>437.5</v>
      </c>
      <c r="M3076" s="11">
        <v>0.5</v>
      </c>
      <c r="O3076" s="16"/>
      <c r="P3076" s="14"/>
      <c r="Q3076" s="12"/>
      <c r="R3076" s="13"/>
    </row>
    <row r="3077" spans="1:18" ht="15.75" customHeight="1">
      <c r="A3077" s="1"/>
      <c r="B3077" s="6" t="s">
        <v>14</v>
      </c>
      <c r="C3077" s="6">
        <v>1185732</v>
      </c>
      <c r="D3077" s="7">
        <v>44411</v>
      </c>
      <c r="E3077" s="6" t="s">
        <v>33</v>
      </c>
      <c r="F3077" s="6" t="s">
        <v>108</v>
      </c>
      <c r="G3077" s="6" t="s">
        <v>109</v>
      </c>
      <c r="H3077" s="6" t="s">
        <v>22</v>
      </c>
      <c r="I3077" s="8">
        <v>0.55000000000000004</v>
      </c>
      <c r="J3077" s="9">
        <v>3500</v>
      </c>
      <c r="K3077" s="10">
        <f t="shared" si="0"/>
        <v>1925.0000000000002</v>
      </c>
      <c r="L3077" s="10">
        <f t="shared" si="1"/>
        <v>770.00000000000011</v>
      </c>
      <c r="M3077" s="11">
        <v>0.4</v>
      </c>
      <c r="O3077" s="16"/>
      <c r="P3077" s="14"/>
      <c r="Q3077" s="12"/>
      <c r="R3077" s="13"/>
    </row>
    <row r="3078" spans="1:18" ht="15.75" customHeight="1">
      <c r="A3078" s="1"/>
      <c r="B3078" s="6" t="s">
        <v>14</v>
      </c>
      <c r="C3078" s="6">
        <v>1185732</v>
      </c>
      <c r="D3078" s="7">
        <v>44443</v>
      </c>
      <c r="E3078" s="6" t="s">
        <v>33</v>
      </c>
      <c r="F3078" s="6" t="s">
        <v>108</v>
      </c>
      <c r="G3078" s="6" t="s">
        <v>109</v>
      </c>
      <c r="H3078" s="6" t="s">
        <v>17</v>
      </c>
      <c r="I3078" s="8">
        <v>0.35000000000000003</v>
      </c>
      <c r="J3078" s="9">
        <v>4750</v>
      </c>
      <c r="K3078" s="10">
        <f t="shared" si="0"/>
        <v>1662.5000000000002</v>
      </c>
      <c r="L3078" s="10">
        <f t="shared" si="1"/>
        <v>498.75000000000006</v>
      </c>
      <c r="M3078" s="11">
        <v>0.3</v>
      </c>
      <c r="O3078" s="16"/>
      <c r="P3078" s="14"/>
      <c r="Q3078" s="12"/>
      <c r="R3078" s="13"/>
    </row>
    <row r="3079" spans="1:18" ht="15.75" customHeight="1">
      <c r="A3079" s="1"/>
      <c r="B3079" s="6" t="s">
        <v>14</v>
      </c>
      <c r="C3079" s="6">
        <v>1185732</v>
      </c>
      <c r="D3079" s="7">
        <v>44443</v>
      </c>
      <c r="E3079" s="6" t="s">
        <v>33</v>
      </c>
      <c r="F3079" s="6" t="s">
        <v>108</v>
      </c>
      <c r="G3079" s="6" t="s">
        <v>109</v>
      </c>
      <c r="H3079" s="6" t="s">
        <v>18</v>
      </c>
      <c r="I3079" s="8">
        <v>0.3000000000000001</v>
      </c>
      <c r="J3079" s="9">
        <v>2500</v>
      </c>
      <c r="K3079" s="10">
        <f t="shared" si="0"/>
        <v>750.00000000000023</v>
      </c>
      <c r="L3079" s="10">
        <f t="shared" si="1"/>
        <v>262.50000000000006</v>
      </c>
      <c r="M3079" s="11">
        <v>0.35</v>
      </c>
      <c r="O3079" s="16"/>
      <c r="P3079" s="14"/>
      <c r="Q3079" s="12"/>
      <c r="R3079" s="13"/>
    </row>
    <row r="3080" spans="1:18" ht="15.75" customHeight="1">
      <c r="A3080" s="1"/>
      <c r="B3080" s="6" t="s">
        <v>14</v>
      </c>
      <c r="C3080" s="6">
        <v>1185732</v>
      </c>
      <c r="D3080" s="7">
        <v>44443</v>
      </c>
      <c r="E3080" s="6" t="s">
        <v>33</v>
      </c>
      <c r="F3080" s="6" t="s">
        <v>108</v>
      </c>
      <c r="G3080" s="6" t="s">
        <v>109</v>
      </c>
      <c r="H3080" s="6" t="s">
        <v>19</v>
      </c>
      <c r="I3080" s="8">
        <v>0.25000000000000006</v>
      </c>
      <c r="J3080" s="9">
        <v>1500</v>
      </c>
      <c r="K3080" s="10">
        <f t="shared" si="0"/>
        <v>375.00000000000006</v>
      </c>
      <c r="L3080" s="10">
        <f t="shared" si="1"/>
        <v>112.50000000000001</v>
      </c>
      <c r="M3080" s="11">
        <v>0.3</v>
      </c>
      <c r="O3080" s="16"/>
      <c r="P3080" s="14"/>
      <c r="Q3080" s="12"/>
      <c r="R3080" s="13"/>
    </row>
    <row r="3081" spans="1:18" ht="15.75" customHeight="1">
      <c r="A3081" s="1"/>
      <c r="B3081" s="6" t="s">
        <v>14</v>
      </c>
      <c r="C3081" s="6">
        <v>1185732</v>
      </c>
      <c r="D3081" s="7">
        <v>44443</v>
      </c>
      <c r="E3081" s="6" t="s">
        <v>33</v>
      </c>
      <c r="F3081" s="6" t="s">
        <v>108</v>
      </c>
      <c r="G3081" s="6" t="s">
        <v>109</v>
      </c>
      <c r="H3081" s="6" t="s">
        <v>20</v>
      </c>
      <c r="I3081" s="8">
        <v>0.25000000000000006</v>
      </c>
      <c r="J3081" s="9">
        <v>1250</v>
      </c>
      <c r="K3081" s="10">
        <f t="shared" si="0"/>
        <v>312.50000000000006</v>
      </c>
      <c r="L3081" s="10">
        <f t="shared" si="1"/>
        <v>93.750000000000014</v>
      </c>
      <c r="M3081" s="11">
        <v>0.3</v>
      </c>
      <c r="O3081" s="16"/>
      <c r="P3081" s="14"/>
      <c r="Q3081" s="12"/>
      <c r="R3081" s="13"/>
    </row>
    <row r="3082" spans="1:18" ht="15.75" customHeight="1">
      <c r="A3082" s="1"/>
      <c r="B3082" s="6" t="s">
        <v>14</v>
      </c>
      <c r="C3082" s="6">
        <v>1185732</v>
      </c>
      <c r="D3082" s="7">
        <v>44443</v>
      </c>
      <c r="E3082" s="6" t="s">
        <v>33</v>
      </c>
      <c r="F3082" s="6" t="s">
        <v>108</v>
      </c>
      <c r="G3082" s="6" t="s">
        <v>109</v>
      </c>
      <c r="H3082" s="6" t="s">
        <v>21</v>
      </c>
      <c r="I3082" s="8">
        <v>0.35000000000000003</v>
      </c>
      <c r="J3082" s="9">
        <v>1250</v>
      </c>
      <c r="K3082" s="10">
        <f t="shared" si="0"/>
        <v>437.50000000000006</v>
      </c>
      <c r="L3082" s="10">
        <f t="shared" si="1"/>
        <v>218.75000000000003</v>
      </c>
      <c r="M3082" s="11">
        <v>0.5</v>
      </c>
      <c r="O3082" s="16"/>
      <c r="P3082" s="14"/>
      <c r="Q3082" s="12"/>
      <c r="R3082" s="13"/>
    </row>
    <row r="3083" spans="1:18" ht="15.75" customHeight="1">
      <c r="A3083" s="1"/>
      <c r="B3083" s="6" t="s">
        <v>14</v>
      </c>
      <c r="C3083" s="6">
        <v>1185732</v>
      </c>
      <c r="D3083" s="7">
        <v>44443</v>
      </c>
      <c r="E3083" s="6" t="s">
        <v>33</v>
      </c>
      <c r="F3083" s="6" t="s">
        <v>108</v>
      </c>
      <c r="G3083" s="6" t="s">
        <v>109</v>
      </c>
      <c r="H3083" s="6" t="s">
        <v>22</v>
      </c>
      <c r="I3083" s="8">
        <v>0.4</v>
      </c>
      <c r="J3083" s="9">
        <v>2000</v>
      </c>
      <c r="K3083" s="10">
        <f t="shared" si="0"/>
        <v>800</v>
      </c>
      <c r="L3083" s="10">
        <f t="shared" si="1"/>
        <v>320</v>
      </c>
      <c r="M3083" s="11">
        <v>0.4</v>
      </c>
      <c r="O3083" s="16"/>
      <c r="P3083" s="14"/>
      <c r="Q3083" s="12"/>
      <c r="R3083" s="13"/>
    </row>
    <row r="3084" spans="1:18" ht="15.75" customHeight="1">
      <c r="A3084" s="1"/>
      <c r="B3084" s="6" t="s">
        <v>14</v>
      </c>
      <c r="C3084" s="6">
        <v>1185732</v>
      </c>
      <c r="D3084" s="7">
        <v>44472</v>
      </c>
      <c r="E3084" s="6" t="s">
        <v>33</v>
      </c>
      <c r="F3084" s="6" t="s">
        <v>108</v>
      </c>
      <c r="G3084" s="6" t="s">
        <v>109</v>
      </c>
      <c r="H3084" s="6" t="s">
        <v>17</v>
      </c>
      <c r="I3084" s="8">
        <v>0.44999999999999996</v>
      </c>
      <c r="J3084" s="9">
        <v>3750</v>
      </c>
      <c r="K3084" s="10">
        <f t="shared" si="0"/>
        <v>1687.4999999999998</v>
      </c>
      <c r="L3084" s="10">
        <f t="shared" si="1"/>
        <v>506.24999999999989</v>
      </c>
      <c r="M3084" s="11">
        <v>0.3</v>
      </c>
      <c r="O3084" s="16"/>
      <c r="P3084" s="14"/>
      <c r="Q3084" s="12"/>
      <c r="R3084" s="13"/>
    </row>
    <row r="3085" spans="1:18" ht="15.75" customHeight="1">
      <c r="A3085" s="1"/>
      <c r="B3085" s="6" t="s">
        <v>14</v>
      </c>
      <c r="C3085" s="6">
        <v>1185732</v>
      </c>
      <c r="D3085" s="7">
        <v>44472</v>
      </c>
      <c r="E3085" s="6" t="s">
        <v>33</v>
      </c>
      <c r="F3085" s="6" t="s">
        <v>108</v>
      </c>
      <c r="G3085" s="6" t="s">
        <v>109</v>
      </c>
      <c r="H3085" s="6" t="s">
        <v>18</v>
      </c>
      <c r="I3085" s="8">
        <v>0.35000000000000003</v>
      </c>
      <c r="J3085" s="9">
        <v>2250</v>
      </c>
      <c r="K3085" s="10">
        <f t="shared" si="0"/>
        <v>787.50000000000011</v>
      </c>
      <c r="L3085" s="10">
        <f t="shared" si="1"/>
        <v>275.625</v>
      </c>
      <c r="M3085" s="11">
        <v>0.35</v>
      </c>
      <c r="O3085" s="16"/>
      <c r="P3085" s="14"/>
      <c r="Q3085" s="12"/>
      <c r="R3085" s="13"/>
    </row>
    <row r="3086" spans="1:18" ht="15.75" customHeight="1">
      <c r="A3086" s="1"/>
      <c r="B3086" s="6" t="s">
        <v>14</v>
      </c>
      <c r="C3086" s="6">
        <v>1185732</v>
      </c>
      <c r="D3086" s="7">
        <v>44472</v>
      </c>
      <c r="E3086" s="6" t="s">
        <v>33</v>
      </c>
      <c r="F3086" s="6" t="s">
        <v>108</v>
      </c>
      <c r="G3086" s="6" t="s">
        <v>109</v>
      </c>
      <c r="H3086" s="6" t="s">
        <v>19</v>
      </c>
      <c r="I3086" s="8">
        <v>0.35000000000000003</v>
      </c>
      <c r="J3086" s="9">
        <v>1250</v>
      </c>
      <c r="K3086" s="10">
        <f t="shared" si="0"/>
        <v>437.50000000000006</v>
      </c>
      <c r="L3086" s="10">
        <f t="shared" si="1"/>
        <v>131.25</v>
      </c>
      <c r="M3086" s="11">
        <v>0.3</v>
      </c>
      <c r="O3086" s="16"/>
      <c r="P3086" s="14"/>
      <c r="Q3086" s="12"/>
      <c r="R3086" s="13"/>
    </row>
    <row r="3087" spans="1:18" ht="15.75" customHeight="1">
      <c r="A3087" s="1"/>
      <c r="B3087" s="6" t="s">
        <v>14</v>
      </c>
      <c r="C3087" s="6">
        <v>1185732</v>
      </c>
      <c r="D3087" s="7">
        <v>44472</v>
      </c>
      <c r="E3087" s="6" t="s">
        <v>33</v>
      </c>
      <c r="F3087" s="6" t="s">
        <v>108</v>
      </c>
      <c r="G3087" s="6" t="s">
        <v>109</v>
      </c>
      <c r="H3087" s="6" t="s">
        <v>20</v>
      </c>
      <c r="I3087" s="8">
        <v>0.35000000000000003</v>
      </c>
      <c r="J3087" s="9">
        <v>1250</v>
      </c>
      <c r="K3087" s="10">
        <f t="shared" si="0"/>
        <v>437.50000000000006</v>
      </c>
      <c r="L3087" s="10">
        <f t="shared" si="1"/>
        <v>131.25</v>
      </c>
      <c r="M3087" s="11">
        <v>0.3</v>
      </c>
      <c r="O3087" s="16"/>
      <c r="P3087" s="14"/>
      <c r="Q3087" s="12"/>
      <c r="R3087" s="13"/>
    </row>
    <row r="3088" spans="1:18" ht="15.75" customHeight="1">
      <c r="A3088" s="1"/>
      <c r="B3088" s="6" t="s">
        <v>14</v>
      </c>
      <c r="C3088" s="6">
        <v>1185732</v>
      </c>
      <c r="D3088" s="7">
        <v>44472</v>
      </c>
      <c r="E3088" s="6" t="s">
        <v>33</v>
      </c>
      <c r="F3088" s="6" t="s">
        <v>108</v>
      </c>
      <c r="G3088" s="6" t="s">
        <v>109</v>
      </c>
      <c r="H3088" s="6" t="s">
        <v>21</v>
      </c>
      <c r="I3088" s="8">
        <v>0.44999999999999996</v>
      </c>
      <c r="J3088" s="9">
        <v>1250</v>
      </c>
      <c r="K3088" s="10">
        <f t="shared" si="0"/>
        <v>562.5</v>
      </c>
      <c r="L3088" s="10">
        <f t="shared" si="1"/>
        <v>281.25</v>
      </c>
      <c r="M3088" s="11">
        <v>0.5</v>
      </c>
      <c r="O3088" s="16"/>
      <c r="P3088" s="14"/>
      <c r="Q3088" s="12"/>
      <c r="R3088" s="13"/>
    </row>
    <row r="3089" spans="1:18" ht="15.75" customHeight="1">
      <c r="A3089" s="1"/>
      <c r="B3089" s="6" t="s">
        <v>14</v>
      </c>
      <c r="C3089" s="6">
        <v>1185732</v>
      </c>
      <c r="D3089" s="7">
        <v>44472</v>
      </c>
      <c r="E3089" s="6" t="s">
        <v>33</v>
      </c>
      <c r="F3089" s="6" t="s">
        <v>108</v>
      </c>
      <c r="G3089" s="6" t="s">
        <v>109</v>
      </c>
      <c r="H3089" s="6" t="s">
        <v>22</v>
      </c>
      <c r="I3089" s="8">
        <v>0.49999999999999983</v>
      </c>
      <c r="J3089" s="9">
        <v>2500</v>
      </c>
      <c r="K3089" s="10">
        <f t="shared" si="0"/>
        <v>1249.9999999999995</v>
      </c>
      <c r="L3089" s="10">
        <f t="shared" si="1"/>
        <v>499.99999999999983</v>
      </c>
      <c r="M3089" s="11">
        <v>0.4</v>
      </c>
      <c r="O3089" s="16"/>
      <c r="P3089" s="14"/>
      <c r="Q3089" s="12"/>
      <c r="R3089" s="13"/>
    </row>
    <row r="3090" spans="1:18" ht="15.75" customHeight="1">
      <c r="A3090" s="1"/>
      <c r="B3090" s="6" t="s">
        <v>14</v>
      </c>
      <c r="C3090" s="6">
        <v>1185732</v>
      </c>
      <c r="D3090" s="7">
        <v>44503</v>
      </c>
      <c r="E3090" s="6" t="s">
        <v>33</v>
      </c>
      <c r="F3090" s="6" t="s">
        <v>108</v>
      </c>
      <c r="G3090" s="6" t="s">
        <v>109</v>
      </c>
      <c r="H3090" s="6" t="s">
        <v>17</v>
      </c>
      <c r="I3090" s="8">
        <v>0.44999999999999996</v>
      </c>
      <c r="J3090" s="9">
        <v>4000</v>
      </c>
      <c r="K3090" s="10">
        <f t="shared" si="0"/>
        <v>1799.9999999999998</v>
      </c>
      <c r="L3090" s="10">
        <f t="shared" si="1"/>
        <v>539.99999999999989</v>
      </c>
      <c r="M3090" s="11">
        <v>0.3</v>
      </c>
      <c r="O3090" s="16"/>
      <c r="P3090" s="14"/>
      <c r="Q3090" s="12"/>
      <c r="R3090" s="13"/>
    </row>
    <row r="3091" spans="1:18" ht="15.75" customHeight="1">
      <c r="A3091" s="1"/>
      <c r="B3091" s="6" t="s">
        <v>14</v>
      </c>
      <c r="C3091" s="6">
        <v>1185732</v>
      </c>
      <c r="D3091" s="7">
        <v>44503</v>
      </c>
      <c r="E3091" s="6" t="s">
        <v>33</v>
      </c>
      <c r="F3091" s="6" t="s">
        <v>108</v>
      </c>
      <c r="G3091" s="6" t="s">
        <v>109</v>
      </c>
      <c r="H3091" s="6" t="s">
        <v>18</v>
      </c>
      <c r="I3091" s="8">
        <v>0.35000000000000003</v>
      </c>
      <c r="J3091" s="9">
        <v>3000</v>
      </c>
      <c r="K3091" s="10">
        <f t="shared" si="0"/>
        <v>1050</v>
      </c>
      <c r="L3091" s="10">
        <f t="shared" si="1"/>
        <v>367.5</v>
      </c>
      <c r="M3091" s="11">
        <v>0.35</v>
      </c>
      <c r="O3091" s="16"/>
      <c r="P3091" s="14"/>
      <c r="Q3091" s="12"/>
      <c r="R3091" s="13"/>
    </row>
    <row r="3092" spans="1:18" ht="15.75" customHeight="1">
      <c r="A3092" s="1"/>
      <c r="B3092" s="6" t="s">
        <v>14</v>
      </c>
      <c r="C3092" s="6">
        <v>1185732</v>
      </c>
      <c r="D3092" s="7">
        <v>44503</v>
      </c>
      <c r="E3092" s="6" t="s">
        <v>33</v>
      </c>
      <c r="F3092" s="6" t="s">
        <v>108</v>
      </c>
      <c r="G3092" s="6" t="s">
        <v>109</v>
      </c>
      <c r="H3092" s="6" t="s">
        <v>19</v>
      </c>
      <c r="I3092" s="8">
        <v>0.35000000000000003</v>
      </c>
      <c r="J3092" s="9">
        <v>2450</v>
      </c>
      <c r="K3092" s="10">
        <f t="shared" si="0"/>
        <v>857.50000000000011</v>
      </c>
      <c r="L3092" s="10">
        <f t="shared" si="1"/>
        <v>257.25</v>
      </c>
      <c r="M3092" s="11">
        <v>0.3</v>
      </c>
      <c r="O3092" s="16"/>
      <c r="P3092" s="14"/>
      <c r="Q3092" s="12"/>
      <c r="R3092" s="13"/>
    </row>
    <row r="3093" spans="1:18" ht="15.75" customHeight="1">
      <c r="A3093" s="1"/>
      <c r="B3093" s="6" t="s">
        <v>14</v>
      </c>
      <c r="C3093" s="6">
        <v>1185732</v>
      </c>
      <c r="D3093" s="7">
        <v>44503</v>
      </c>
      <c r="E3093" s="6" t="s">
        <v>33</v>
      </c>
      <c r="F3093" s="6" t="s">
        <v>108</v>
      </c>
      <c r="G3093" s="6" t="s">
        <v>109</v>
      </c>
      <c r="H3093" s="6" t="s">
        <v>20</v>
      </c>
      <c r="I3093" s="8">
        <v>0.35000000000000003</v>
      </c>
      <c r="J3093" s="9">
        <v>2250</v>
      </c>
      <c r="K3093" s="10">
        <f t="shared" si="0"/>
        <v>787.50000000000011</v>
      </c>
      <c r="L3093" s="10">
        <f t="shared" si="1"/>
        <v>236.25000000000003</v>
      </c>
      <c r="M3093" s="11">
        <v>0.3</v>
      </c>
      <c r="O3093" s="16"/>
      <c r="P3093" s="14"/>
      <c r="Q3093" s="12"/>
      <c r="R3093" s="13"/>
    </row>
    <row r="3094" spans="1:18" ht="15.75" customHeight="1">
      <c r="A3094" s="1"/>
      <c r="B3094" s="6" t="s">
        <v>14</v>
      </c>
      <c r="C3094" s="6">
        <v>1185732</v>
      </c>
      <c r="D3094" s="7">
        <v>44503</v>
      </c>
      <c r="E3094" s="6" t="s">
        <v>33</v>
      </c>
      <c r="F3094" s="6" t="s">
        <v>108</v>
      </c>
      <c r="G3094" s="6" t="s">
        <v>109</v>
      </c>
      <c r="H3094" s="6" t="s">
        <v>21</v>
      </c>
      <c r="I3094" s="8">
        <v>0.6</v>
      </c>
      <c r="J3094" s="9">
        <v>2000</v>
      </c>
      <c r="K3094" s="10">
        <f t="shared" si="0"/>
        <v>1200</v>
      </c>
      <c r="L3094" s="10">
        <f t="shared" si="1"/>
        <v>600</v>
      </c>
      <c r="M3094" s="11">
        <v>0.5</v>
      </c>
      <c r="O3094" s="16"/>
      <c r="P3094" s="14"/>
      <c r="Q3094" s="12"/>
      <c r="R3094" s="13"/>
    </row>
    <row r="3095" spans="1:18" ht="15.75" customHeight="1">
      <c r="A3095" s="1"/>
      <c r="B3095" s="6" t="s">
        <v>14</v>
      </c>
      <c r="C3095" s="6">
        <v>1185732</v>
      </c>
      <c r="D3095" s="7">
        <v>44503</v>
      </c>
      <c r="E3095" s="6" t="s">
        <v>33</v>
      </c>
      <c r="F3095" s="6" t="s">
        <v>108</v>
      </c>
      <c r="G3095" s="6" t="s">
        <v>109</v>
      </c>
      <c r="H3095" s="6" t="s">
        <v>22</v>
      </c>
      <c r="I3095" s="8">
        <v>0.64999999999999991</v>
      </c>
      <c r="J3095" s="9">
        <v>3000</v>
      </c>
      <c r="K3095" s="10">
        <f t="shared" si="0"/>
        <v>1949.9999999999998</v>
      </c>
      <c r="L3095" s="10">
        <f t="shared" si="1"/>
        <v>780</v>
      </c>
      <c r="M3095" s="11">
        <v>0.4</v>
      </c>
      <c r="O3095" s="16"/>
      <c r="P3095" s="14"/>
      <c r="Q3095" s="12"/>
      <c r="R3095" s="13"/>
    </row>
    <row r="3096" spans="1:18" ht="15.75" customHeight="1">
      <c r="A3096" s="1"/>
      <c r="B3096" s="6" t="s">
        <v>14</v>
      </c>
      <c r="C3096" s="6">
        <v>1185732</v>
      </c>
      <c r="D3096" s="7">
        <v>44532</v>
      </c>
      <c r="E3096" s="6" t="s">
        <v>33</v>
      </c>
      <c r="F3096" s="6" t="s">
        <v>108</v>
      </c>
      <c r="G3096" s="6" t="s">
        <v>109</v>
      </c>
      <c r="H3096" s="6" t="s">
        <v>17</v>
      </c>
      <c r="I3096" s="8">
        <v>0.6</v>
      </c>
      <c r="J3096" s="9">
        <v>5500</v>
      </c>
      <c r="K3096" s="10">
        <f t="shared" si="0"/>
        <v>3300</v>
      </c>
      <c r="L3096" s="10">
        <f t="shared" si="1"/>
        <v>990</v>
      </c>
      <c r="M3096" s="11">
        <v>0.3</v>
      </c>
      <c r="O3096" s="16"/>
      <c r="P3096" s="14"/>
      <c r="Q3096" s="12"/>
      <c r="R3096" s="13"/>
    </row>
    <row r="3097" spans="1:18" ht="15.75" customHeight="1">
      <c r="A3097" s="1"/>
      <c r="B3097" s="6" t="s">
        <v>14</v>
      </c>
      <c r="C3097" s="6">
        <v>1185732</v>
      </c>
      <c r="D3097" s="7">
        <v>44532</v>
      </c>
      <c r="E3097" s="6" t="s">
        <v>33</v>
      </c>
      <c r="F3097" s="6" t="s">
        <v>108</v>
      </c>
      <c r="G3097" s="6" t="s">
        <v>109</v>
      </c>
      <c r="H3097" s="6" t="s">
        <v>18</v>
      </c>
      <c r="I3097" s="8">
        <v>0.5</v>
      </c>
      <c r="J3097" s="9">
        <v>3500</v>
      </c>
      <c r="K3097" s="10">
        <f t="shared" si="0"/>
        <v>1750</v>
      </c>
      <c r="L3097" s="10">
        <f t="shared" si="1"/>
        <v>612.5</v>
      </c>
      <c r="M3097" s="11">
        <v>0.35</v>
      </c>
      <c r="O3097" s="16"/>
      <c r="P3097" s="14"/>
      <c r="Q3097" s="12"/>
      <c r="R3097" s="13"/>
    </row>
    <row r="3098" spans="1:18" ht="15.75" customHeight="1">
      <c r="A3098" s="1"/>
      <c r="B3098" s="6" t="s">
        <v>14</v>
      </c>
      <c r="C3098" s="6">
        <v>1185732</v>
      </c>
      <c r="D3098" s="7">
        <v>44532</v>
      </c>
      <c r="E3098" s="6" t="s">
        <v>33</v>
      </c>
      <c r="F3098" s="6" t="s">
        <v>108</v>
      </c>
      <c r="G3098" s="6" t="s">
        <v>109</v>
      </c>
      <c r="H3098" s="6" t="s">
        <v>19</v>
      </c>
      <c r="I3098" s="8">
        <v>0.5</v>
      </c>
      <c r="J3098" s="9">
        <v>3000</v>
      </c>
      <c r="K3098" s="10">
        <f t="shared" si="0"/>
        <v>1500</v>
      </c>
      <c r="L3098" s="10">
        <f t="shared" si="1"/>
        <v>450</v>
      </c>
      <c r="M3098" s="11">
        <v>0.3</v>
      </c>
      <c r="O3098" s="16"/>
      <c r="P3098" s="14"/>
      <c r="Q3098" s="12"/>
      <c r="R3098" s="13"/>
    </row>
    <row r="3099" spans="1:18" ht="15.75" customHeight="1">
      <c r="A3099" s="1"/>
      <c r="B3099" s="6" t="s">
        <v>14</v>
      </c>
      <c r="C3099" s="6">
        <v>1185732</v>
      </c>
      <c r="D3099" s="7">
        <v>44532</v>
      </c>
      <c r="E3099" s="6" t="s">
        <v>33</v>
      </c>
      <c r="F3099" s="6" t="s">
        <v>108</v>
      </c>
      <c r="G3099" s="6" t="s">
        <v>109</v>
      </c>
      <c r="H3099" s="6" t="s">
        <v>20</v>
      </c>
      <c r="I3099" s="8">
        <v>0.5</v>
      </c>
      <c r="J3099" s="9">
        <v>2500</v>
      </c>
      <c r="K3099" s="10">
        <f t="shared" si="0"/>
        <v>1250</v>
      </c>
      <c r="L3099" s="10">
        <f t="shared" si="1"/>
        <v>375</v>
      </c>
      <c r="M3099" s="11">
        <v>0.3</v>
      </c>
      <c r="O3099" s="16"/>
      <c r="P3099" s="14"/>
      <c r="Q3099" s="12"/>
      <c r="R3099" s="13"/>
    </row>
    <row r="3100" spans="1:18" ht="15.75" customHeight="1">
      <c r="A3100" s="1"/>
      <c r="B3100" s="6" t="s">
        <v>14</v>
      </c>
      <c r="C3100" s="6">
        <v>1185732</v>
      </c>
      <c r="D3100" s="7">
        <v>44532</v>
      </c>
      <c r="E3100" s="6" t="s">
        <v>33</v>
      </c>
      <c r="F3100" s="6" t="s">
        <v>108</v>
      </c>
      <c r="G3100" s="6" t="s">
        <v>109</v>
      </c>
      <c r="H3100" s="6" t="s">
        <v>21</v>
      </c>
      <c r="I3100" s="8">
        <v>0.6</v>
      </c>
      <c r="J3100" s="9">
        <v>2500</v>
      </c>
      <c r="K3100" s="10">
        <f t="shared" si="0"/>
        <v>1500</v>
      </c>
      <c r="L3100" s="10">
        <f t="shared" si="1"/>
        <v>750</v>
      </c>
      <c r="M3100" s="11">
        <v>0.5</v>
      </c>
      <c r="O3100" s="16"/>
      <c r="P3100" s="14"/>
      <c r="Q3100" s="12"/>
      <c r="R3100" s="13"/>
    </row>
    <row r="3101" spans="1:18" ht="15.75" customHeight="1">
      <c r="A3101" s="1"/>
      <c r="B3101" s="6" t="s">
        <v>14</v>
      </c>
      <c r="C3101" s="6">
        <v>1185732</v>
      </c>
      <c r="D3101" s="7">
        <v>44532</v>
      </c>
      <c r="E3101" s="6" t="s">
        <v>33</v>
      </c>
      <c r="F3101" s="6" t="s">
        <v>108</v>
      </c>
      <c r="G3101" s="6" t="s">
        <v>109</v>
      </c>
      <c r="H3101" s="6" t="s">
        <v>22</v>
      </c>
      <c r="I3101" s="8">
        <v>0.64999999999999991</v>
      </c>
      <c r="J3101" s="9">
        <v>3500</v>
      </c>
      <c r="K3101" s="10">
        <f t="shared" si="0"/>
        <v>2274.9999999999995</v>
      </c>
      <c r="L3101" s="10">
        <f t="shared" si="1"/>
        <v>909.99999999999989</v>
      </c>
      <c r="M3101" s="11">
        <v>0.4</v>
      </c>
      <c r="O3101" s="16"/>
      <c r="P3101" s="14"/>
      <c r="Q3101" s="12"/>
      <c r="R3101" s="13"/>
    </row>
    <row r="3102" spans="1:18" ht="15.75" customHeight="1">
      <c r="A3102" s="1" t="s">
        <v>39</v>
      </c>
      <c r="B3102" s="6" t="s">
        <v>14</v>
      </c>
      <c r="C3102" s="6">
        <v>1185732</v>
      </c>
      <c r="D3102" s="7">
        <v>44206</v>
      </c>
      <c r="E3102" s="6" t="s">
        <v>33</v>
      </c>
      <c r="F3102" s="6" t="s">
        <v>110</v>
      </c>
      <c r="G3102" s="6" t="s">
        <v>111</v>
      </c>
      <c r="H3102" s="6" t="s">
        <v>17</v>
      </c>
      <c r="I3102" s="8">
        <v>0.35000000000000003</v>
      </c>
      <c r="J3102" s="9">
        <v>5000</v>
      </c>
      <c r="K3102" s="10">
        <f t="shared" si="0"/>
        <v>1750.0000000000002</v>
      </c>
      <c r="L3102" s="10">
        <f t="shared" si="1"/>
        <v>700.00000000000011</v>
      </c>
      <c r="M3102" s="11">
        <v>0.4</v>
      </c>
      <c r="O3102" s="16"/>
      <c r="P3102" s="14"/>
      <c r="Q3102" s="12"/>
      <c r="R3102" s="13"/>
    </row>
    <row r="3103" spans="1:18" ht="15.75" customHeight="1">
      <c r="A3103" s="1"/>
      <c r="B3103" s="6" t="s">
        <v>14</v>
      </c>
      <c r="C3103" s="6">
        <v>1185732</v>
      </c>
      <c r="D3103" s="7">
        <v>44206</v>
      </c>
      <c r="E3103" s="6" t="s">
        <v>33</v>
      </c>
      <c r="F3103" s="6" t="s">
        <v>110</v>
      </c>
      <c r="G3103" s="6" t="s">
        <v>111</v>
      </c>
      <c r="H3103" s="6" t="s">
        <v>18</v>
      </c>
      <c r="I3103" s="8">
        <v>0.35000000000000003</v>
      </c>
      <c r="J3103" s="9">
        <v>3000</v>
      </c>
      <c r="K3103" s="10">
        <f t="shared" si="0"/>
        <v>1050</v>
      </c>
      <c r="L3103" s="10">
        <f t="shared" si="1"/>
        <v>420</v>
      </c>
      <c r="M3103" s="11">
        <v>0.4</v>
      </c>
      <c r="O3103" s="16"/>
      <c r="P3103" s="14"/>
      <c r="Q3103" s="12"/>
      <c r="R3103" s="13"/>
    </row>
    <row r="3104" spans="1:18" ht="15.75" customHeight="1">
      <c r="A3104" s="1"/>
      <c r="B3104" s="6" t="s">
        <v>14</v>
      </c>
      <c r="C3104" s="6">
        <v>1185732</v>
      </c>
      <c r="D3104" s="7">
        <v>44206</v>
      </c>
      <c r="E3104" s="6" t="s">
        <v>33</v>
      </c>
      <c r="F3104" s="6" t="s">
        <v>110</v>
      </c>
      <c r="G3104" s="6" t="s">
        <v>111</v>
      </c>
      <c r="H3104" s="6" t="s">
        <v>19</v>
      </c>
      <c r="I3104" s="8">
        <v>0.25000000000000006</v>
      </c>
      <c r="J3104" s="9">
        <v>3000</v>
      </c>
      <c r="K3104" s="10">
        <f t="shared" si="0"/>
        <v>750.00000000000011</v>
      </c>
      <c r="L3104" s="10">
        <f t="shared" si="1"/>
        <v>262.5</v>
      </c>
      <c r="M3104" s="11">
        <v>0.35</v>
      </c>
      <c r="O3104" s="16"/>
      <c r="P3104" s="14"/>
      <c r="Q3104" s="12"/>
      <c r="R3104" s="13"/>
    </row>
    <row r="3105" spans="1:18" ht="15.75" customHeight="1">
      <c r="A3105" s="1"/>
      <c r="B3105" s="6" t="s">
        <v>14</v>
      </c>
      <c r="C3105" s="6">
        <v>1185732</v>
      </c>
      <c r="D3105" s="7">
        <v>44206</v>
      </c>
      <c r="E3105" s="6" t="s">
        <v>33</v>
      </c>
      <c r="F3105" s="6" t="s">
        <v>110</v>
      </c>
      <c r="G3105" s="6" t="s">
        <v>111</v>
      </c>
      <c r="H3105" s="6" t="s">
        <v>20</v>
      </c>
      <c r="I3105" s="8">
        <v>0.30000000000000004</v>
      </c>
      <c r="J3105" s="9">
        <v>1500</v>
      </c>
      <c r="K3105" s="10">
        <f t="shared" si="0"/>
        <v>450.00000000000006</v>
      </c>
      <c r="L3105" s="10">
        <f t="shared" si="1"/>
        <v>157.5</v>
      </c>
      <c r="M3105" s="11">
        <v>0.35</v>
      </c>
      <c r="O3105" s="16"/>
      <c r="P3105" s="14"/>
      <c r="Q3105" s="12"/>
      <c r="R3105" s="13"/>
    </row>
    <row r="3106" spans="1:18" ht="15.75" customHeight="1">
      <c r="A3106" s="1"/>
      <c r="B3106" s="6" t="s">
        <v>14</v>
      </c>
      <c r="C3106" s="6">
        <v>1185732</v>
      </c>
      <c r="D3106" s="7">
        <v>44206</v>
      </c>
      <c r="E3106" s="6" t="s">
        <v>33</v>
      </c>
      <c r="F3106" s="6" t="s">
        <v>110</v>
      </c>
      <c r="G3106" s="6" t="s">
        <v>111</v>
      </c>
      <c r="H3106" s="6" t="s">
        <v>21</v>
      </c>
      <c r="I3106" s="8">
        <v>0.44999999999999996</v>
      </c>
      <c r="J3106" s="9">
        <v>2000</v>
      </c>
      <c r="K3106" s="10">
        <f t="shared" si="0"/>
        <v>899.99999999999989</v>
      </c>
      <c r="L3106" s="10">
        <f t="shared" si="1"/>
        <v>269.99999999999994</v>
      </c>
      <c r="M3106" s="11">
        <v>0.3</v>
      </c>
      <c r="O3106" s="16"/>
      <c r="P3106" s="14"/>
      <c r="Q3106" s="12"/>
      <c r="R3106" s="13"/>
    </row>
    <row r="3107" spans="1:18" ht="15.75" customHeight="1">
      <c r="A3107" s="1"/>
      <c r="B3107" s="6" t="s">
        <v>14</v>
      </c>
      <c r="C3107" s="6">
        <v>1185732</v>
      </c>
      <c r="D3107" s="7">
        <v>44206</v>
      </c>
      <c r="E3107" s="6" t="s">
        <v>33</v>
      </c>
      <c r="F3107" s="6" t="s">
        <v>110</v>
      </c>
      <c r="G3107" s="6" t="s">
        <v>111</v>
      </c>
      <c r="H3107" s="6" t="s">
        <v>22</v>
      </c>
      <c r="I3107" s="8">
        <v>0.35000000000000003</v>
      </c>
      <c r="J3107" s="9">
        <v>3000</v>
      </c>
      <c r="K3107" s="10">
        <f t="shared" si="0"/>
        <v>1050</v>
      </c>
      <c r="L3107" s="10">
        <f t="shared" si="1"/>
        <v>420</v>
      </c>
      <c r="M3107" s="11">
        <v>0.4</v>
      </c>
      <c r="O3107" s="16"/>
      <c r="P3107" s="14"/>
      <c r="Q3107" s="12"/>
      <c r="R3107" s="13"/>
    </row>
    <row r="3108" spans="1:18" ht="15.75" customHeight="1">
      <c r="A3108" s="1"/>
      <c r="B3108" s="6" t="s">
        <v>14</v>
      </c>
      <c r="C3108" s="6">
        <v>1185732</v>
      </c>
      <c r="D3108" s="7">
        <v>44237</v>
      </c>
      <c r="E3108" s="6" t="s">
        <v>33</v>
      </c>
      <c r="F3108" s="6" t="s">
        <v>110</v>
      </c>
      <c r="G3108" s="6" t="s">
        <v>111</v>
      </c>
      <c r="H3108" s="6" t="s">
        <v>17</v>
      </c>
      <c r="I3108" s="8">
        <v>0.35000000000000003</v>
      </c>
      <c r="J3108" s="9">
        <v>5500</v>
      </c>
      <c r="K3108" s="10">
        <f t="shared" si="0"/>
        <v>1925.0000000000002</v>
      </c>
      <c r="L3108" s="10">
        <f t="shared" si="1"/>
        <v>770.00000000000011</v>
      </c>
      <c r="M3108" s="11">
        <v>0.4</v>
      </c>
      <c r="O3108" s="16"/>
      <c r="P3108" s="14"/>
      <c r="Q3108" s="12"/>
      <c r="R3108" s="13"/>
    </row>
    <row r="3109" spans="1:18" ht="15.75" customHeight="1">
      <c r="A3109" s="1"/>
      <c r="B3109" s="6" t="s">
        <v>14</v>
      </c>
      <c r="C3109" s="6">
        <v>1185732</v>
      </c>
      <c r="D3109" s="7">
        <v>44237</v>
      </c>
      <c r="E3109" s="6" t="s">
        <v>33</v>
      </c>
      <c r="F3109" s="6" t="s">
        <v>110</v>
      </c>
      <c r="G3109" s="6" t="s">
        <v>111</v>
      </c>
      <c r="H3109" s="6" t="s">
        <v>18</v>
      </c>
      <c r="I3109" s="8">
        <v>0.35000000000000003</v>
      </c>
      <c r="J3109" s="9">
        <v>2000</v>
      </c>
      <c r="K3109" s="10">
        <f t="shared" si="0"/>
        <v>700.00000000000011</v>
      </c>
      <c r="L3109" s="10">
        <f t="shared" si="1"/>
        <v>280.00000000000006</v>
      </c>
      <c r="M3109" s="11">
        <v>0.4</v>
      </c>
      <c r="O3109" s="16"/>
      <c r="P3109" s="14"/>
      <c r="Q3109" s="12"/>
      <c r="R3109" s="13"/>
    </row>
    <row r="3110" spans="1:18" ht="15.75" customHeight="1">
      <c r="A3110" s="1"/>
      <c r="B3110" s="6" t="s">
        <v>14</v>
      </c>
      <c r="C3110" s="6">
        <v>1185732</v>
      </c>
      <c r="D3110" s="7">
        <v>44237</v>
      </c>
      <c r="E3110" s="6" t="s">
        <v>33</v>
      </c>
      <c r="F3110" s="6" t="s">
        <v>110</v>
      </c>
      <c r="G3110" s="6" t="s">
        <v>111</v>
      </c>
      <c r="H3110" s="6" t="s">
        <v>19</v>
      </c>
      <c r="I3110" s="8">
        <v>0.25000000000000006</v>
      </c>
      <c r="J3110" s="9">
        <v>2500</v>
      </c>
      <c r="K3110" s="10">
        <f t="shared" si="0"/>
        <v>625.00000000000011</v>
      </c>
      <c r="L3110" s="10">
        <f t="shared" si="1"/>
        <v>218.75000000000003</v>
      </c>
      <c r="M3110" s="11">
        <v>0.35</v>
      </c>
      <c r="O3110" s="16"/>
      <c r="P3110" s="14"/>
      <c r="Q3110" s="12"/>
      <c r="R3110" s="13"/>
    </row>
    <row r="3111" spans="1:18" ht="15.75" customHeight="1">
      <c r="A3111" s="1"/>
      <c r="B3111" s="6" t="s">
        <v>14</v>
      </c>
      <c r="C3111" s="6">
        <v>1185732</v>
      </c>
      <c r="D3111" s="7">
        <v>44237</v>
      </c>
      <c r="E3111" s="6" t="s">
        <v>33</v>
      </c>
      <c r="F3111" s="6" t="s">
        <v>110</v>
      </c>
      <c r="G3111" s="6" t="s">
        <v>111</v>
      </c>
      <c r="H3111" s="6" t="s">
        <v>20</v>
      </c>
      <c r="I3111" s="8">
        <v>0.30000000000000004</v>
      </c>
      <c r="J3111" s="9">
        <v>1250</v>
      </c>
      <c r="K3111" s="10">
        <f t="shared" si="0"/>
        <v>375.00000000000006</v>
      </c>
      <c r="L3111" s="10">
        <f t="shared" si="1"/>
        <v>131.25</v>
      </c>
      <c r="M3111" s="11">
        <v>0.35</v>
      </c>
      <c r="O3111" s="16"/>
      <c r="P3111" s="14"/>
      <c r="Q3111" s="12"/>
      <c r="R3111" s="13"/>
    </row>
    <row r="3112" spans="1:18" ht="15.75" customHeight="1">
      <c r="A3112" s="1"/>
      <c r="B3112" s="6" t="s">
        <v>14</v>
      </c>
      <c r="C3112" s="6">
        <v>1185732</v>
      </c>
      <c r="D3112" s="7">
        <v>44237</v>
      </c>
      <c r="E3112" s="6" t="s">
        <v>33</v>
      </c>
      <c r="F3112" s="6" t="s">
        <v>110</v>
      </c>
      <c r="G3112" s="6" t="s">
        <v>111</v>
      </c>
      <c r="H3112" s="6" t="s">
        <v>21</v>
      </c>
      <c r="I3112" s="8">
        <v>0.44999999999999996</v>
      </c>
      <c r="J3112" s="9">
        <v>2000</v>
      </c>
      <c r="K3112" s="10">
        <f t="shared" si="0"/>
        <v>899.99999999999989</v>
      </c>
      <c r="L3112" s="10">
        <f t="shared" si="1"/>
        <v>269.99999999999994</v>
      </c>
      <c r="M3112" s="11">
        <v>0.3</v>
      </c>
      <c r="O3112" s="16"/>
      <c r="P3112" s="14"/>
      <c r="Q3112" s="12"/>
      <c r="R3112" s="13"/>
    </row>
    <row r="3113" spans="1:18" ht="15.75" customHeight="1">
      <c r="A3113" s="1"/>
      <c r="B3113" s="6" t="s">
        <v>14</v>
      </c>
      <c r="C3113" s="6">
        <v>1185732</v>
      </c>
      <c r="D3113" s="7">
        <v>44237</v>
      </c>
      <c r="E3113" s="6" t="s">
        <v>33</v>
      </c>
      <c r="F3113" s="6" t="s">
        <v>110</v>
      </c>
      <c r="G3113" s="6" t="s">
        <v>111</v>
      </c>
      <c r="H3113" s="6" t="s">
        <v>22</v>
      </c>
      <c r="I3113" s="8">
        <v>0.19999999999999996</v>
      </c>
      <c r="J3113" s="9">
        <v>3000</v>
      </c>
      <c r="K3113" s="10">
        <f t="shared" si="0"/>
        <v>599.99999999999989</v>
      </c>
      <c r="L3113" s="10">
        <f t="shared" si="1"/>
        <v>239.99999999999997</v>
      </c>
      <c r="M3113" s="11">
        <v>0.4</v>
      </c>
      <c r="O3113" s="16"/>
      <c r="P3113" s="14"/>
      <c r="Q3113" s="12"/>
      <c r="R3113" s="13"/>
    </row>
    <row r="3114" spans="1:18" ht="15.75" customHeight="1">
      <c r="A3114" s="1"/>
      <c r="B3114" s="6" t="s">
        <v>14</v>
      </c>
      <c r="C3114" s="6">
        <v>1185732</v>
      </c>
      <c r="D3114" s="7">
        <v>44264</v>
      </c>
      <c r="E3114" s="6" t="s">
        <v>33</v>
      </c>
      <c r="F3114" s="6" t="s">
        <v>110</v>
      </c>
      <c r="G3114" s="6" t="s">
        <v>111</v>
      </c>
      <c r="H3114" s="6" t="s">
        <v>17</v>
      </c>
      <c r="I3114" s="8">
        <v>0.25000000000000006</v>
      </c>
      <c r="J3114" s="9">
        <v>5200</v>
      </c>
      <c r="K3114" s="10">
        <f t="shared" si="0"/>
        <v>1300.0000000000002</v>
      </c>
      <c r="L3114" s="10">
        <f t="shared" si="1"/>
        <v>520.00000000000011</v>
      </c>
      <c r="M3114" s="11">
        <v>0.4</v>
      </c>
      <c r="O3114" s="16"/>
      <c r="P3114" s="14"/>
      <c r="Q3114" s="12"/>
      <c r="R3114" s="13"/>
    </row>
    <row r="3115" spans="1:18" ht="15.75" customHeight="1">
      <c r="A3115" s="1"/>
      <c r="B3115" s="6" t="s">
        <v>14</v>
      </c>
      <c r="C3115" s="6">
        <v>1185732</v>
      </c>
      <c r="D3115" s="7">
        <v>44264</v>
      </c>
      <c r="E3115" s="6" t="s">
        <v>33</v>
      </c>
      <c r="F3115" s="6" t="s">
        <v>110</v>
      </c>
      <c r="G3115" s="6" t="s">
        <v>111</v>
      </c>
      <c r="H3115" s="6" t="s">
        <v>18</v>
      </c>
      <c r="I3115" s="8">
        <v>0.25000000000000006</v>
      </c>
      <c r="J3115" s="9">
        <v>2250</v>
      </c>
      <c r="K3115" s="10">
        <f t="shared" si="0"/>
        <v>562.50000000000011</v>
      </c>
      <c r="L3115" s="10">
        <f t="shared" si="1"/>
        <v>225.00000000000006</v>
      </c>
      <c r="M3115" s="11">
        <v>0.4</v>
      </c>
      <c r="O3115" s="16"/>
      <c r="P3115" s="14"/>
      <c r="Q3115" s="12"/>
      <c r="R3115" s="13"/>
    </row>
    <row r="3116" spans="1:18" ht="15.75" customHeight="1">
      <c r="A3116" s="1"/>
      <c r="B3116" s="6" t="s">
        <v>14</v>
      </c>
      <c r="C3116" s="6">
        <v>1185732</v>
      </c>
      <c r="D3116" s="7">
        <v>44264</v>
      </c>
      <c r="E3116" s="6" t="s">
        <v>33</v>
      </c>
      <c r="F3116" s="6" t="s">
        <v>110</v>
      </c>
      <c r="G3116" s="6" t="s">
        <v>111</v>
      </c>
      <c r="H3116" s="6" t="s">
        <v>19</v>
      </c>
      <c r="I3116" s="8">
        <v>0.15000000000000002</v>
      </c>
      <c r="J3116" s="9">
        <v>2750</v>
      </c>
      <c r="K3116" s="10">
        <f t="shared" si="0"/>
        <v>412.50000000000006</v>
      </c>
      <c r="L3116" s="10">
        <f t="shared" si="1"/>
        <v>144.375</v>
      </c>
      <c r="M3116" s="11">
        <v>0.35</v>
      </c>
      <c r="O3116" s="16"/>
      <c r="P3116" s="14"/>
      <c r="Q3116" s="12"/>
      <c r="R3116" s="13"/>
    </row>
    <row r="3117" spans="1:18" ht="15.75" customHeight="1">
      <c r="A3117" s="1"/>
      <c r="B3117" s="6" t="s">
        <v>14</v>
      </c>
      <c r="C3117" s="6">
        <v>1185732</v>
      </c>
      <c r="D3117" s="7">
        <v>44264</v>
      </c>
      <c r="E3117" s="6" t="s">
        <v>33</v>
      </c>
      <c r="F3117" s="6" t="s">
        <v>110</v>
      </c>
      <c r="G3117" s="6" t="s">
        <v>111</v>
      </c>
      <c r="H3117" s="6" t="s">
        <v>20</v>
      </c>
      <c r="I3117" s="8">
        <v>0.19999999999999996</v>
      </c>
      <c r="J3117" s="9">
        <v>1250</v>
      </c>
      <c r="K3117" s="10">
        <f t="shared" si="0"/>
        <v>249.99999999999994</v>
      </c>
      <c r="L3117" s="10">
        <f t="shared" si="1"/>
        <v>87.499999999999972</v>
      </c>
      <c r="M3117" s="11">
        <v>0.35</v>
      </c>
      <c r="O3117" s="16"/>
      <c r="P3117" s="14"/>
      <c r="Q3117" s="12"/>
      <c r="R3117" s="13"/>
    </row>
    <row r="3118" spans="1:18" ht="15.75" customHeight="1">
      <c r="A3118" s="1"/>
      <c r="B3118" s="6" t="s">
        <v>14</v>
      </c>
      <c r="C3118" s="6">
        <v>1185732</v>
      </c>
      <c r="D3118" s="7">
        <v>44264</v>
      </c>
      <c r="E3118" s="6" t="s">
        <v>33</v>
      </c>
      <c r="F3118" s="6" t="s">
        <v>110</v>
      </c>
      <c r="G3118" s="6" t="s">
        <v>111</v>
      </c>
      <c r="H3118" s="6" t="s">
        <v>21</v>
      </c>
      <c r="I3118" s="8">
        <v>0.35000000000000003</v>
      </c>
      <c r="J3118" s="9">
        <v>1750</v>
      </c>
      <c r="K3118" s="10">
        <f t="shared" si="0"/>
        <v>612.50000000000011</v>
      </c>
      <c r="L3118" s="10">
        <f t="shared" si="1"/>
        <v>183.75000000000003</v>
      </c>
      <c r="M3118" s="11">
        <v>0.3</v>
      </c>
      <c r="O3118" s="16"/>
      <c r="P3118" s="14"/>
      <c r="Q3118" s="12"/>
      <c r="R3118" s="13"/>
    </row>
    <row r="3119" spans="1:18" ht="15.75" customHeight="1">
      <c r="A3119" s="1"/>
      <c r="B3119" s="6" t="s">
        <v>14</v>
      </c>
      <c r="C3119" s="6">
        <v>1185732</v>
      </c>
      <c r="D3119" s="7">
        <v>44264</v>
      </c>
      <c r="E3119" s="6" t="s">
        <v>33</v>
      </c>
      <c r="F3119" s="6" t="s">
        <v>110</v>
      </c>
      <c r="G3119" s="6" t="s">
        <v>111</v>
      </c>
      <c r="H3119" s="6" t="s">
        <v>22</v>
      </c>
      <c r="I3119" s="8">
        <v>0.25000000000000006</v>
      </c>
      <c r="J3119" s="9">
        <v>2750</v>
      </c>
      <c r="K3119" s="10">
        <f t="shared" si="0"/>
        <v>687.50000000000011</v>
      </c>
      <c r="L3119" s="10">
        <f t="shared" si="1"/>
        <v>275.00000000000006</v>
      </c>
      <c r="M3119" s="11">
        <v>0.4</v>
      </c>
      <c r="O3119" s="16"/>
      <c r="P3119" s="14"/>
      <c r="Q3119" s="12"/>
      <c r="R3119" s="13"/>
    </row>
    <row r="3120" spans="1:18" ht="15.75" customHeight="1">
      <c r="A3120" s="1"/>
      <c r="B3120" s="6" t="s">
        <v>14</v>
      </c>
      <c r="C3120" s="6">
        <v>1185732</v>
      </c>
      <c r="D3120" s="7">
        <v>44296</v>
      </c>
      <c r="E3120" s="6" t="s">
        <v>33</v>
      </c>
      <c r="F3120" s="6" t="s">
        <v>110</v>
      </c>
      <c r="G3120" s="6" t="s">
        <v>111</v>
      </c>
      <c r="H3120" s="6" t="s">
        <v>17</v>
      </c>
      <c r="I3120" s="8">
        <v>0.25000000000000006</v>
      </c>
      <c r="J3120" s="9">
        <v>5000</v>
      </c>
      <c r="K3120" s="10">
        <f t="shared" si="0"/>
        <v>1250.0000000000002</v>
      </c>
      <c r="L3120" s="10">
        <f t="shared" si="1"/>
        <v>500.00000000000011</v>
      </c>
      <c r="M3120" s="11">
        <v>0.4</v>
      </c>
      <c r="O3120" s="16"/>
      <c r="P3120" s="14"/>
      <c r="Q3120" s="12"/>
      <c r="R3120" s="13"/>
    </row>
    <row r="3121" spans="1:18" ht="15.75" customHeight="1">
      <c r="A3121" s="1"/>
      <c r="B3121" s="6" t="s">
        <v>14</v>
      </c>
      <c r="C3121" s="6">
        <v>1185732</v>
      </c>
      <c r="D3121" s="7">
        <v>44296</v>
      </c>
      <c r="E3121" s="6" t="s">
        <v>33</v>
      </c>
      <c r="F3121" s="6" t="s">
        <v>110</v>
      </c>
      <c r="G3121" s="6" t="s">
        <v>111</v>
      </c>
      <c r="H3121" s="6" t="s">
        <v>18</v>
      </c>
      <c r="I3121" s="8">
        <v>0.25000000000000006</v>
      </c>
      <c r="J3121" s="9">
        <v>2000</v>
      </c>
      <c r="K3121" s="10">
        <f t="shared" si="0"/>
        <v>500.00000000000011</v>
      </c>
      <c r="L3121" s="10">
        <f t="shared" si="1"/>
        <v>200.00000000000006</v>
      </c>
      <c r="M3121" s="11">
        <v>0.4</v>
      </c>
      <c r="O3121" s="16"/>
      <c r="P3121" s="14"/>
      <c r="Q3121" s="12"/>
      <c r="R3121" s="13"/>
    </row>
    <row r="3122" spans="1:18" ht="15.75" customHeight="1">
      <c r="A3122" s="1"/>
      <c r="B3122" s="6" t="s">
        <v>14</v>
      </c>
      <c r="C3122" s="6">
        <v>1185732</v>
      </c>
      <c r="D3122" s="7">
        <v>44296</v>
      </c>
      <c r="E3122" s="6" t="s">
        <v>33</v>
      </c>
      <c r="F3122" s="6" t="s">
        <v>110</v>
      </c>
      <c r="G3122" s="6" t="s">
        <v>111</v>
      </c>
      <c r="H3122" s="6" t="s">
        <v>19</v>
      </c>
      <c r="I3122" s="8">
        <v>0.15000000000000002</v>
      </c>
      <c r="J3122" s="9">
        <v>2000</v>
      </c>
      <c r="K3122" s="10">
        <f t="shared" si="0"/>
        <v>300.00000000000006</v>
      </c>
      <c r="L3122" s="10">
        <f t="shared" si="1"/>
        <v>105.00000000000001</v>
      </c>
      <c r="M3122" s="11">
        <v>0.35</v>
      </c>
      <c r="O3122" s="16"/>
      <c r="P3122" s="14"/>
      <c r="Q3122" s="12"/>
      <c r="R3122" s="13"/>
    </row>
    <row r="3123" spans="1:18" ht="15.75" customHeight="1">
      <c r="A3123" s="1"/>
      <c r="B3123" s="6" t="s">
        <v>14</v>
      </c>
      <c r="C3123" s="6">
        <v>1185732</v>
      </c>
      <c r="D3123" s="7">
        <v>44296</v>
      </c>
      <c r="E3123" s="6" t="s">
        <v>33</v>
      </c>
      <c r="F3123" s="6" t="s">
        <v>110</v>
      </c>
      <c r="G3123" s="6" t="s">
        <v>111</v>
      </c>
      <c r="H3123" s="6" t="s">
        <v>20</v>
      </c>
      <c r="I3123" s="8">
        <v>0.19999999999999996</v>
      </c>
      <c r="J3123" s="9">
        <v>1250</v>
      </c>
      <c r="K3123" s="10">
        <f t="shared" si="0"/>
        <v>249.99999999999994</v>
      </c>
      <c r="L3123" s="10">
        <f t="shared" si="1"/>
        <v>87.499999999999972</v>
      </c>
      <c r="M3123" s="11">
        <v>0.35</v>
      </c>
      <c r="O3123" s="16"/>
      <c r="P3123" s="14"/>
      <c r="Q3123" s="12"/>
      <c r="R3123" s="13"/>
    </row>
    <row r="3124" spans="1:18" ht="15.75" customHeight="1">
      <c r="A3124" s="1"/>
      <c r="B3124" s="6" t="s">
        <v>14</v>
      </c>
      <c r="C3124" s="6">
        <v>1185732</v>
      </c>
      <c r="D3124" s="7">
        <v>44296</v>
      </c>
      <c r="E3124" s="6" t="s">
        <v>33</v>
      </c>
      <c r="F3124" s="6" t="s">
        <v>110</v>
      </c>
      <c r="G3124" s="6" t="s">
        <v>111</v>
      </c>
      <c r="H3124" s="6" t="s">
        <v>21</v>
      </c>
      <c r="I3124" s="8">
        <v>0.65</v>
      </c>
      <c r="J3124" s="9">
        <v>1500</v>
      </c>
      <c r="K3124" s="10">
        <f t="shared" si="0"/>
        <v>975</v>
      </c>
      <c r="L3124" s="10">
        <f t="shared" si="1"/>
        <v>292.5</v>
      </c>
      <c r="M3124" s="11">
        <v>0.3</v>
      </c>
      <c r="O3124" s="16"/>
      <c r="P3124" s="14"/>
      <c r="Q3124" s="12"/>
      <c r="R3124" s="13"/>
    </row>
    <row r="3125" spans="1:18" ht="15.75" customHeight="1">
      <c r="A3125" s="1"/>
      <c r="B3125" s="6" t="s">
        <v>14</v>
      </c>
      <c r="C3125" s="6">
        <v>1185732</v>
      </c>
      <c r="D3125" s="7">
        <v>44296</v>
      </c>
      <c r="E3125" s="6" t="s">
        <v>33</v>
      </c>
      <c r="F3125" s="6" t="s">
        <v>110</v>
      </c>
      <c r="G3125" s="6" t="s">
        <v>111</v>
      </c>
      <c r="H3125" s="6" t="s">
        <v>22</v>
      </c>
      <c r="I3125" s="8">
        <v>0.5</v>
      </c>
      <c r="J3125" s="9">
        <v>2750</v>
      </c>
      <c r="K3125" s="10">
        <f t="shared" si="0"/>
        <v>1375</v>
      </c>
      <c r="L3125" s="10">
        <f t="shared" si="1"/>
        <v>550</v>
      </c>
      <c r="M3125" s="11">
        <v>0.4</v>
      </c>
      <c r="O3125" s="16"/>
      <c r="P3125" s="14"/>
      <c r="Q3125" s="12"/>
      <c r="R3125" s="13"/>
    </row>
    <row r="3126" spans="1:18" ht="15.75" customHeight="1">
      <c r="A3126" s="1"/>
      <c r="B3126" s="6" t="s">
        <v>14</v>
      </c>
      <c r="C3126" s="6">
        <v>1185732</v>
      </c>
      <c r="D3126" s="7">
        <v>44327</v>
      </c>
      <c r="E3126" s="6" t="s">
        <v>33</v>
      </c>
      <c r="F3126" s="6" t="s">
        <v>110</v>
      </c>
      <c r="G3126" s="6" t="s">
        <v>111</v>
      </c>
      <c r="H3126" s="6" t="s">
        <v>17</v>
      </c>
      <c r="I3126" s="8">
        <v>0.6</v>
      </c>
      <c r="J3126" s="9">
        <v>5450</v>
      </c>
      <c r="K3126" s="10">
        <f t="shared" si="0"/>
        <v>3270</v>
      </c>
      <c r="L3126" s="10">
        <f t="shared" si="1"/>
        <v>1308</v>
      </c>
      <c r="M3126" s="11">
        <v>0.4</v>
      </c>
      <c r="O3126" s="16"/>
      <c r="P3126" s="14"/>
      <c r="Q3126" s="12"/>
      <c r="R3126" s="13"/>
    </row>
    <row r="3127" spans="1:18" ht="15.75" customHeight="1">
      <c r="A3127" s="1"/>
      <c r="B3127" s="6" t="s">
        <v>14</v>
      </c>
      <c r="C3127" s="6">
        <v>1185732</v>
      </c>
      <c r="D3127" s="7">
        <v>44327</v>
      </c>
      <c r="E3127" s="6" t="s">
        <v>33</v>
      </c>
      <c r="F3127" s="6" t="s">
        <v>110</v>
      </c>
      <c r="G3127" s="6" t="s">
        <v>111</v>
      </c>
      <c r="H3127" s="6" t="s">
        <v>18</v>
      </c>
      <c r="I3127" s="8">
        <v>0.4</v>
      </c>
      <c r="J3127" s="9">
        <v>2500</v>
      </c>
      <c r="K3127" s="10">
        <f t="shared" si="0"/>
        <v>1000</v>
      </c>
      <c r="L3127" s="10">
        <f t="shared" si="1"/>
        <v>400</v>
      </c>
      <c r="M3127" s="11">
        <v>0.4</v>
      </c>
      <c r="O3127" s="16"/>
      <c r="P3127" s="14"/>
      <c r="Q3127" s="12"/>
      <c r="R3127" s="13"/>
    </row>
    <row r="3128" spans="1:18" ht="15.75" customHeight="1">
      <c r="A3128" s="1"/>
      <c r="B3128" s="6" t="s">
        <v>14</v>
      </c>
      <c r="C3128" s="6">
        <v>1185732</v>
      </c>
      <c r="D3128" s="7">
        <v>44327</v>
      </c>
      <c r="E3128" s="6" t="s">
        <v>33</v>
      </c>
      <c r="F3128" s="6" t="s">
        <v>110</v>
      </c>
      <c r="G3128" s="6" t="s">
        <v>111</v>
      </c>
      <c r="H3128" s="6" t="s">
        <v>19</v>
      </c>
      <c r="I3128" s="8">
        <v>0.35000000000000003</v>
      </c>
      <c r="J3128" s="9">
        <v>2250</v>
      </c>
      <c r="K3128" s="10">
        <f t="shared" si="0"/>
        <v>787.50000000000011</v>
      </c>
      <c r="L3128" s="10">
        <f t="shared" si="1"/>
        <v>275.625</v>
      </c>
      <c r="M3128" s="11">
        <v>0.35</v>
      </c>
      <c r="O3128" s="16"/>
      <c r="P3128" s="14"/>
      <c r="Q3128" s="12"/>
      <c r="R3128" s="13"/>
    </row>
    <row r="3129" spans="1:18" ht="15.75" customHeight="1">
      <c r="A3129" s="1"/>
      <c r="B3129" s="6" t="s">
        <v>14</v>
      </c>
      <c r="C3129" s="6">
        <v>1185732</v>
      </c>
      <c r="D3129" s="7">
        <v>44327</v>
      </c>
      <c r="E3129" s="6" t="s">
        <v>33</v>
      </c>
      <c r="F3129" s="6" t="s">
        <v>110</v>
      </c>
      <c r="G3129" s="6" t="s">
        <v>111</v>
      </c>
      <c r="H3129" s="6" t="s">
        <v>20</v>
      </c>
      <c r="I3129" s="8">
        <v>0.35000000000000003</v>
      </c>
      <c r="J3129" s="9">
        <v>1750</v>
      </c>
      <c r="K3129" s="10">
        <f t="shared" si="0"/>
        <v>612.50000000000011</v>
      </c>
      <c r="L3129" s="10">
        <f t="shared" si="1"/>
        <v>214.37500000000003</v>
      </c>
      <c r="M3129" s="11">
        <v>0.35</v>
      </c>
      <c r="O3129" s="16"/>
      <c r="P3129" s="14"/>
      <c r="Q3129" s="12"/>
      <c r="R3129" s="13"/>
    </row>
    <row r="3130" spans="1:18" ht="15.75" customHeight="1">
      <c r="A3130" s="1"/>
      <c r="B3130" s="6" t="s">
        <v>14</v>
      </c>
      <c r="C3130" s="6">
        <v>1185732</v>
      </c>
      <c r="D3130" s="7">
        <v>44327</v>
      </c>
      <c r="E3130" s="6" t="s">
        <v>33</v>
      </c>
      <c r="F3130" s="6" t="s">
        <v>110</v>
      </c>
      <c r="G3130" s="6" t="s">
        <v>111</v>
      </c>
      <c r="H3130" s="6" t="s">
        <v>21</v>
      </c>
      <c r="I3130" s="8">
        <v>0.44999999999999996</v>
      </c>
      <c r="J3130" s="9">
        <v>2000</v>
      </c>
      <c r="K3130" s="10">
        <f t="shared" si="0"/>
        <v>899.99999999999989</v>
      </c>
      <c r="L3130" s="10">
        <f t="shared" si="1"/>
        <v>269.99999999999994</v>
      </c>
      <c r="M3130" s="11">
        <v>0.3</v>
      </c>
      <c r="O3130" s="16"/>
      <c r="P3130" s="14"/>
      <c r="Q3130" s="12"/>
      <c r="R3130" s="13"/>
    </row>
    <row r="3131" spans="1:18" ht="15.75" customHeight="1">
      <c r="A3131" s="1"/>
      <c r="B3131" s="6" t="s">
        <v>14</v>
      </c>
      <c r="C3131" s="6">
        <v>1185732</v>
      </c>
      <c r="D3131" s="7">
        <v>44327</v>
      </c>
      <c r="E3131" s="6" t="s">
        <v>33</v>
      </c>
      <c r="F3131" s="6" t="s">
        <v>110</v>
      </c>
      <c r="G3131" s="6" t="s">
        <v>111</v>
      </c>
      <c r="H3131" s="6" t="s">
        <v>22</v>
      </c>
      <c r="I3131" s="8">
        <v>0.54999999999999993</v>
      </c>
      <c r="J3131" s="9">
        <v>3250</v>
      </c>
      <c r="K3131" s="10">
        <f t="shared" si="0"/>
        <v>1787.4999999999998</v>
      </c>
      <c r="L3131" s="10">
        <f t="shared" si="1"/>
        <v>715</v>
      </c>
      <c r="M3131" s="11">
        <v>0.4</v>
      </c>
      <c r="O3131" s="16"/>
      <c r="P3131" s="14"/>
      <c r="Q3131" s="12"/>
      <c r="R3131" s="13"/>
    </row>
    <row r="3132" spans="1:18" ht="15.75" customHeight="1">
      <c r="A3132" s="1"/>
      <c r="B3132" s="6" t="s">
        <v>14</v>
      </c>
      <c r="C3132" s="6">
        <v>1185732</v>
      </c>
      <c r="D3132" s="7">
        <v>44357</v>
      </c>
      <c r="E3132" s="6" t="s">
        <v>33</v>
      </c>
      <c r="F3132" s="6" t="s">
        <v>110</v>
      </c>
      <c r="G3132" s="6" t="s">
        <v>111</v>
      </c>
      <c r="H3132" s="6" t="s">
        <v>17</v>
      </c>
      <c r="I3132" s="8">
        <v>0.4</v>
      </c>
      <c r="J3132" s="9">
        <v>5750</v>
      </c>
      <c r="K3132" s="10">
        <f t="shared" si="0"/>
        <v>2300</v>
      </c>
      <c r="L3132" s="10">
        <f t="shared" si="1"/>
        <v>920</v>
      </c>
      <c r="M3132" s="11">
        <v>0.4</v>
      </c>
      <c r="O3132" s="16"/>
      <c r="P3132" s="14"/>
      <c r="Q3132" s="12"/>
      <c r="R3132" s="13"/>
    </row>
    <row r="3133" spans="1:18" ht="15.75" customHeight="1">
      <c r="A3133" s="1"/>
      <c r="B3133" s="6" t="s">
        <v>14</v>
      </c>
      <c r="C3133" s="6">
        <v>1185732</v>
      </c>
      <c r="D3133" s="7">
        <v>44357</v>
      </c>
      <c r="E3133" s="6" t="s">
        <v>33</v>
      </c>
      <c r="F3133" s="6" t="s">
        <v>110</v>
      </c>
      <c r="G3133" s="6" t="s">
        <v>111</v>
      </c>
      <c r="H3133" s="6" t="s">
        <v>18</v>
      </c>
      <c r="I3133" s="8">
        <v>0.35000000000000009</v>
      </c>
      <c r="J3133" s="9">
        <v>3250</v>
      </c>
      <c r="K3133" s="10">
        <f t="shared" si="0"/>
        <v>1137.5000000000002</v>
      </c>
      <c r="L3133" s="10">
        <f t="shared" si="1"/>
        <v>455.00000000000011</v>
      </c>
      <c r="M3133" s="11">
        <v>0.4</v>
      </c>
      <c r="O3133" s="16"/>
      <c r="P3133" s="14"/>
      <c r="Q3133" s="12"/>
      <c r="R3133" s="13"/>
    </row>
    <row r="3134" spans="1:18" ht="15.75" customHeight="1">
      <c r="A3134" s="1"/>
      <c r="B3134" s="6" t="s">
        <v>14</v>
      </c>
      <c r="C3134" s="6">
        <v>1185732</v>
      </c>
      <c r="D3134" s="7">
        <v>44357</v>
      </c>
      <c r="E3134" s="6" t="s">
        <v>33</v>
      </c>
      <c r="F3134" s="6" t="s">
        <v>110</v>
      </c>
      <c r="G3134" s="6" t="s">
        <v>111</v>
      </c>
      <c r="H3134" s="6" t="s">
        <v>19</v>
      </c>
      <c r="I3134" s="8">
        <v>0.30000000000000004</v>
      </c>
      <c r="J3134" s="9">
        <v>2000</v>
      </c>
      <c r="K3134" s="10">
        <f t="shared" si="0"/>
        <v>600.00000000000011</v>
      </c>
      <c r="L3134" s="10">
        <f t="shared" si="1"/>
        <v>210.00000000000003</v>
      </c>
      <c r="M3134" s="11">
        <v>0.35</v>
      </c>
      <c r="O3134" s="16"/>
      <c r="P3134" s="14"/>
      <c r="Q3134" s="12"/>
      <c r="R3134" s="13"/>
    </row>
    <row r="3135" spans="1:18" ht="15.75" customHeight="1">
      <c r="A3135" s="1"/>
      <c r="B3135" s="6" t="s">
        <v>14</v>
      </c>
      <c r="C3135" s="6">
        <v>1185732</v>
      </c>
      <c r="D3135" s="7">
        <v>44357</v>
      </c>
      <c r="E3135" s="6" t="s">
        <v>33</v>
      </c>
      <c r="F3135" s="6" t="s">
        <v>110</v>
      </c>
      <c r="G3135" s="6" t="s">
        <v>111</v>
      </c>
      <c r="H3135" s="6" t="s">
        <v>20</v>
      </c>
      <c r="I3135" s="8">
        <v>0.30000000000000004</v>
      </c>
      <c r="J3135" s="9">
        <v>1750</v>
      </c>
      <c r="K3135" s="10">
        <f t="shared" si="0"/>
        <v>525.00000000000011</v>
      </c>
      <c r="L3135" s="10">
        <f t="shared" si="1"/>
        <v>183.75000000000003</v>
      </c>
      <c r="M3135" s="11">
        <v>0.35</v>
      </c>
      <c r="O3135" s="16"/>
      <c r="P3135" s="14"/>
      <c r="Q3135" s="12"/>
      <c r="R3135" s="13"/>
    </row>
    <row r="3136" spans="1:18" ht="15.75" customHeight="1">
      <c r="A3136" s="1"/>
      <c r="B3136" s="6" t="s">
        <v>14</v>
      </c>
      <c r="C3136" s="6">
        <v>1185732</v>
      </c>
      <c r="D3136" s="7">
        <v>44357</v>
      </c>
      <c r="E3136" s="6" t="s">
        <v>33</v>
      </c>
      <c r="F3136" s="6" t="s">
        <v>110</v>
      </c>
      <c r="G3136" s="6" t="s">
        <v>111</v>
      </c>
      <c r="H3136" s="6" t="s">
        <v>21</v>
      </c>
      <c r="I3136" s="8">
        <v>0.4</v>
      </c>
      <c r="J3136" s="9">
        <v>1750</v>
      </c>
      <c r="K3136" s="10">
        <f t="shared" si="0"/>
        <v>700</v>
      </c>
      <c r="L3136" s="10">
        <f t="shared" si="1"/>
        <v>210</v>
      </c>
      <c r="M3136" s="11">
        <v>0.3</v>
      </c>
      <c r="O3136" s="16"/>
      <c r="P3136" s="14"/>
      <c r="Q3136" s="12"/>
      <c r="R3136" s="13"/>
    </row>
    <row r="3137" spans="1:18" ht="15.75" customHeight="1">
      <c r="A3137" s="1"/>
      <c r="B3137" s="6" t="s">
        <v>14</v>
      </c>
      <c r="C3137" s="6">
        <v>1185732</v>
      </c>
      <c r="D3137" s="7">
        <v>44357</v>
      </c>
      <c r="E3137" s="6" t="s">
        <v>33</v>
      </c>
      <c r="F3137" s="6" t="s">
        <v>110</v>
      </c>
      <c r="G3137" s="6" t="s">
        <v>111</v>
      </c>
      <c r="H3137" s="6" t="s">
        <v>22</v>
      </c>
      <c r="I3137" s="8">
        <v>0.60000000000000009</v>
      </c>
      <c r="J3137" s="9">
        <v>3250</v>
      </c>
      <c r="K3137" s="10">
        <f t="shared" si="0"/>
        <v>1950.0000000000002</v>
      </c>
      <c r="L3137" s="10">
        <f t="shared" si="1"/>
        <v>780.00000000000011</v>
      </c>
      <c r="M3137" s="11">
        <v>0.4</v>
      </c>
      <c r="O3137" s="16"/>
      <c r="P3137" s="14"/>
      <c r="Q3137" s="12"/>
      <c r="R3137" s="13"/>
    </row>
    <row r="3138" spans="1:18" ht="15.75" customHeight="1">
      <c r="A3138" s="1"/>
      <c r="B3138" s="6" t="s">
        <v>14</v>
      </c>
      <c r="C3138" s="6">
        <v>1185732</v>
      </c>
      <c r="D3138" s="7">
        <v>44386</v>
      </c>
      <c r="E3138" s="6" t="s">
        <v>33</v>
      </c>
      <c r="F3138" s="6" t="s">
        <v>110</v>
      </c>
      <c r="G3138" s="6" t="s">
        <v>111</v>
      </c>
      <c r="H3138" s="6" t="s">
        <v>17</v>
      </c>
      <c r="I3138" s="8">
        <v>0.55000000000000004</v>
      </c>
      <c r="J3138" s="9">
        <v>5500</v>
      </c>
      <c r="K3138" s="10">
        <f t="shared" si="0"/>
        <v>3025.0000000000005</v>
      </c>
      <c r="L3138" s="10">
        <f t="shared" si="1"/>
        <v>1210.0000000000002</v>
      </c>
      <c r="M3138" s="11">
        <v>0.4</v>
      </c>
      <c r="O3138" s="16"/>
      <c r="P3138" s="14"/>
      <c r="Q3138" s="12"/>
      <c r="R3138" s="13"/>
    </row>
    <row r="3139" spans="1:18" ht="15.75" customHeight="1">
      <c r="A3139" s="1"/>
      <c r="B3139" s="6" t="s">
        <v>14</v>
      </c>
      <c r="C3139" s="6">
        <v>1185732</v>
      </c>
      <c r="D3139" s="7">
        <v>44386</v>
      </c>
      <c r="E3139" s="6" t="s">
        <v>33</v>
      </c>
      <c r="F3139" s="6" t="s">
        <v>110</v>
      </c>
      <c r="G3139" s="6" t="s">
        <v>111</v>
      </c>
      <c r="H3139" s="6" t="s">
        <v>18</v>
      </c>
      <c r="I3139" s="8">
        <v>0.50000000000000011</v>
      </c>
      <c r="J3139" s="9">
        <v>3000</v>
      </c>
      <c r="K3139" s="10">
        <f t="shared" si="0"/>
        <v>1500.0000000000002</v>
      </c>
      <c r="L3139" s="10">
        <f t="shared" si="1"/>
        <v>600.00000000000011</v>
      </c>
      <c r="M3139" s="11">
        <v>0.4</v>
      </c>
      <c r="O3139" s="16"/>
      <c r="P3139" s="14"/>
      <c r="Q3139" s="12"/>
      <c r="R3139" s="13"/>
    </row>
    <row r="3140" spans="1:18" ht="15.75" customHeight="1">
      <c r="A3140" s="1"/>
      <c r="B3140" s="6" t="s">
        <v>14</v>
      </c>
      <c r="C3140" s="6">
        <v>1185732</v>
      </c>
      <c r="D3140" s="7">
        <v>44386</v>
      </c>
      <c r="E3140" s="6" t="s">
        <v>33</v>
      </c>
      <c r="F3140" s="6" t="s">
        <v>110</v>
      </c>
      <c r="G3140" s="6" t="s">
        <v>111</v>
      </c>
      <c r="H3140" s="6" t="s">
        <v>19</v>
      </c>
      <c r="I3140" s="8">
        <v>0.45</v>
      </c>
      <c r="J3140" s="9">
        <v>2250</v>
      </c>
      <c r="K3140" s="10">
        <f t="shared" si="0"/>
        <v>1012.5</v>
      </c>
      <c r="L3140" s="10">
        <f t="shared" si="1"/>
        <v>354.375</v>
      </c>
      <c r="M3140" s="11">
        <v>0.35</v>
      </c>
      <c r="O3140" s="16"/>
      <c r="P3140" s="14"/>
      <c r="Q3140" s="12"/>
      <c r="R3140" s="13"/>
    </row>
    <row r="3141" spans="1:18" ht="15.75" customHeight="1">
      <c r="A3141" s="1"/>
      <c r="B3141" s="6" t="s">
        <v>14</v>
      </c>
      <c r="C3141" s="6">
        <v>1185732</v>
      </c>
      <c r="D3141" s="7">
        <v>44386</v>
      </c>
      <c r="E3141" s="6" t="s">
        <v>33</v>
      </c>
      <c r="F3141" s="6" t="s">
        <v>110</v>
      </c>
      <c r="G3141" s="6" t="s">
        <v>111</v>
      </c>
      <c r="H3141" s="6" t="s">
        <v>20</v>
      </c>
      <c r="I3141" s="8">
        <v>0.45</v>
      </c>
      <c r="J3141" s="9">
        <v>1750</v>
      </c>
      <c r="K3141" s="10">
        <f t="shared" si="0"/>
        <v>787.5</v>
      </c>
      <c r="L3141" s="10">
        <f t="shared" si="1"/>
        <v>275.625</v>
      </c>
      <c r="M3141" s="11">
        <v>0.35</v>
      </c>
      <c r="O3141" s="16"/>
      <c r="P3141" s="14"/>
      <c r="Q3141" s="12"/>
      <c r="R3141" s="13"/>
    </row>
    <row r="3142" spans="1:18" ht="15.75" customHeight="1">
      <c r="A3142" s="1"/>
      <c r="B3142" s="6" t="s">
        <v>14</v>
      </c>
      <c r="C3142" s="6">
        <v>1185732</v>
      </c>
      <c r="D3142" s="7">
        <v>44386</v>
      </c>
      <c r="E3142" s="6" t="s">
        <v>33</v>
      </c>
      <c r="F3142" s="6" t="s">
        <v>110</v>
      </c>
      <c r="G3142" s="6" t="s">
        <v>111</v>
      </c>
      <c r="H3142" s="6" t="s">
        <v>21</v>
      </c>
      <c r="I3142" s="8">
        <v>0.55000000000000004</v>
      </c>
      <c r="J3142" s="9">
        <v>2000</v>
      </c>
      <c r="K3142" s="10">
        <f t="shared" si="0"/>
        <v>1100</v>
      </c>
      <c r="L3142" s="10">
        <f t="shared" si="1"/>
        <v>330</v>
      </c>
      <c r="M3142" s="11">
        <v>0.3</v>
      </c>
      <c r="O3142" s="16"/>
      <c r="P3142" s="14"/>
      <c r="Q3142" s="12"/>
      <c r="R3142" s="13"/>
    </row>
    <row r="3143" spans="1:18" ht="15.75" customHeight="1">
      <c r="A3143" s="1"/>
      <c r="B3143" s="6" t="s">
        <v>14</v>
      </c>
      <c r="C3143" s="6">
        <v>1185732</v>
      </c>
      <c r="D3143" s="7">
        <v>44386</v>
      </c>
      <c r="E3143" s="6" t="s">
        <v>33</v>
      </c>
      <c r="F3143" s="6" t="s">
        <v>110</v>
      </c>
      <c r="G3143" s="6" t="s">
        <v>111</v>
      </c>
      <c r="H3143" s="6" t="s">
        <v>22</v>
      </c>
      <c r="I3143" s="8">
        <v>0.60000000000000009</v>
      </c>
      <c r="J3143" s="9">
        <v>3750</v>
      </c>
      <c r="K3143" s="10">
        <f t="shared" si="0"/>
        <v>2250.0000000000005</v>
      </c>
      <c r="L3143" s="10">
        <f t="shared" si="1"/>
        <v>900.00000000000023</v>
      </c>
      <c r="M3143" s="11">
        <v>0.4</v>
      </c>
      <c r="O3143" s="16"/>
      <c r="P3143" s="14"/>
      <c r="Q3143" s="12"/>
      <c r="R3143" s="13"/>
    </row>
    <row r="3144" spans="1:18" ht="15.75" customHeight="1">
      <c r="A3144" s="1"/>
      <c r="B3144" s="6" t="s">
        <v>14</v>
      </c>
      <c r="C3144" s="6">
        <v>1185732</v>
      </c>
      <c r="D3144" s="7">
        <v>44418</v>
      </c>
      <c r="E3144" s="6" t="s">
        <v>33</v>
      </c>
      <c r="F3144" s="6" t="s">
        <v>110</v>
      </c>
      <c r="G3144" s="6" t="s">
        <v>111</v>
      </c>
      <c r="H3144" s="6" t="s">
        <v>17</v>
      </c>
      <c r="I3144" s="8">
        <v>0.5</v>
      </c>
      <c r="J3144" s="9">
        <v>5250</v>
      </c>
      <c r="K3144" s="10">
        <f t="shared" si="0"/>
        <v>2625</v>
      </c>
      <c r="L3144" s="10">
        <f t="shared" si="1"/>
        <v>1050</v>
      </c>
      <c r="M3144" s="11">
        <v>0.4</v>
      </c>
      <c r="O3144" s="16"/>
      <c r="P3144" s="14"/>
      <c r="Q3144" s="12"/>
      <c r="R3144" s="13"/>
    </row>
    <row r="3145" spans="1:18" ht="15.75" customHeight="1">
      <c r="A3145" s="1"/>
      <c r="B3145" s="6" t="s">
        <v>14</v>
      </c>
      <c r="C3145" s="6">
        <v>1185732</v>
      </c>
      <c r="D3145" s="7">
        <v>44418</v>
      </c>
      <c r="E3145" s="6" t="s">
        <v>33</v>
      </c>
      <c r="F3145" s="6" t="s">
        <v>110</v>
      </c>
      <c r="G3145" s="6" t="s">
        <v>111</v>
      </c>
      <c r="H3145" s="6" t="s">
        <v>18</v>
      </c>
      <c r="I3145" s="8">
        <v>0.45000000000000007</v>
      </c>
      <c r="J3145" s="9">
        <v>3000</v>
      </c>
      <c r="K3145" s="10">
        <f t="shared" si="0"/>
        <v>1350.0000000000002</v>
      </c>
      <c r="L3145" s="10">
        <f t="shared" si="1"/>
        <v>540.00000000000011</v>
      </c>
      <c r="M3145" s="11">
        <v>0.4</v>
      </c>
      <c r="O3145" s="16"/>
      <c r="P3145" s="14"/>
      <c r="Q3145" s="12"/>
      <c r="R3145" s="13"/>
    </row>
    <row r="3146" spans="1:18" ht="15.75" customHeight="1">
      <c r="A3146" s="1"/>
      <c r="B3146" s="6" t="s">
        <v>14</v>
      </c>
      <c r="C3146" s="6">
        <v>1185732</v>
      </c>
      <c r="D3146" s="7">
        <v>44418</v>
      </c>
      <c r="E3146" s="6" t="s">
        <v>33</v>
      </c>
      <c r="F3146" s="6" t="s">
        <v>110</v>
      </c>
      <c r="G3146" s="6" t="s">
        <v>111</v>
      </c>
      <c r="H3146" s="6" t="s">
        <v>19</v>
      </c>
      <c r="I3146" s="8">
        <v>0.4</v>
      </c>
      <c r="J3146" s="9">
        <v>2250</v>
      </c>
      <c r="K3146" s="10">
        <f t="shared" si="0"/>
        <v>900</v>
      </c>
      <c r="L3146" s="10">
        <f t="shared" si="1"/>
        <v>315</v>
      </c>
      <c r="M3146" s="11">
        <v>0.35</v>
      </c>
      <c r="O3146" s="16"/>
      <c r="P3146" s="14"/>
      <c r="Q3146" s="12"/>
      <c r="R3146" s="13"/>
    </row>
    <row r="3147" spans="1:18" ht="15.75" customHeight="1">
      <c r="A3147" s="1"/>
      <c r="B3147" s="6" t="s">
        <v>14</v>
      </c>
      <c r="C3147" s="6">
        <v>1185732</v>
      </c>
      <c r="D3147" s="7">
        <v>44418</v>
      </c>
      <c r="E3147" s="6" t="s">
        <v>33</v>
      </c>
      <c r="F3147" s="6" t="s">
        <v>110</v>
      </c>
      <c r="G3147" s="6" t="s">
        <v>111</v>
      </c>
      <c r="H3147" s="6" t="s">
        <v>20</v>
      </c>
      <c r="I3147" s="8">
        <v>0.4</v>
      </c>
      <c r="J3147" s="9">
        <v>2000</v>
      </c>
      <c r="K3147" s="10">
        <f t="shared" si="0"/>
        <v>800</v>
      </c>
      <c r="L3147" s="10">
        <f t="shared" si="1"/>
        <v>280</v>
      </c>
      <c r="M3147" s="11">
        <v>0.35</v>
      </c>
      <c r="O3147" s="16"/>
      <c r="P3147" s="14"/>
      <c r="Q3147" s="12"/>
      <c r="R3147" s="13"/>
    </row>
    <row r="3148" spans="1:18" ht="15.75" customHeight="1">
      <c r="A3148" s="1"/>
      <c r="B3148" s="6" t="s">
        <v>14</v>
      </c>
      <c r="C3148" s="6">
        <v>1185732</v>
      </c>
      <c r="D3148" s="7">
        <v>44418</v>
      </c>
      <c r="E3148" s="6" t="s">
        <v>33</v>
      </c>
      <c r="F3148" s="6" t="s">
        <v>110</v>
      </c>
      <c r="G3148" s="6" t="s">
        <v>111</v>
      </c>
      <c r="H3148" s="6" t="s">
        <v>21</v>
      </c>
      <c r="I3148" s="8">
        <v>0.5</v>
      </c>
      <c r="J3148" s="9">
        <v>1750</v>
      </c>
      <c r="K3148" s="10">
        <f t="shared" si="0"/>
        <v>875</v>
      </c>
      <c r="L3148" s="10">
        <f t="shared" si="1"/>
        <v>262.5</v>
      </c>
      <c r="M3148" s="11">
        <v>0.3</v>
      </c>
      <c r="O3148" s="16"/>
      <c r="P3148" s="14"/>
      <c r="Q3148" s="12"/>
      <c r="R3148" s="13"/>
    </row>
    <row r="3149" spans="1:18" ht="15.75" customHeight="1">
      <c r="A3149" s="1"/>
      <c r="B3149" s="6" t="s">
        <v>14</v>
      </c>
      <c r="C3149" s="6">
        <v>1185732</v>
      </c>
      <c r="D3149" s="7">
        <v>44418</v>
      </c>
      <c r="E3149" s="6" t="s">
        <v>33</v>
      </c>
      <c r="F3149" s="6" t="s">
        <v>110</v>
      </c>
      <c r="G3149" s="6" t="s">
        <v>111</v>
      </c>
      <c r="H3149" s="6" t="s">
        <v>22</v>
      </c>
      <c r="I3149" s="8">
        <v>0.55000000000000004</v>
      </c>
      <c r="J3149" s="9">
        <v>3500</v>
      </c>
      <c r="K3149" s="10">
        <f t="shared" si="0"/>
        <v>1925.0000000000002</v>
      </c>
      <c r="L3149" s="10">
        <f t="shared" si="1"/>
        <v>770.00000000000011</v>
      </c>
      <c r="M3149" s="11">
        <v>0.4</v>
      </c>
      <c r="O3149" s="16"/>
      <c r="P3149" s="14"/>
      <c r="Q3149" s="12"/>
      <c r="R3149" s="13"/>
    </row>
    <row r="3150" spans="1:18" ht="15.75" customHeight="1">
      <c r="A3150" s="1"/>
      <c r="B3150" s="6" t="s">
        <v>14</v>
      </c>
      <c r="C3150" s="6">
        <v>1185732</v>
      </c>
      <c r="D3150" s="7">
        <v>44450</v>
      </c>
      <c r="E3150" s="6" t="s">
        <v>33</v>
      </c>
      <c r="F3150" s="6" t="s">
        <v>110</v>
      </c>
      <c r="G3150" s="6" t="s">
        <v>111</v>
      </c>
      <c r="H3150" s="6" t="s">
        <v>17</v>
      </c>
      <c r="I3150" s="8">
        <v>0.35000000000000003</v>
      </c>
      <c r="J3150" s="9">
        <v>4750</v>
      </c>
      <c r="K3150" s="10">
        <f t="shared" si="0"/>
        <v>1662.5000000000002</v>
      </c>
      <c r="L3150" s="10">
        <f t="shared" si="1"/>
        <v>665.00000000000011</v>
      </c>
      <c r="M3150" s="11">
        <v>0.4</v>
      </c>
      <c r="O3150" s="16"/>
      <c r="P3150" s="14"/>
      <c r="Q3150" s="12"/>
      <c r="R3150" s="13"/>
    </row>
    <row r="3151" spans="1:18" ht="15.75" customHeight="1">
      <c r="A3151" s="1"/>
      <c r="B3151" s="6" t="s">
        <v>14</v>
      </c>
      <c r="C3151" s="6">
        <v>1185732</v>
      </c>
      <c r="D3151" s="7">
        <v>44450</v>
      </c>
      <c r="E3151" s="6" t="s">
        <v>33</v>
      </c>
      <c r="F3151" s="6" t="s">
        <v>110</v>
      </c>
      <c r="G3151" s="6" t="s">
        <v>111</v>
      </c>
      <c r="H3151" s="6" t="s">
        <v>18</v>
      </c>
      <c r="I3151" s="8">
        <v>0.3000000000000001</v>
      </c>
      <c r="J3151" s="9">
        <v>2750</v>
      </c>
      <c r="K3151" s="10">
        <f t="shared" si="0"/>
        <v>825.00000000000023</v>
      </c>
      <c r="L3151" s="10">
        <f t="shared" si="1"/>
        <v>330.00000000000011</v>
      </c>
      <c r="M3151" s="11">
        <v>0.4</v>
      </c>
      <c r="O3151" s="16"/>
      <c r="P3151" s="14"/>
      <c r="Q3151" s="12"/>
      <c r="R3151" s="13"/>
    </row>
    <row r="3152" spans="1:18" ht="15.75" customHeight="1">
      <c r="A3152" s="1"/>
      <c r="B3152" s="6" t="s">
        <v>14</v>
      </c>
      <c r="C3152" s="6">
        <v>1185732</v>
      </c>
      <c r="D3152" s="7">
        <v>44450</v>
      </c>
      <c r="E3152" s="6" t="s">
        <v>33</v>
      </c>
      <c r="F3152" s="6" t="s">
        <v>110</v>
      </c>
      <c r="G3152" s="6" t="s">
        <v>111</v>
      </c>
      <c r="H3152" s="6" t="s">
        <v>19</v>
      </c>
      <c r="I3152" s="8">
        <v>0.25000000000000006</v>
      </c>
      <c r="J3152" s="9">
        <v>1750</v>
      </c>
      <c r="K3152" s="10">
        <f t="shared" si="0"/>
        <v>437.50000000000011</v>
      </c>
      <c r="L3152" s="10">
        <f t="shared" si="1"/>
        <v>153.12500000000003</v>
      </c>
      <c r="M3152" s="11">
        <v>0.35</v>
      </c>
      <c r="O3152" s="16"/>
      <c r="P3152" s="14"/>
      <c r="Q3152" s="12"/>
      <c r="R3152" s="13"/>
    </row>
    <row r="3153" spans="1:18" ht="15.75" customHeight="1">
      <c r="A3153" s="1"/>
      <c r="B3153" s="6" t="s">
        <v>14</v>
      </c>
      <c r="C3153" s="6">
        <v>1185732</v>
      </c>
      <c r="D3153" s="7">
        <v>44450</v>
      </c>
      <c r="E3153" s="6" t="s">
        <v>33</v>
      </c>
      <c r="F3153" s="6" t="s">
        <v>110</v>
      </c>
      <c r="G3153" s="6" t="s">
        <v>111</v>
      </c>
      <c r="H3153" s="6" t="s">
        <v>20</v>
      </c>
      <c r="I3153" s="8">
        <v>0.25000000000000006</v>
      </c>
      <c r="J3153" s="9">
        <v>1500</v>
      </c>
      <c r="K3153" s="10">
        <f t="shared" si="0"/>
        <v>375.00000000000006</v>
      </c>
      <c r="L3153" s="10">
        <f t="shared" si="1"/>
        <v>131.25</v>
      </c>
      <c r="M3153" s="11">
        <v>0.35</v>
      </c>
      <c r="O3153" s="16"/>
      <c r="P3153" s="14"/>
      <c r="Q3153" s="12"/>
      <c r="R3153" s="13"/>
    </row>
    <row r="3154" spans="1:18" ht="15.75" customHeight="1">
      <c r="A3154" s="1"/>
      <c r="B3154" s="6" t="s">
        <v>14</v>
      </c>
      <c r="C3154" s="6">
        <v>1185732</v>
      </c>
      <c r="D3154" s="7">
        <v>44450</v>
      </c>
      <c r="E3154" s="6" t="s">
        <v>33</v>
      </c>
      <c r="F3154" s="6" t="s">
        <v>110</v>
      </c>
      <c r="G3154" s="6" t="s">
        <v>111</v>
      </c>
      <c r="H3154" s="6" t="s">
        <v>21</v>
      </c>
      <c r="I3154" s="8">
        <v>0.35000000000000003</v>
      </c>
      <c r="J3154" s="9">
        <v>1500</v>
      </c>
      <c r="K3154" s="10">
        <f t="shared" si="0"/>
        <v>525</v>
      </c>
      <c r="L3154" s="10">
        <f t="shared" si="1"/>
        <v>157.5</v>
      </c>
      <c r="M3154" s="11">
        <v>0.3</v>
      </c>
      <c r="O3154" s="16"/>
      <c r="P3154" s="14"/>
      <c r="Q3154" s="12"/>
      <c r="R3154" s="13"/>
    </row>
    <row r="3155" spans="1:18" ht="15.75" customHeight="1">
      <c r="A3155" s="1"/>
      <c r="B3155" s="6" t="s">
        <v>14</v>
      </c>
      <c r="C3155" s="6">
        <v>1185732</v>
      </c>
      <c r="D3155" s="7">
        <v>44450</v>
      </c>
      <c r="E3155" s="6" t="s">
        <v>33</v>
      </c>
      <c r="F3155" s="6" t="s">
        <v>110</v>
      </c>
      <c r="G3155" s="6" t="s">
        <v>111</v>
      </c>
      <c r="H3155" s="6" t="s">
        <v>22</v>
      </c>
      <c r="I3155" s="8">
        <v>0.4</v>
      </c>
      <c r="J3155" s="9">
        <v>2250</v>
      </c>
      <c r="K3155" s="10">
        <f t="shared" si="0"/>
        <v>900</v>
      </c>
      <c r="L3155" s="10">
        <f t="shared" si="1"/>
        <v>360</v>
      </c>
      <c r="M3155" s="11">
        <v>0.4</v>
      </c>
      <c r="O3155" s="16"/>
      <c r="P3155" s="14"/>
      <c r="Q3155" s="12"/>
      <c r="R3155" s="13"/>
    </row>
    <row r="3156" spans="1:18" ht="15.75" customHeight="1">
      <c r="A3156" s="1"/>
      <c r="B3156" s="6" t="s">
        <v>14</v>
      </c>
      <c r="C3156" s="6">
        <v>1185732</v>
      </c>
      <c r="D3156" s="7">
        <v>44479</v>
      </c>
      <c r="E3156" s="6" t="s">
        <v>33</v>
      </c>
      <c r="F3156" s="6" t="s">
        <v>110</v>
      </c>
      <c r="G3156" s="6" t="s">
        <v>111</v>
      </c>
      <c r="H3156" s="6" t="s">
        <v>17</v>
      </c>
      <c r="I3156" s="8">
        <v>0.44999999999999996</v>
      </c>
      <c r="J3156" s="9">
        <v>4000</v>
      </c>
      <c r="K3156" s="10">
        <f t="shared" si="0"/>
        <v>1799.9999999999998</v>
      </c>
      <c r="L3156" s="10">
        <f t="shared" si="1"/>
        <v>720</v>
      </c>
      <c r="M3156" s="11">
        <v>0.4</v>
      </c>
      <c r="O3156" s="16"/>
      <c r="P3156" s="14"/>
      <c r="Q3156" s="12"/>
      <c r="R3156" s="13"/>
    </row>
    <row r="3157" spans="1:18" ht="15.75" customHeight="1">
      <c r="A3157" s="1"/>
      <c r="B3157" s="6" t="s">
        <v>14</v>
      </c>
      <c r="C3157" s="6">
        <v>1185732</v>
      </c>
      <c r="D3157" s="7">
        <v>44479</v>
      </c>
      <c r="E3157" s="6" t="s">
        <v>33</v>
      </c>
      <c r="F3157" s="6" t="s">
        <v>110</v>
      </c>
      <c r="G3157" s="6" t="s">
        <v>111</v>
      </c>
      <c r="H3157" s="6" t="s">
        <v>18</v>
      </c>
      <c r="I3157" s="8">
        <v>0.35000000000000003</v>
      </c>
      <c r="J3157" s="9">
        <v>2500</v>
      </c>
      <c r="K3157" s="10">
        <f t="shared" si="0"/>
        <v>875.00000000000011</v>
      </c>
      <c r="L3157" s="10">
        <f t="shared" si="1"/>
        <v>350.00000000000006</v>
      </c>
      <c r="M3157" s="11">
        <v>0.4</v>
      </c>
      <c r="O3157" s="16"/>
      <c r="P3157" s="14"/>
      <c r="Q3157" s="12"/>
      <c r="R3157" s="13"/>
    </row>
    <row r="3158" spans="1:18" ht="15.75" customHeight="1">
      <c r="A3158" s="1"/>
      <c r="B3158" s="6" t="s">
        <v>14</v>
      </c>
      <c r="C3158" s="6">
        <v>1185732</v>
      </c>
      <c r="D3158" s="7">
        <v>44479</v>
      </c>
      <c r="E3158" s="6" t="s">
        <v>33</v>
      </c>
      <c r="F3158" s="6" t="s">
        <v>110</v>
      </c>
      <c r="G3158" s="6" t="s">
        <v>111</v>
      </c>
      <c r="H3158" s="6" t="s">
        <v>19</v>
      </c>
      <c r="I3158" s="8">
        <v>0.35000000000000003</v>
      </c>
      <c r="J3158" s="9">
        <v>1500</v>
      </c>
      <c r="K3158" s="10">
        <f t="shared" si="0"/>
        <v>525</v>
      </c>
      <c r="L3158" s="10">
        <f t="shared" si="1"/>
        <v>183.75</v>
      </c>
      <c r="M3158" s="11">
        <v>0.35</v>
      </c>
      <c r="O3158" s="16"/>
      <c r="P3158" s="14"/>
      <c r="Q3158" s="12"/>
      <c r="R3158" s="13"/>
    </row>
    <row r="3159" spans="1:18" ht="15.75" customHeight="1">
      <c r="A3159" s="1"/>
      <c r="B3159" s="6" t="s">
        <v>14</v>
      </c>
      <c r="C3159" s="6">
        <v>1185732</v>
      </c>
      <c r="D3159" s="7">
        <v>44479</v>
      </c>
      <c r="E3159" s="6" t="s">
        <v>33</v>
      </c>
      <c r="F3159" s="6" t="s">
        <v>110</v>
      </c>
      <c r="G3159" s="6" t="s">
        <v>111</v>
      </c>
      <c r="H3159" s="6" t="s">
        <v>20</v>
      </c>
      <c r="I3159" s="8">
        <v>0.35000000000000003</v>
      </c>
      <c r="J3159" s="9">
        <v>1500</v>
      </c>
      <c r="K3159" s="10">
        <f t="shared" si="0"/>
        <v>525</v>
      </c>
      <c r="L3159" s="10">
        <f t="shared" si="1"/>
        <v>183.75</v>
      </c>
      <c r="M3159" s="11">
        <v>0.35</v>
      </c>
      <c r="O3159" s="16"/>
      <c r="P3159" s="14"/>
      <c r="Q3159" s="12"/>
      <c r="R3159" s="13"/>
    </row>
    <row r="3160" spans="1:18" ht="15.75" customHeight="1">
      <c r="A3160" s="1"/>
      <c r="B3160" s="6" t="s">
        <v>14</v>
      </c>
      <c r="C3160" s="6">
        <v>1185732</v>
      </c>
      <c r="D3160" s="7">
        <v>44479</v>
      </c>
      <c r="E3160" s="6" t="s">
        <v>33</v>
      </c>
      <c r="F3160" s="6" t="s">
        <v>110</v>
      </c>
      <c r="G3160" s="6" t="s">
        <v>111</v>
      </c>
      <c r="H3160" s="6" t="s">
        <v>21</v>
      </c>
      <c r="I3160" s="8">
        <v>0.44999999999999996</v>
      </c>
      <c r="J3160" s="9">
        <v>1500</v>
      </c>
      <c r="K3160" s="10">
        <f t="shared" si="0"/>
        <v>674.99999999999989</v>
      </c>
      <c r="L3160" s="10">
        <f t="shared" si="1"/>
        <v>202.49999999999997</v>
      </c>
      <c r="M3160" s="11">
        <v>0.3</v>
      </c>
      <c r="O3160" s="16"/>
      <c r="P3160" s="14"/>
      <c r="Q3160" s="12"/>
      <c r="R3160" s="13"/>
    </row>
    <row r="3161" spans="1:18" ht="15.75" customHeight="1">
      <c r="A3161" s="1"/>
      <c r="B3161" s="6" t="s">
        <v>14</v>
      </c>
      <c r="C3161" s="6">
        <v>1185732</v>
      </c>
      <c r="D3161" s="7">
        <v>44479</v>
      </c>
      <c r="E3161" s="6" t="s">
        <v>33</v>
      </c>
      <c r="F3161" s="6" t="s">
        <v>110</v>
      </c>
      <c r="G3161" s="6" t="s">
        <v>111</v>
      </c>
      <c r="H3161" s="6" t="s">
        <v>22</v>
      </c>
      <c r="I3161" s="8">
        <v>0.49999999999999983</v>
      </c>
      <c r="J3161" s="9">
        <v>2750</v>
      </c>
      <c r="K3161" s="10">
        <f t="shared" si="0"/>
        <v>1374.9999999999995</v>
      </c>
      <c r="L3161" s="10">
        <f t="shared" si="1"/>
        <v>549.99999999999989</v>
      </c>
      <c r="M3161" s="11">
        <v>0.4</v>
      </c>
      <c r="O3161" s="16"/>
      <c r="P3161" s="14"/>
      <c r="Q3161" s="12"/>
      <c r="R3161" s="13"/>
    </row>
    <row r="3162" spans="1:18" ht="15.75" customHeight="1">
      <c r="A3162" s="1"/>
      <c r="B3162" s="6" t="s">
        <v>14</v>
      </c>
      <c r="C3162" s="6">
        <v>1185732</v>
      </c>
      <c r="D3162" s="7">
        <v>44510</v>
      </c>
      <c r="E3162" s="6" t="s">
        <v>33</v>
      </c>
      <c r="F3162" s="6" t="s">
        <v>110</v>
      </c>
      <c r="G3162" s="6" t="s">
        <v>111</v>
      </c>
      <c r="H3162" s="6" t="s">
        <v>17</v>
      </c>
      <c r="I3162" s="8">
        <v>0.44999999999999996</v>
      </c>
      <c r="J3162" s="9">
        <v>4250</v>
      </c>
      <c r="K3162" s="10">
        <f t="shared" si="0"/>
        <v>1912.4999999999998</v>
      </c>
      <c r="L3162" s="10">
        <f t="shared" si="1"/>
        <v>765</v>
      </c>
      <c r="M3162" s="11">
        <v>0.4</v>
      </c>
      <c r="O3162" s="16"/>
      <c r="P3162" s="14"/>
      <c r="Q3162" s="12"/>
      <c r="R3162" s="13"/>
    </row>
    <row r="3163" spans="1:18" ht="15.75" customHeight="1">
      <c r="A3163" s="1"/>
      <c r="B3163" s="6" t="s">
        <v>14</v>
      </c>
      <c r="C3163" s="6">
        <v>1185732</v>
      </c>
      <c r="D3163" s="7">
        <v>44510</v>
      </c>
      <c r="E3163" s="6" t="s">
        <v>33</v>
      </c>
      <c r="F3163" s="6" t="s">
        <v>110</v>
      </c>
      <c r="G3163" s="6" t="s">
        <v>111</v>
      </c>
      <c r="H3163" s="6" t="s">
        <v>18</v>
      </c>
      <c r="I3163" s="8">
        <v>0.35000000000000003</v>
      </c>
      <c r="J3163" s="9">
        <v>3250</v>
      </c>
      <c r="K3163" s="10">
        <f t="shared" si="0"/>
        <v>1137.5</v>
      </c>
      <c r="L3163" s="10">
        <f t="shared" si="1"/>
        <v>455</v>
      </c>
      <c r="M3163" s="11">
        <v>0.4</v>
      </c>
      <c r="O3163" s="16"/>
      <c r="P3163" s="14"/>
      <c r="Q3163" s="12"/>
      <c r="R3163" s="13"/>
    </row>
    <row r="3164" spans="1:18" ht="15.75" customHeight="1">
      <c r="A3164" s="1"/>
      <c r="B3164" s="6" t="s">
        <v>14</v>
      </c>
      <c r="C3164" s="6">
        <v>1185732</v>
      </c>
      <c r="D3164" s="7">
        <v>44510</v>
      </c>
      <c r="E3164" s="6" t="s">
        <v>33</v>
      </c>
      <c r="F3164" s="6" t="s">
        <v>110</v>
      </c>
      <c r="G3164" s="6" t="s">
        <v>111</v>
      </c>
      <c r="H3164" s="6" t="s">
        <v>19</v>
      </c>
      <c r="I3164" s="8">
        <v>0.35000000000000003</v>
      </c>
      <c r="J3164" s="9">
        <v>2700</v>
      </c>
      <c r="K3164" s="10">
        <f t="shared" si="0"/>
        <v>945.00000000000011</v>
      </c>
      <c r="L3164" s="10">
        <f t="shared" si="1"/>
        <v>330.75</v>
      </c>
      <c r="M3164" s="11">
        <v>0.35</v>
      </c>
      <c r="O3164" s="16"/>
      <c r="P3164" s="14"/>
      <c r="Q3164" s="12"/>
      <c r="R3164" s="13"/>
    </row>
    <row r="3165" spans="1:18" ht="15.75" customHeight="1">
      <c r="A3165" s="1"/>
      <c r="B3165" s="6" t="s">
        <v>14</v>
      </c>
      <c r="C3165" s="6">
        <v>1185732</v>
      </c>
      <c r="D3165" s="7">
        <v>44510</v>
      </c>
      <c r="E3165" s="6" t="s">
        <v>33</v>
      </c>
      <c r="F3165" s="6" t="s">
        <v>110</v>
      </c>
      <c r="G3165" s="6" t="s">
        <v>111</v>
      </c>
      <c r="H3165" s="6" t="s">
        <v>20</v>
      </c>
      <c r="I3165" s="8">
        <v>0.35000000000000003</v>
      </c>
      <c r="J3165" s="9">
        <v>2750</v>
      </c>
      <c r="K3165" s="10">
        <f t="shared" si="0"/>
        <v>962.50000000000011</v>
      </c>
      <c r="L3165" s="10">
        <f t="shared" si="1"/>
        <v>336.875</v>
      </c>
      <c r="M3165" s="11">
        <v>0.35</v>
      </c>
      <c r="O3165" s="16"/>
      <c r="P3165" s="14"/>
      <c r="Q3165" s="12"/>
      <c r="R3165" s="13"/>
    </row>
    <row r="3166" spans="1:18" ht="15.75" customHeight="1">
      <c r="A3166" s="1"/>
      <c r="B3166" s="6" t="s">
        <v>14</v>
      </c>
      <c r="C3166" s="6">
        <v>1185732</v>
      </c>
      <c r="D3166" s="7">
        <v>44510</v>
      </c>
      <c r="E3166" s="6" t="s">
        <v>33</v>
      </c>
      <c r="F3166" s="6" t="s">
        <v>110</v>
      </c>
      <c r="G3166" s="6" t="s">
        <v>111</v>
      </c>
      <c r="H3166" s="6" t="s">
        <v>21</v>
      </c>
      <c r="I3166" s="8">
        <v>0.6</v>
      </c>
      <c r="J3166" s="9">
        <v>2500</v>
      </c>
      <c r="K3166" s="10">
        <f t="shared" si="0"/>
        <v>1500</v>
      </c>
      <c r="L3166" s="10">
        <f t="shared" si="1"/>
        <v>450</v>
      </c>
      <c r="M3166" s="11">
        <v>0.3</v>
      </c>
      <c r="O3166" s="16"/>
      <c r="P3166" s="14"/>
      <c r="Q3166" s="12"/>
      <c r="R3166" s="13"/>
    </row>
    <row r="3167" spans="1:18" ht="15.75" customHeight="1">
      <c r="A3167" s="1"/>
      <c r="B3167" s="6" t="s">
        <v>14</v>
      </c>
      <c r="C3167" s="6">
        <v>1185732</v>
      </c>
      <c r="D3167" s="7">
        <v>44510</v>
      </c>
      <c r="E3167" s="6" t="s">
        <v>33</v>
      </c>
      <c r="F3167" s="6" t="s">
        <v>110</v>
      </c>
      <c r="G3167" s="6" t="s">
        <v>111</v>
      </c>
      <c r="H3167" s="6" t="s">
        <v>22</v>
      </c>
      <c r="I3167" s="8">
        <v>0.64999999999999991</v>
      </c>
      <c r="J3167" s="9">
        <v>3500</v>
      </c>
      <c r="K3167" s="10">
        <f t="shared" si="0"/>
        <v>2274.9999999999995</v>
      </c>
      <c r="L3167" s="10">
        <f t="shared" si="1"/>
        <v>909.99999999999989</v>
      </c>
      <c r="M3167" s="11">
        <v>0.4</v>
      </c>
      <c r="O3167" s="16"/>
      <c r="P3167" s="14"/>
      <c r="Q3167" s="12"/>
      <c r="R3167" s="13"/>
    </row>
    <row r="3168" spans="1:18" ht="15.75" customHeight="1">
      <c r="A3168" s="1"/>
      <c r="B3168" s="6" t="s">
        <v>14</v>
      </c>
      <c r="C3168" s="6">
        <v>1185732</v>
      </c>
      <c r="D3168" s="7">
        <v>44539</v>
      </c>
      <c r="E3168" s="6" t="s">
        <v>33</v>
      </c>
      <c r="F3168" s="6" t="s">
        <v>110</v>
      </c>
      <c r="G3168" s="6" t="s">
        <v>111</v>
      </c>
      <c r="H3168" s="6" t="s">
        <v>17</v>
      </c>
      <c r="I3168" s="8">
        <v>0.6</v>
      </c>
      <c r="J3168" s="9">
        <v>6000</v>
      </c>
      <c r="K3168" s="10">
        <f t="shared" si="0"/>
        <v>3600</v>
      </c>
      <c r="L3168" s="10">
        <f t="shared" si="1"/>
        <v>1440</v>
      </c>
      <c r="M3168" s="11">
        <v>0.4</v>
      </c>
      <c r="O3168" s="16"/>
      <c r="P3168" s="14"/>
      <c r="Q3168" s="12"/>
      <c r="R3168" s="13"/>
    </row>
    <row r="3169" spans="1:18" ht="15.75" customHeight="1">
      <c r="A3169" s="1"/>
      <c r="B3169" s="6" t="s">
        <v>14</v>
      </c>
      <c r="C3169" s="6">
        <v>1185732</v>
      </c>
      <c r="D3169" s="7">
        <v>44539</v>
      </c>
      <c r="E3169" s="6" t="s">
        <v>33</v>
      </c>
      <c r="F3169" s="6" t="s">
        <v>110</v>
      </c>
      <c r="G3169" s="6" t="s">
        <v>111</v>
      </c>
      <c r="H3169" s="6" t="s">
        <v>18</v>
      </c>
      <c r="I3169" s="8">
        <v>0.5</v>
      </c>
      <c r="J3169" s="9">
        <v>4000</v>
      </c>
      <c r="K3169" s="10">
        <f t="shared" si="0"/>
        <v>2000</v>
      </c>
      <c r="L3169" s="10">
        <f t="shared" si="1"/>
        <v>800</v>
      </c>
      <c r="M3169" s="11">
        <v>0.4</v>
      </c>
      <c r="O3169" s="16"/>
      <c r="P3169" s="14"/>
      <c r="Q3169" s="12"/>
      <c r="R3169" s="13"/>
    </row>
    <row r="3170" spans="1:18" ht="15.75" customHeight="1">
      <c r="A3170" s="1"/>
      <c r="B3170" s="6" t="s">
        <v>14</v>
      </c>
      <c r="C3170" s="6">
        <v>1185732</v>
      </c>
      <c r="D3170" s="7">
        <v>44539</v>
      </c>
      <c r="E3170" s="6" t="s">
        <v>33</v>
      </c>
      <c r="F3170" s="6" t="s">
        <v>110</v>
      </c>
      <c r="G3170" s="6" t="s">
        <v>111</v>
      </c>
      <c r="H3170" s="6" t="s">
        <v>19</v>
      </c>
      <c r="I3170" s="8">
        <v>0.5</v>
      </c>
      <c r="J3170" s="9">
        <v>3500</v>
      </c>
      <c r="K3170" s="10">
        <f t="shared" si="0"/>
        <v>1750</v>
      </c>
      <c r="L3170" s="10">
        <f t="shared" si="1"/>
        <v>612.5</v>
      </c>
      <c r="M3170" s="11">
        <v>0.35</v>
      </c>
      <c r="O3170" s="16"/>
      <c r="P3170" s="14"/>
      <c r="Q3170" s="12"/>
      <c r="R3170" s="13"/>
    </row>
    <row r="3171" spans="1:18" ht="15.75" customHeight="1">
      <c r="A3171" s="1"/>
      <c r="B3171" s="6" t="s">
        <v>14</v>
      </c>
      <c r="C3171" s="6">
        <v>1185732</v>
      </c>
      <c r="D3171" s="7">
        <v>44539</v>
      </c>
      <c r="E3171" s="6" t="s">
        <v>33</v>
      </c>
      <c r="F3171" s="6" t="s">
        <v>110</v>
      </c>
      <c r="G3171" s="6" t="s">
        <v>111</v>
      </c>
      <c r="H3171" s="6" t="s">
        <v>20</v>
      </c>
      <c r="I3171" s="8">
        <v>0.5</v>
      </c>
      <c r="J3171" s="9">
        <v>3000</v>
      </c>
      <c r="K3171" s="10">
        <f t="shared" si="0"/>
        <v>1500</v>
      </c>
      <c r="L3171" s="10">
        <f t="shared" si="1"/>
        <v>525</v>
      </c>
      <c r="M3171" s="11">
        <v>0.35</v>
      </c>
      <c r="O3171" s="16"/>
      <c r="P3171" s="14"/>
      <c r="Q3171" s="12"/>
      <c r="R3171" s="13"/>
    </row>
    <row r="3172" spans="1:18" ht="15.75" customHeight="1">
      <c r="A3172" s="1"/>
      <c r="B3172" s="6" t="s">
        <v>14</v>
      </c>
      <c r="C3172" s="6">
        <v>1185732</v>
      </c>
      <c r="D3172" s="7">
        <v>44539</v>
      </c>
      <c r="E3172" s="6" t="s">
        <v>33</v>
      </c>
      <c r="F3172" s="6" t="s">
        <v>110</v>
      </c>
      <c r="G3172" s="6" t="s">
        <v>111</v>
      </c>
      <c r="H3172" s="6" t="s">
        <v>21</v>
      </c>
      <c r="I3172" s="8">
        <v>0.6</v>
      </c>
      <c r="J3172" s="9">
        <v>3000</v>
      </c>
      <c r="K3172" s="10">
        <f t="shared" si="0"/>
        <v>1800</v>
      </c>
      <c r="L3172" s="10">
        <f t="shared" si="1"/>
        <v>540</v>
      </c>
      <c r="M3172" s="11">
        <v>0.3</v>
      </c>
      <c r="O3172" s="16"/>
      <c r="P3172" s="14"/>
      <c r="Q3172" s="12"/>
      <c r="R3172" s="13"/>
    </row>
    <row r="3173" spans="1:18" ht="15.75" customHeight="1">
      <c r="A3173" s="1"/>
      <c r="B3173" s="6" t="s">
        <v>14</v>
      </c>
      <c r="C3173" s="6">
        <v>1185732</v>
      </c>
      <c r="D3173" s="7">
        <v>44539</v>
      </c>
      <c r="E3173" s="6" t="s">
        <v>33</v>
      </c>
      <c r="F3173" s="6" t="s">
        <v>110</v>
      </c>
      <c r="G3173" s="6" t="s">
        <v>111</v>
      </c>
      <c r="H3173" s="6" t="s">
        <v>22</v>
      </c>
      <c r="I3173" s="8">
        <v>0.64999999999999991</v>
      </c>
      <c r="J3173" s="9">
        <v>4000</v>
      </c>
      <c r="K3173" s="10">
        <f t="shared" si="0"/>
        <v>2599.9999999999995</v>
      </c>
      <c r="L3173" s="10">
        <f t="shared" si="1"/>
        <v>1039.9999999999998</v>
      </c>
      <c r="M3173" s="11">
        <v>0.4</v>
      </c>
      <c r="O3173" s="16"/>
      <c r="P3173" s="14"/>
      <c r="Q3173" s="12"/>
      <c r="R3173" s="13"/>
    </row>
    <row r="3174" spans="1:18" ht="15.75" customHeight="1">
      <c r="A3174" s="1" t="s">
        <v>39</v>
      </c>
      <c r="B3174" s="6" t="s">
        <v>14</v>
      </c>
      <c r="C3174" s="6">
        <v>1185732</v>
      </c>
      <c r="D3174" s="7">
        <v>44213</v>
      </c>
      <c r="E3174" s="6" t="s">
        <v>33</v>
      </c>
      <c r="F3174" s="6" t="s">
        <v>112</v>
      </c>
      <c r="G3174" s="6" t="s">
        <v>113</v>
      </c>
      <c r="H3174" s="6" t="s">
        <v>17</v>
      </c>
      <c r="I3174" s="8">
        <v>0.35000000000000003</v>
      </c>
      <c r="J3174" s="9">
        <v>5000</v>
      </c>
      <c r="K3174" s="10">
        <f t="shared" si="0"/>
        <v>1750.0000000000002</v>
      </c>
      <c r="L3174" s="10">
        <f t="shared" si="1"/>
        <v>700.00000000000011</v>
      </c>
      <c r="M3174" s="11">
        <v>0.4</v>
      </c>
      <c r="O3174" s="16"/>
      <c r="P3174" s="14"/>
      <c r="Q3174" s="12"/>
      <c r="R3174" s="13"/>
    </row>
    <row r="3175" spans="1:18" ht="15.75" customHeight="1">
      <c r="A3175" s="1"/>
      <c r="B3175" s="6" t="s">
        <v>14</v>
      </c>
      <c r="C3175" s="6">
        <v>1185732</v>
      </c>
      <c r="D3175" s="7">
        <v>44213</v>
      </c>
      <c r="E3175" s="6" t="s">
        <v>33</v>
      </c>
      <c r="F3175" s="6" t="s">
        <v>112</v>
      </c>
      <c r="G3175" s="6" t="s">
        <v>113</v>
      </c>
      <c r="H3175" s="6" t="s">
        <v>18</v>
      </c>
      <c r="I3175" s="8">
        <v>0.35000000000000003</v>
      </c>
      <c r="J3175" s="9">
        <v>3000</v>
      </c>
      <c r="K3175" s="10">
        <f t="shared" si="0"/>
        <v>1050</v>
      </c>
      <c r="L3175" s="10">
        <f t="shared" si="1"/>
        <v>420</v>
      </c>
      <c r="M3175" s="11">
        <v>0.4</v>
      </c>
      <c r="O3175" s="16"/>
      <c r="P3175" s="14"/>
      <c r="Q3175" s="12"/>
      <c r="R3175" s="13"/>
    </row>
    <row r="3176" spans="1:18" ht="15.75" customHeight="1">
      <c r="A3176" s="1"/>
      <c r="B3176" s="6" t="s">
        <v>14</v>
      </c>
      <c r="C3176" s="6">
        <v>1185732</v>
      </c>
      <c r="D3176" s="7">
        <v>44213</v>
      </c>
      <c r="E3176" s="6" t="s">
        <v>33</v>
      </c>
      <c r="F3176" s="6" t="s">
        <v>112</v>
      </c>
      <c r="G3176" s="6" t="s">
        <v>113</v>
      </c>
      <c r="H3176" s="6" t="s">
        <v>19</v>
      </c>
      <c r="I3176" s="8">
        <v>0.25000000000000006</v>
      </c>
      <c r="J3176" s="9">
        <v>3000</v>
      </c>
      <c r="K3176" s="10">
        <f t="shared" si="0"/>
        <v>750.00000000000011</v>
      </c>
      <c r="L3176" s="10">
        <f t="shared" si="1"/>
        <v>300.00000000000006</v>
      </c>
      <c r="M3176" s="11">
        <v>0.4</v>
      </c>
      <c r="O3176" s="16"/>
      <c r="P3176" s="14"/>
      <c r="Q3176" s="12"/>
      <c r="R3176" s="13"/>
    </row>
    <row r="3177" spans="1:18" ht="15.75" customHeight="1">
      <c r="A3177" s="1"/>
      <c r="B3177" s="6" t="s">
        <v>14</v>
      </c>
      <c r="C3177" s="6">
        <v>1185732</v>
      </c>
      <c r="D3177" s="7">
        <v>44213</v>
      </c>
      <c r="E3177" s="6" t="s">
        <v>33</v>
      </c>
      <c r="F3177" s="6" t="s">
        <v>112</v>
      </c>
      <c r="G3177" s="6" t="s">
        <v>113</v>
      </c>
      <c r="H3177" s="6" t="s">
        <v>20</v>
      </c>
      <c r="I3177" s="8">
        <v>0.30000000000000004</v>
      </c>
      <c r="J3177" s="9">
        <v>1500</v>
      </c>
      <c r="K3177" s="10">
        <f t="shared" si="0"/>
        <v>450.00000000000006</v>
      </c>
      <c r="L3177" s="10">
        <f t="shared" si="1"/>
        <v>180.00000000000003</v>
      </c>
      <c r="M3177" s="11">
        <v>0.4</v>
      </c>
      <c r="O3177" s="16"/>
      <c r="P3177" s="14"/>
      <c r="Q3177" s="12"/>
      <c r="R3177" s="13"/>
    </row>
    <row r="3178" spans="1:18" ht="15.75" customHeight="1">
      <c r="A3178" s="1"/>
      <c r="B3178" s="6" t="s">
        <v>14</v>
      </c>
      <c r="C3178" s="6">
        <v>1185732</v>
      </c>
      <c r="D3178" s="7">
        <v>44213</v>
      </c>
      <c r="E3178" s="6" t="s">
        <v>33</v>
      </c>
      <c r="F3178" s="6" t="s">
        <v>112</v>
      </c>
      <c r="G3178" s="6" t="s">
        <v>113</v>
      </c>
      <c r="H3178" s="6" t="s">
        <v>21</v>
      </c>
      <c r="I3178" s="8">
        <v>0.44999999999999996</v>
      </c>
      <c r="J3178" s="9">
        <v>2000</v>
      </c>
      <c r="K3178" s="10">
        <f t="shared" si="0"/>
        <v>899.99999999999989</v>
      </c>
      <c r="L3178" s="10">
        <f t="shared" si="1"/>
        <v>360</v>
      </c>
      <c r="M3178" s="11">
        <v>0.4</v>
      </c>
      <c r="O3178" s="16"/>
      <c r="P3178" s="14"/>
      <c r="Q3178" s="12"/>
      <c r="R3178" s="13"/>
    </row>
    <row r="3179" spans="1:18" ht="15.75" customHeight="1">
      <c r="A3179" s="1"/>
      <c r="B3179" s="6" t="s">
        <v>14</v>
      </c>
      <c r="C3179" s="6">
        <v>1185732</v>
      </c>
      <c r="D3179" s="7">
        <v>44213</v>
      </c>
      <c r="E3179" s="6" t="s">
        <v>33</v>
      </c>
      <c r="F3179" s="6" t="s">
        <v>112</v>
      </c>
      <c r="G3179" s="6" t="s">
        <v>113</v>
      </c>
      <c r="H3179" s="6" t="s">
        <v>22</v>
      </c>
      <c r="I3179" s="8">
        <v>0.35000000000000003</v>
      </c>
      <c r="J3179" s="9">
        <v>3000</v>
      </c>
      <c r="K3179" s="10">
        <f t="shared" si="0"/>
        <v>1050</v>
      </c>
      <c r="L3179" s="10">
        <f t="shared" si="1"/>
        <v>420</v>
      </c>
      <c r="M3179" s="11">
        <v>0.4</v>
      </c>
      <c r="O3179" s="16"/>
      <c r="P3179" s="14"/>
      <c r="Q3179" s="12"/>
      <c r="R3179" s="13"/>
    </row>
    <row r="3180" spans="1:18" ht="15.75" customHeight="1">
      <c r="A3180" s="1"/>
      <c r="B3180" s="6" t="s">
        <v>14</v>
      </c>
      <c r="C3180" s="6">
        <v>1185732</v>
      </c>
      <c r="D3180" s="7">
        <v>44244</v>
      </c>
      <c r="E3180" s="6" t="s">
        <v>33</v>
      </c>
      <c r="F3180" s="6" t="s">
        <v>112</v>
      </c>
      <c r="G3180" s="6" t="s">
        <v>113</v>
      </c>
      <c r="H3180" s="6" t="s">
        <v>17</v>
      </c>
      <c r="I3180" s="8">
        <v>0.35000000000000003</v>
      </c>
      <c r="J3180" s="9">
        <v>5500</v>
      </c>
      <c r="K3180" s="10">
        <f t="shared" si="0"/>
        <v>1925.0000000000002</v>
      </c>
      <c r="L3180" s="10">
        <f t="shared" si="1"/>
        <v>770.00000000000011</v>
      </c>
      <c r="M3180" s="11">
        <v>0.4</v>
      </c>
      <c r="O3180" s="16"/>
      <c r="P3180" s="14"/>
      <c r="Q3180" s="12"/>
      <c r="R3180" s="13"/>
    </row>
    <row r="3181" spans="1:18" ht="15.75" customHeight="1">
      <c r="A3181" s="1"/>
      <c r="B3181" s="6" t="s">
        <v>14</v>
      </c>
      <c r="C3181" s="6">
        <v>1185732</v>
      </c>
      <c r="D3181" s="7">
        <v>44244</v>
      </c>
      <c r="E3181" s="6" t="s">
        <v>33</v>
      </c>
      <c r="F3181" s="6" t="s">
        <v>112</v>
      </c>
      <c r="G3181" s="6" t="s">
        <v>113</v>
      </c>
      <c r="H3181" s="6" t="s">
        <v>18</v>
      </c>
      <c r="I3181" s="8">
        <v>0.4</v>
      </c>
      <c r="J3181" s="9">
        <v>2000</v>
      </c>
      <c r="K3181" s="10">
        <f t="shared" si="0"/>
        <v>800</v>
      </c>
      <c r="L3181" s="10">
        <f t="shared" si="1"/>
        <v>320</v>
      </c>
      <c r="M3181" s="11">
        <v>0.4</v>
      </c>
      <c r="O3181" s="16"/>
      <c r="P3181" s="14"/>
      <c r="Q3181" s="12"/>
      <c r="R3181" s="13"/>
    </row>
    <row r="3182" spans="1:18" ht="15.75" customHeight="1">
      <c r="A3182" s="1"/>
      <c r="B3182" s="6" t="s">
        <v>14</v>
      </c>
      <c r="C3182" s="6">
        <v>1185732</v>
      </c>
      <c r="D3182" s="7">
        <v>44244</v>
      </c>
      <c r="E3182" s="6" t="s">
        <v>33</v>
      </c>
      <c r="F3182" s="6" t="s">
        <v>112</v>
      </c>
      <c r="G3182" s="6" t="s">
        <v>113</v>
      </c>
      <c r="H3182" s="6" t="s">
        <v>19</v>
      </c>
      <c r="I3182" s="8">
        <v>0.30000000000000004</v>
      </c>
      <c r="J3182" s="9">
        <v>3000</v>
      </c>
      <c r="K3182" s="10">
        <f t="shared" si="0"/>
        <v>900.00000000000011</v>
      </c>
      <c r="L3182" s="10">
        <f t="shared" si="1"/>
        <v>360.00000000000006</v>
      </c>
      <c r="M3182" s="11">
        <v>0.4</v>
      </c>
      <c r="O3182" s="16"/>
      <c r="P3182" s="14"/>
      <c r="Q3182" s="12"/>
      <c r="R3182" s="13"/>
    </row>
    <row r="3183" spans="1:18" ht="15.75" customHeight="1">
      <c r="A3183" s="1"/>
      <c r="B3183" s="6" t="s">
        <v>14</v>
      </c>
      <c r="C3183" s="6">
        <v>1185732</v>
      </c>
      <c r="D3183" s="7">
        <v>44244</v>
      </c>
      <c r="E3183" s="6" t="s">
        <v>33</v>
      </c>
      <c r="F3183" s="6" t="s">
        <v>112</v>
      </c>
      <c r="G3183" s="6" t="s">
        <v>113</v>
      </c>
      <c r="H3183" s="6" t="s">
        <v>20</v>
      </c>
      <c r="I3183" s="8">
        <v>0.35000000000000003</v>
      </c>
      <c r="J3183" s="9">
        <v>1750</v>
      </c>
      <c r="K3183" s="10">
        <f t="shared" si="0"/>
        <v>612.50000000000011</v>
      </c>
      <c r="L3183" s="10">
        <f t="shared" si="1"/>
        <v>245.00000000000006</v>
      </c>
      <c r="M3183" s="11">
        <v>0.4</v>
      </c>
      <c r="O3183" s="16"/>
      <c r="P3183" s="14"/>
      <c r="Q3183" s="12"/>
      <c r="R3183" s="13"/>
    </row>
    <row r="3184" spans="1:18" ht="15.75" customHeight="1">
      <c r="A3184" s="1"/>
      <c r="B3184" s="6" t="s">
        <v>14</v>
      </c>
      <c r="C3184" s="6">
        <v>1185732</v>
      </c>
      <c r="D3184" s="7">
        <v>44244</v>
      </c>
      <c r="E3184" s="6" t="s">
        <v>33</v>
      </c>
      <c r="F3184" s="6" t="s">
        <v>112</v>
      </c>
      <c r="G3184" s="6" t="s">
        <v>113</v>
      </c>
      <c r="H3184" s="6" t="s">
        <v>21</v>
      </c>
      <c r="I3184" s="8">
        <v>0.49999999999999994</v>
      </c>
      <c r="J3184" s="9">
        <v>2500</v>
      </c>
      <c r="K3184" s="10">
        <f t="shared" si="0"/>
        <v>1249.9999999999998</v>
      </c>
      <c r="L3184" s="10">
        <f t="shared" si="1"/>
        <v>499.99999999999994</v>
      </c>
      <c r="M3184" s="11">
        <v>0.4</v>
      </c>
      <c r="O3184" s="16"/>
      <c r="P3184" s="14"/>
      <c r="Q3184" s="12"/>
      <c r="R3184" s="13"/>
    </row>
    <row r="3185" spans="1:18" ht="15.75" customHeight="1">
      <c r="A3185" s="1"/>
      <c r="B3185" s="6" t="s">
        <v>14</v>
      </c>
      <c r="C3185" s="6">
        <v>1185732</v>
      </c>
      <c r="D3185" s="7">
        <v>44244</v>
      </c>
      <c r="E3185" s="6" t="s">
        <v>33</v>
      </c>
      <c r="F3185" s="6" t="s">
        <v>112</v>
      </c>
      <c r="G3185" s="6" t="s">
        <v>113</v>
      </c>
      <c r="H3185" s="6" t="s">
        <v>22</v>
      </c>
      <c r="I3185" s="8">
        <v>0.24999999999999994</v>
      </c>
      <c r="J3185" s="9">
        <v>3500</v>
      </c>
      <c r="K3185" s="10">
        <f t="shared" si="0"/>
        <v>874.99999999999977</v>
      </c>
      <c r="L3185" s="10">
        <f t="shared" si="1"/>
        <v>349.99999999999994</v>
      </c>
      <c r="M3185" s="11">
        <v>0.4</v>
      </c>
      <c r="O3185" s="16"/>
      <c r="P3185" s="14"/>
      <c r="Q3185" s="12"/>
      <c r="R3185" s="13"/>
    </row>
    <row r="3186" spans="1:18" ht="15.75" customHeight="1">
      <c r="A3186" s="1"/>
      <c r="B3186" s="6" t="s">
        <v>14</v>
      </c>
      <c r="C3186" s="6">
        <v>1185732</v>
      </c>
      <c r="D3186" s="7">
        <v>44271</v>
      </c>
      <c r="E3186" s="6" t="s">
        <v>33</v>
      </c>
      <c r="F3186" s="6" t="s">
        <v>112</v>
      </c>
      <c r="G3186" s="6" t="s">
        <v>113</v>
      </c>
      <c r="H3186" s="6" t="s">
        <v>17</v>
      </c>
      <c r="I3186" s="8">
        <v>0.30000000000000004</v>
      </c>
      <c r="J3186" s="9">
        <v>5700</v>
      </c>
      <c r="K3186" s="10">
        <f t="shared" si="0"/>
        <v>1710.0000000000002</v>
      </c>
      <c r="L3186" s="10">
        <f t="shared" si="1"/>
        <v>684.00000000000011</v>
      </c>
      <c r="M3186" s="11">
        <v>0.4</v>
      </c>
      <c r="O3186" s="16"/>
      <c r="P3186" s="14"/>
      <c r="Q3186" s="12"/>
      <c r="R3186" s="13"/>
    </row>
    <row r="3187" spans="1:18" ht="15.75" customHeight="1">
      <c r="A3187" s="1"/>
      <c r="B3187" s="6" t="s">
        <v>14</v>
      </c>
      <c r="C3187" s="6">
        <v>1185732</v>
      </c>
      <c r="D3187" s="7">
        <v>44271</v>
      </c>
      <c r="E3187" s="6" t="s">
        <v>33</v>
      </c>
      <c r="F3187" s="6" t="s">
        <v>112</v>
      </c>
      <c r="G3187" s="6" t="s">
        <v>113</v>
      </c>
      <c r="H3187" s="6" t="s">
        <v>18</v>
      </c>
      <c r="I3187" s="8">
        <v>0.30000000000000004</v>
      </c>
      <c r="J3187" s="9">
        <v>2750</v>
      </c>
      <c r="K3187" s="10">
        <f t="shared" si="0"/>
        <v>825.00000000000011</v>
      </c>
      <c r="L3187" s="10">
        <f t="shared" si="1"/>
        <v>330.00000000000006</v>
      </c>
      <c r="M3187" s="11">
        <v>0.4</v>
      </c>
      <c r="O3187" s="16"/>
      <c r="P3187" s="14"/>
      <c r="Q3187" s="12"/>
      <c r="R3187" s="13"/>
    </row>
    <row r="3188" spans="1:18" ht="15.75" customHeight="1">
      <c r="A3188" s="1"/>
      <c r="B3188" s="6" t="s">
        <v>14</v>
      </c>
      <c r="C3188" s="6">
        <v>1185732</v>
      </c>
      <c r="D3188" s="7">
        <v>44271</v>
      </c>
      <c r="E3188" s="6" t="s">
        <v>33</v>
      </c>
      <c r="F3188" s="6" t="s">
        <v>112</v>
      </c>
      <c r="G3188" s="6" t="s">
        <v>113</v>
      </c>
      <c r="H3188" s="6" t="s">
        <v>19</v>
      </c>
      <c r="I3188" s="8">
        <v>0.2</v>
      </c>
      <c r="J3188" s="9">
        <v>3250</v>
      </c>
      <c r="K3188" s="10">
        <f t="shared" si="0"/>
        <v>650</v>
      </c>
      <c r="L3188" s="10">
        <f t="shared" si="1"/>
        <v>260</v>
      </c>
      <c r="M3188" s="11">
        <v>0.4</v>
      </c>
      <c r="O3188" s="16"/>
      <c r="P3188" s="14"/>
      <c r="Q3188" s="12"/>
      <c r="R3188" s="13"/>
    </row>
    <row r="3189" spans="1:18" ht="15.75" customHeight="1">
      <c r="A3189" s="1"/>
      <c r="B3189" s="6" t="s">
        <v>14</v>
      </c>
      <c r="C3189" s="6">
        <v>1185732</v>
      </c>
      <c r="D3189" s="7">
        <v>44271</v>
      </c>
      <c r="E3189" s="6" t="s">
        <v>33</v>
      </c>
      <c r="F3189" s="6" t="s">
        <v>112</v>
      </c>
      <c r="G3189" s="6" t="s">
        <v>113</v>
      </c>
      <c r="H3189" s="6" t="s">
        <v>20</v>
      </c>
      <c r="I3189" s="8">
        <v>0.24999999999999994</v>
      </c>
      <c r="J3189" s="9">
        <v>1750</v>
      </c>
      <c r="K3189" s="10">
        <f t="shared" si="0"/>
        <v>437.49999999999989</v>
      </c>
      <c r="L3189" s="10">
        <f t="shared" si="1"/>
        <v>174.99999999999997</v>
      </c>
      <c r="M3189" s="11">
        <v>0.4</v>
      </c>
      <c r="O3189" s="16"/>
      <c r="P3189" s="14"/>
      <c r="Q3189" s="12"/>
      <c r="R3189" s="13"/>
    </row>
    <row r="3190" spans="1:18" ht="15.75" customHeight="1">
      <c r="A3190" s="1"/>
      <c r="B3190" s="6" t="s">
        <v>14</v>
      </c>
      <c r="C3190" s="6">
        <v>1185732</v>
      </c>
      <c r="D3190" s="7">
        <v>44271</v>
      </c>
      <c r="E3190" s="6" t="s">
        <v>33</v>
      </c>
      <c r="F3190" s="6" t="s">
        <v>112</v>
      </c>
      <c r="G3190" s="6" t="s">
        <v>113</v>
      </c>
      <c r="H3190" s="6" t="s">
        <v>21</v>
      </c>
      <c r="I3190" s="8">
        <v>0.4</v>
      </c>
      <c r="J3190" s="9">
        <v>2250</v>
      </c>
      <c r="K3190" s="10">
        <f t="shared" si="0"/>
        <v>900</v>
      </c>
      <c r="L3190" s="10">
        <f t="shared" si="1"/>
        <v>360</v>
      </c>
      <c r="M3190" s="11">
        <v>0.4</v>
      </c>
      <c r="O3190" s="16"/>
      <c r="P3190" s="14"/>
      <c r="Q3190" s="12"/>
      <c r="R3190" s="13"/>
    </row>
    <row r="3191" spans="1:18" ht="15.75" customHeight="1">
      <c r="A3191" s="1"/>
      <c r="B3191" s="6" t="s">
        <v>14</v>
      </c>
      <c r="C3191" s="6">
        <v>1185732</v>
      </c>
      <c r="D3191" s="7">
        <v>44271</v>
      </c>
      <c r="E3191" s="6" t="s">
        <v>33</v>
      </c>
      <c r="F3191" s="6" t="s">
        <v>112</v>
      </c>
      <c r="G3191" s="6" t="s">
        <v>113</v>
      </c>
      <c r="H3191" s="6" t="s">
        <v>22</v>
      </c>
      <c r="I3191" s="8">
        <v>0.30000000000000004</v>
      </c>
      <c r="J3191" s="9">
        <v>3250</v>
      </c>
      <c r="K3191" s="10">
        <f t="shared" si="0"/>
        <v>975.00000000000011</v>
      </c>
      <c r="L3191" s="10">
        <f t="shared" si="1"/>
        <v>390.00000000000006</v>
      </c>
      <c r="M3191" s="11">
        <v>0.4</v>
      </c>
      <c r="O3191" s="16"/>
      <c r="P3191" s="14"/>
      <c r="Q3191" s="12"/>
      <c r="R3191" s="13"/>
    </row>
    <row r="3192" spans="1:18" ht="15.75" customHeight="1">
      <c r="A3192" s="1"/>
      <c r="B3192" s="6" t="s">
        <v>14</v>
      </c>
      <c r="C3192" s="6">
        <v>1185732</v>
      </c>
      <c r="D3192" s="7">
        <v>44303</v>
      </c>
      <c r="E3192" s="6" t="s">
        <v>33</v>
      </c>
      <c r="F3192" s="6" t="s">
        <v>112</v>
      </c>
      <c r="G3192" s="6" t="s">
        <v>113</v>
      </c>
      <c r="H3192" s="6" t="s">
        <v>17</v>
      </c>
      <c r="I3192" s="8">
        <v>0.30000000000000004</v>
      </c>
      <c r="J3192" s="9">
        <v>5500</v>
      </c>
      <c r="K3192" s="10">
        <f t="shared" si="0"/>
        <v>1650.0000000000002</v>
      </c>
      <c r="L3192" s="10">
        <f t="shared" si="1"/>
        <v>660.00000000000011</v>
      </c>
      <c r="M3192" s="11">
        <v>0.4</v>
      </c>
      <c r="O3192" s="16"/>
      <c r="P3192" s="14"/>
      <c r="Q3192" s="12"/>
      <c r="R3192" s="13"/>
    </row>
    <row r="3193" spans="1:18" ht="15.75" customHeight="1">
      <c r="A3193" s="1"/>
      <c r="B3193" s="6" t="s">
        <v>14</v>
      </c>
      <c r="C3193" s="6">
        <v>1185732</v>
      </c>
      <c r="D3193" s="7">
        <v>44303</v>
      </c>
      <c r="E3193" s="6" t="s">
        <v>33</v>
      </c>
      <c r="F3193" s="6" t="s">
        <v>112</v>
      </c>
      <c r="G3193" s="6" t="s">
        <v>113</v>
      </c>
      <c r="H3193" s="6" t="s">
        <v>18</v>
      </c>
      <c r="I3193" s="8">
        <v>0.30000000000000004</v>
      </c>
      <c r="J3193" s="9">
        <v>2500</v>
      </c>
      <c r="K3193" s="10">
        <f t="shared" si="0"/>
        <v>750.00000000000011</v>
      </c>
      <c r="L3193" s="10">
        <f t="shared" si="1"/>
        <v>300.00000000000006</v>
      </c>
      <c r="M3193" s="11">
        <v>0.4</v>
      </c>
      <c r="O3193" s="16"/>
      <c r="P3193" s="14"/>
      <c r="Q3193" s="12"/>
      <c r="R3193" s="13"/>
    </row>
    <row r="3194" spans="1:18" ht="15.75" customHeight="1">
      <c r="A3194" s="1"/>
      <c r="B3194" s="6" t="s">
        <v>14</v>
      </c>
      <c r="C3194" s="6">
        <v>1185732</v>
      </c>
      <c r="D3194" s="7">
        <v>44303</v>
      </c>
      <c r="E3194" s="6" t="s">
        <v>33</v>
      </c>
      <c r="F3194" s="6" t="s">
        <v>112</v>
      </c>
      <c r="G3194" s="6" t="s">
        <v>113</v>
      </c>
      <c r="H3194" s="6" t="s">
        <v>19</v>
      </c>
      <c r="I3194" s="8">
        <v>0.2</v>
      </c>
      <c r="J3194" s="9">
        <v>2500</v>
      </c>
      <c r="K3194" s="10">
        <f t="shared" si="0"/>
        <v>500</v>
      </c>
      <c r="L3194" s="10">
        <f t="shared" si="1"/>
        <v>200</v>
      </c>
      <c r="M3194" s="11">
        <v>0.4</v>
      </c>
      <c r="O3194" s="16"/>
      <c r="P3194" s="14"/>
      <c r="Q3194" s="12"/>
      <c r="R3194" s="13"/>
    </row>
    <row r="3195" spans="1:18" ht="15.75" customHeight="1">
      <c r="A3195" s="1"/>
      <c r="B3195" s="6" t="s">
        <v>14</v>
      </c>
      <c r="C3195" s="6">
        <v>1185732</v>
      </c>
      <c r="D3195" s="7">
        <v>44303</v>
      </c>
      <c r="E3195" s="6" t="s">
        <v>33</v>
      </c>
      <c r="F3195" s="6" t="s">
        <v>112</v>
      </c>
      <c r="G3195" s="6" t="s">
        <v>113</v>
      </c>
      <c r="H3195" s="6" t="s">
        <v>20</v>
      </c>
      <c r="I3195" s="8">
        <v>0.24999999999999994</v>
      </c>
      <c r="J3195" s="9">
        <v>1750</v>
      </c>
      <c r="K3195" s="10">
        <f t="shared" si="0"/>
        <v>437.49999999999989</v>
      </c>
      <c r="L3195" s="10">
        <f t="shared" si="1"/>
        <v>174.99999999999997</v>
      </c>
      <c r="M3195" s="11">
        <v>0.4</v>
      </c>
      <c r="O3195" s="16"/>
      <c r="P3195" s="14"/>
      <c r="Q3195" s="12"/>
      <c r="R3195" s="13"/>
    </row>
    <row r="3196" spans="1:18" ht="15.75" customHeight="1">
      <c r="A3196" s="1"/>
      <c r="B3196" s="6" t="s">
        <v>14</v>
      </c>
      <c r="C3196" s="6">
        <v>1185732</v>
      </c>
      <c r="D3196" s="7">
        <v>44303</v>
      </c>
      <c r="E3196" s="6" t="s">
        <v>33</v>
      </c>
      <c r="F3196" s="6" t="s">
        <v>112</v>
      </c>
      <c r="G3196" s="6" t="s">
        <v>113</v>
      </c>
      <c r="H3196" s="6" t="s">
        <v>21</v>
      </c>
      <c r="I3196" s="8">
        <v>0.65</v>
      </c>
      <c r="J3196" s="9">
        <v>2000</v>
      </c>
      <c r="K3196" s="10">
        <f t="shared" si="0"/>
        <v>1300</v>
      </c>
      <c r="L3196" s="10">
        <f t="shared" si="1"/>
        <v>520</v>
      </c>
      <c r="M3196" s="11">
        <v>0.4</v>
      </c>
      <c r="O3196" s="16"/>
      <c r="P3196" s="14"/>
      <c r="Q3196" s="12"/>
      <c r="R3196" s="13"/>
    </row>
    <row r="3197" spans="1:18" ht="15.75" customHeight="1">
      <c r="A3197" s="1"/>
      <c r="B3197" s="6" t="s">
        <v>14</v>
      </c>
      <c r="C3197" s="6">
        <v>1185732</v>
      </c>
      <c r="D3197" s="7">
        <v>44303</v>
      </c>
      <c r="E3197" s="6" t="s">
        <v>33</v>
      </c>
      <c r="F3197" s="6" t="s">
        <v>112</v>
      </c>
      <c r="G3197" s="6" t="s">
        <v>113</v>
      </c>
      <c r="H3197" s="6" t="s">
        <v>22</v>
      </c>
      <c r="I3197" s="8">
        <v>0.5</v>
      </c>
      <c r="J3197" s="9">
        <v>3250</v>
      </c>
      <c r="K3197" s="10">
        <f t="shared" si="0"/>
        <v>1625</v>
      </c>
      <c r="L3197" s="10">
        <f t="shared" si="1"/>
        <v>650</v>
      </c>
      <c r="M3197" s="11">
        <v>0.4</v>
      </c>
      <c r="O3197" s="16"/>
      <c r="P3197" s="14"/>
      <c r="Q3197" s="12"/>
      <c r="R3197" s="13"/>
    </row>
    <row r="3198" spans="1:18" ht="15.75" customHeight="1">
      <c r="A3198" s="1"/>
      <c r="B3198" s="6" t="s">
        <v>14</v>
      </c>
      <c r="C3198" s="6">
        <v>1185732</v>
      </c>
      <c r="D3198" s="7">
        <v>44334</v>
      </c>
      <c r="E3198" s="6" t="s">
        <v>33</v>
      </c>
      <c r="F3198" s="6" t="s">
        <v>112</v>
      </c>
      <c r="G3198" s="6" t="s">
        <v>113</v>
      </c>
      <c r="H3198" s="6" t="s">
        <v>17</v>
      </c>
      <c r="I3198" s="8">
        <v>0.6</v>
      </c>
      <c r="J3198" s="9">
        <v>5950</v>
      </c>
      <c r="K3198" s="10">
        <f t="shared" si="0"/>
        <v>3570</v>
      </c>
      <c r="L3198" s="10">
        <f t="shared" si="1"/>
        <v>1428</v>
      </c>
      <c r="M3198" s="11">
        <v>0.4</v>
      </c>
      <c r="O3198" s="16"/>
      <c r="P3198" s="14"/>
      <c r="Q3198" s="12"/>
      <c r="R3198" s="13"/>
    </row>
    <row r="3199" spans="1:18" ht="15.75" customHeight="1">
      <c r="A3199" s="1"/>
      <c r="B3199" s="6" t="s">
        <v>14</v>
      </c>
      <c r="C3199" s="6">
        <v>1185732</v>
      </c>
      <c r="D3199" s="7">
        <v>44334</v>
      </c>
      <c r="E3199" s="6" t="s">
        <v>33</v>
      </c>
      <c r="F3199" s="6" t="s">
        <v>112</v>
      </c>
      <c r="G3199" s="6" t="s">
        <v>113</v>
      </c>
      <c r="H3199" s="6" t="s">
        <v>18</v>
      </c>
      <c r="I3199" s="8">
        <v>0.4</v>
      </c>
      <c r="J3199" s="9">
        <v>3000</v>
      </c>
      <c r="K3199" s="10">
        <f t="shared" si="0"/>
        <v>1200</v>
      </c>
      <c r="L3199" s="10">
        <f t="shared" si="1"/>
        <v>480</v>
      </c>
      <c r="M3199" s="11">
        <v>0.4</v>
      </c>
      <c r="O3199" s="16"/>
      <c r="P3199" s="14"/>
      <c r="Q3199" s="12"/>
      <c r="R3199" s="13"/>
    </row>
    <row r="3200" spans="1:18" ht="15.75" customHeight="1">
      <c r="A3200" s="1"/>
      <c r="B3200" s="6" t="s">
        <v>14</v>
      </c>
      <c r="C3200" s="6">
        <v>1185732</v>
      </c>
      <c r="D3200" s="7">
        <v>44334</v>
      </c>
      <c r="E3200" s="6" t="s">
        <v>33</v>
      </c>
      <c r="F3200" s="6" t="s">
        <v>112</v>
      </c>
      <c r="G3200" s="6" t="s">
        <v>113</v>
      </c>
      <c r="H3200" s="6" t="s">
        <v>19</v>
      </c>
      <c r="I3200" s="8">
        <v>0.35000000000000003</v>
      </c>
      <c r="J3200" s="9">
        <v>2750</v>
      </c>
      <c r="K3200" s="10">
        <f t="shared" si="0"/>
        <v>962.50000000000011</v>
      </c>
      <c r="L3200" s="10">
        <f t="shared" si="1"/>
        <v>385.00000000000006</v>
      </c>
      <c r="M3200" s="11">
        <v>0.4</v>
      </c>
      <c r="O3200" s="16"/>
      <c r="P3200" s="14"/>
      <c r="Q3200" s="12"/>
      <c r="R3200" s="13"/>
    </row>
    <row r="3201" spans="1:18" ht="15.75" customHeight="1">
      <c r="A3201" s="1"/>
      <c r="B3201" s="6" t="s">
        <v>14</v>
      </c>
      <c r="C3201" s="6">
        <v>1185732</v>
      </c>
      <c r="D3201" s="7">
        <v>44334</v>
      </c>
      <c r="E3201" s="6" t="s">
        <v>33</v>
      </c>
      <c r="F3201" s="6" t="s">
        <v>112</v>
      </c>
      <c r="G3201" s="6" t="s">
        <v>113</v>
      </c>
      <c r="H3201" s="6" t="s">
        <v>20</v>
      </c>
      <c r="I3201" s="8">
        <v>0.35000000000000003</v>
      </c>
      <c r="J3201" s="9">
        <v>2000</v>
      </c>
      <c r="K3201" s="10">
        <f t="shared" si="0"/>
        <v>700.00000000000011</v>
      </c>
      <c r="L3201" s="10">
        <f t="shared" si="1"/>
        <v>280.00000000000006</v>
      </c>
      <c r="M3201" s="11">
        <v>0.4</v>
      </c>
      <c r="O3201" s="16"/>
      <c r="P3201" s="14"/>
      <c r="Q3201" s="12"/>
      <c r="R3201" s="13"/>
    </row>
    <row r="3202" spans="1:18" ht="15.75" customHeight="1">
      <c r="A3202" s="1"/>
      <c r="B3202" s="6" t="s">
        <v>14</v>
      </c>
      <c r="C3202" s="6">
        <v>1185732</v>
      </c>
      <c r="D3202" s="7">
        <v>44334</v>
      </c>
      <c r="E3202" s="6" t="s">
        <v>33</v>
      </c>
      <c r="F3202" s="6" t="s">
        <v>112</v>
      </c>
      <c r="G3202" s="6" t="s">
        <v>113</v>
      </c>
      <c r="H3202" s="6" t="s">
        <v>21</v>
      </c>
      <c r="I3202" s="8">
        <v>0.44999999999999996</v>
      </c>
      <c r="J3202" s="9">
        <v>2250</v>
      </c>
      <c r="K3202" s="10">
        <f t="shared" si="0"/>
        <v>1012.4999999999999</v>
      </c>
      <c r="L3202" s="10">
        <f t="shared" si="1"/>
        <v>405</v>
      </c>
      <c r="M3202" s="11">
        <v>0.4</v>
      </c>
      <c r="O3202" s="16"/>
      <c r="P3202" s="14"/>
      <c r="Q3202" s="12"/>
      <c r="R3202" s="13"/>
    </row>
    <row r="3203" spans="1:18" ht="15.75" customHeight="1">
      <c r="A3203" s="1"/>
      <c r="B3203" s="6" t="s">
        <v>14</v>
      </c>
      <c r="C3203" s="6">
        <v>1185732</v>
      </c>
      <c r="D3203" s="7">
        <v>44334</v>
      </c>
      <c r="E3203" s="6" t="s">
        <v>33</v>
      </c>
      <c r="F3203" s="6" t="s">
        <v>112</v>
      </c>
      <c r="G3203" s="6" t="s">
        <v>113</v>
      </c>
      <c r="H3203" s="6" t="s">
        <v>22</v>
      </c>
      <c r="I3203" s="8">
        <v>0.54999999999999993</v>
      </c>
      <c r="J3203" s="9">
        <v>3500</v>
      </c>
      <c r="K3203" s="10">
        <f t="shared" si="0"/>
        <v>1924.9999999999998</v>
      </c>
      <c r="L3203" s="10">
        <f t="shared" si="1"/>
        <v>770</v>
      </c>
      <c r="M3203" s="11">
        <v>0.4</v>
      </c>
      <c r="O3203" s="16"/>
      <c r="P3203" s="14"/>
      <c r="Q3203" s="12"/>
      <c r="R3203" s="13"/>
    </row>
    <row r="3204" spans="1:18" ht="15.75" customHeight="1">
      <c r="A3204" s="1"/>
      <c r="B3204" s="6" t="s">
        <v>14</v>
      </c>
      <c r="C3204" s="6">
        <v>1185732</v>
      </c>
      <c r="D3204" s="7">
        <v>44364</v>
      </c>
      <c r="E3204" s="6" t="s">
        <v>33</v>
      </c>
      <c r="F3204" s="6" t="s">
        <v>112</v>
      </c>
      <c r="G3204" s="6" t="s">
        <v>113</v>
      </c>
      <c r="H3204" s="6" t="s">
        <v>17</v>
      </c>
      <c r="I3204" s="8">
        <v>0.45</v>
      </c>
      <c r="J3204" s="9">
        <v>6000</v>
      </c>
      <c r="K3204" s="10">
        <f t="shared" si="0"/>
        <v>2700</v>
      </c>
      <c r="L3204" s="10">
        <f t="shared" si="1"/>
        <v>1080</v>
      </c>
      <c r="M3204" s="11">
        <v>0.4</v>
      </c>
      <c r="O3204" s="16"/>
      <c r="P3204" s="14"/>
      <c r="Q3204" s="12"/>
      <c r="R3204" s="13"/>
    </row>
    <row r="3205" spans="1:18" ht="15.75" customHeight="1">
      <c r="A3205" s="1"/>
      <c r="B3205" s="6" t="s">
        <v>14</v>
      </c>
      <c r="C3205" s="6">
        <v>1185732</v>
      </c>
      <c r="D3205" s="7">
        <v>44364</v>
      </c>
      <c r="E3205" s="6" t="s">
        <v>33</v>
      </c>
      <c r="F3205" s="6" t="s">
        <v>112</v>
      </c>
      <c r="G3205" s="6" t="s">
        <v>113</v>
      </c>
      <c r="H3205" s="6" t="s">
        <v>18</v>
      </c>
      <c r="I3205" s="8">
        <v>0.40000000000000008</v>
      </c>
      <c r="J3205" s="9">
        <v>4250</v>
      </c>
      <c r="K3205" s="10">
        <f t="shared" si="0"/>
        <v>1700.0000000000002</v>
      </c>
      <c r="L3205" s="10">
        <f t="shared" si="1"/>
        <v>680.00000000000011</v>
      </c>
      <c r="M3205" s="11">
        <v>0.4</v>
      </c>
      <c r="O3205" s="16"/>
      <c r="P3205" s="14"/>
      <c r="Q3205" s="12"/>
      <c r="R3205" s="13"/>
    </row>
    <row r="3206" spans="1:18" ht="15.75" customHeight="1">
      <c r="A3206" s="1"/>
      <c r="B3206" s="6" t="s">
        <v>14</v>
      </c>
      <c r="C3206" s="6">
        <v>1185732</v>
      </c>
      <c r="D3206" s="7">
        <v>44364</v>
      </c>
      <c r="E3206" s="6" t="s">
        <v>33</v>
      </c>
      <c r="F3206" s="6" t="s">
        <v>112</v>
      </c>
      <c r="G3206" s="6" t="s">
        <v>113</v>
      </c>
      <c r="H3206" s="6" t="s">
        <v>19</v>
      </c>
      <c r="I3206" s="8">
        <v>0.35000000000000003</v>
      </c>
      <c r="J3206" s="9">
        <v>3000</v>
      </c>
      <c r="K3206" s="10">
        <f t="shared" si="0"/>
        <v>1050</v>
      </c>
      <c r="L3206" s="10">
        <f t="shared" si="1"/>
        <v>420</v>
      </c>
      <c r="M3206" s="11">
        <v>0.4</v>
      </c>
      <c r="O3206" s="16"/>
      <c r="P3206" s="14"/>
      <c r="Q3206" s="12"/>
      <c r="R3206" s="13"/>
    </row>
    <row r="3207" spans="1:18" ht="15.75" customHeight="1">
      <c r="A3207" s="1"/>
      <c r="B3207" s="6" t="s">
        <v>14</v>
      </c>
      <c r="C3207" s="6">
        <v>1185732</v>
      </c>
      <c r="D3207" s="7">
        <v>44364</v>
      </c>
      <c r="E3207" s="6" t="s">
        <v>33</v>
      </c>
      <c r="F3207" s="6" t="s">
        <v>112</v>
      </c>
      <c r="G3207" s="6" t="s">
        <v>113</v>
      </c>
      <c r="H3207" s="6" t="s">
        <v>20</v>
      </c>
      <c r="I3207" s="8">
        <v>0.35000000000000003</v>
      </c>
      <c r="J3207" s="9">
        <v>2750</v>
      </c>
      <c r="K3207" s="10">
        <f t="shared" si="0"/>
        <v>962.50000000000011</v>
      </c>
      <c r="L3207" s="10">
        <f t="shared" si="1"/>
        <v>385.00000000000006</v>
      </c>
      <c r="M3207" s="11">
        <v>0.4</v>
      </c>
      <c r="O3207" s="16"/>
      <c r="P3207" s="14"/>
      <c r="Q3207" s="12"/>
      <c r="R3207" s="13"/>
    </row>
    <row r="3208" spans="1:18" ht="15.75" customHeight="1">
      <c r="A3208" s="1"/>
      <c r="B3208" s="6" t="s">
        <v>14</v>
      </c>
      <c r="C3208" s="6">
        <v>1185732</v>
      </c>
      <c r="D3208" s="7">
        <v>44364</v>
      </c>
      <c r="E3208" s="6" t="s">
        <v>33</v>
      </c>
      <c r="F3208" s="6" t="s">
        <v>112</v>
      </c>
      <c r="G3208" s="6" t="s">
        <v>113</v>
      </c>
      <c r="H3208" s="6" t="s">
        <v>21</v>
      </c>
      <c r="I3208" s="8">
        <v>0.45</v>
      </c>
      <c r="J3208" s="9">
        <v>2750</v>
      </c>
      <c r="K3208" s="10">
        <f t="shared" si="0"/>
        <v>1237.5</v>
      </c>
      <c r="L3208" s="10">
        <f t="shared" si="1"/>
        <v>495</v>
      </c>
      <c r="M3208" s="11">
        <v>0.4</v>
      </c>
      <c r="O3208" s="16"/>
      <c r="P3208" s="14"/>
      <c r="Q3208" s="12"/>
      <c r="R3208" s="13"/>
    </row>
    <row r="3209" spans="1:18" ht="15.75" customHeight="1">
      <c r="A3209" s="1"/>
      <c r="B3209" s="6" t="s">
        <v>14</v>
      </c>
      <c r="C3209" s="6">
        <v>1185732</v>
      </c>
      <c r="D3209" s="7">
        <v>44364</v>
      </c>
      <c r="E3209" s="6" t="s">
        <v>33</v>
      </c>
      <c r="F3209" s="6" t="s">
        <v>112</v>
      </c>
      <c r="G3209" s="6" t="s">
        <v>113</v>
      </c>
      <c r="H3209" s="6" t="s">
        <v>22</v>
      </c>
      <c r="I3209" s="8">
        <v>0.65000000000000013</v>
      </c>
      <c r="J3209" s="9">
        <v>4250</v>
      </c>
      <c r="K3209" s="10">
        <f t="shared" si="0"/>
        <v>2762.5000000000005</v>
      </c>
      <c r="L3209" s="10">
        <f t="shared" si="1"/>
        <v>1105.0000000000002</v>
      </c>
      <c r="M3209" s="11">
        <v>0.4</v>
      </c>
      <c r="O3209" s="16"/>
      <c r="P3209" s="14"/>
      <c r="Q3209" s="12"/>
      <c r="R3209" s="13"/>
    </row>
    <row r="3210" spans="1:18" ht="15.75" customHeight="1">
      <c r="A3210" s="1"/>
      <c r="B3210" s="6" t="s">
        <v>14</v>
      </c>
      <c r="C3210" s="6">
        <v>1185732</v>
      </c>
      <c r="D3210" s="7">
        <v>44393</v>
      </c>
      <c r="E3210" s="6" t="s">
        <v>33</v>
      </c>
      <c r="F3210" s="6" t="s">
        <v>112</v>
      </c>
      <c r="G3210" s="6" t="s">
        <v>113</v>
      </c>
      <c r="H3210" s="6" t="s">
        <v>17</v>
      </c>
      <c r="I3210" s="8">
        <v>0.60000000000000009</v>
      </c>
      <c r="J3210" s="9">
        <v>6500</v>
      </c>
      <c r="K3210" s="10">
        <f t="shared" si="0"/>
        <v>3900.0000000000005</v>
      </c>
      <c r="L3210" s="10">
        <f t="shared" si="1"/>
        <v>1560.0000000000002</v>
      </c>
      <c r="M3210" s="11">
        <v>0.4</v>
      </c>
      <c r="O3210" s="16"/>
      <c r="P3210" s="14"/>
      <c r="Q3210" s="12"/>
      <c r="R3210" s="13"/>
    </row>
    <row r="3211" spans="1:18" ht="15.75" customHeight="1">
      <c r="A3211" s="1"/>
      <c r="B3211" s="6" t="s">
        <v>14</v>
      </c>
      <c r="C3211" s="6">
        <v>1185732</v>
      </c>
      <c r="D3211" s="7">
        <v>44393</v>
      </c>
      <c r="E3211" s="6" t="s">
        <v>33</v>
      </c>
      <c r="F3211" s="6" t="s">
        <v>112</v>
      </c>
      <c r="G3211" s="6" t="s">
        <v>113</v>
      </c>
      <c r="H3211" s="6" t="s">
        <v>18</v>
      </c>
      <c r="I3211" s="8">
        <v>0.55000000000000016</v>
      </c>
      <c r="J3211" s="9">
        <v>4000</v>
      </c>
      <c r="K3211" s="10">
        <f t="shared" si="0"/>
        <v>2200.0000000000005</v>
      </c>
      <c r="L3211" s="10">
        <f t="shared" si="1"/>
        <v>880.00000000000023</v>
      </c>
      <c r="M3211" s="11">
        <v>0.4</v>
      </c>
      <c r="O3211" s="16"/>
      <c r="P3211" s="14"/>
      <c r="Q3211" s="12"/>
      <c r="R3211" s="13"/>
    </row>
    <row r="3212" spans="1:18" ht="15.75" customHeight="1">
      <c r="A3212" s="1"/>
      <c r="B3212" s="6" t="s">
        <v>14</v>
      </c>
      <c r="C3212" s="6">
        <v>1185732</v>
      </c>
      <c r="D3212" s="7">
        <v>44393</v>
      </c>
      <c r="E3212" s="6" t="s">
        <v>33</v>
      </c>
      <c r="F3212" s="6" t="s">
        <v>112</v>
      </c>
      <c r="G3212" s="6" t="s">
        <v>113</v>
      </c>
      <c r="H3212" s="6" t="s">
        <v>19</v>
      </c>
      <c r="I3212" s="8">
        <v>0.5</v>
      </c>
      <c r="J3212" s="9">
        <v>3250</v>
      </c>
      <c r="K3212" s="10">
        <f t="shared" si="0"/>
        <v>1625</v>
      </c>
      <c r="L3212" s="10">
        <f t="shared" si="1"/>
        <v>650</v>
      </c>
      <c r="M3212" s="11">
        <v>0.4</v>
      </c>
      <c r="O3212" s="16"/>
      <c r="P3212" s="14"/>
      <c r="Q3212" s="12"/>
      <c r="R3212" s="13"/>
    </row>
    <row r="3213" spans="1:18" ht="15.75" customHeight="1">
      <c r="A3213" s="1"/>
      <c r="B3213" s="6" t="s">
        <v>14</v>
      </c>
      <c r="C3213" s="6">
        <v>1185732</v>
      </c>
      <c r="D3213" s="7">
        <v>44393</v>
      </c>
      <c r="E3213" s="6" t="s">
        <v>33</v>
      </c>
      <c r="F3213" s="6" t="s">
        <v>112</v>
      </c>
      <c r="G3213" s="6" t="s">
        <v>113</v>
      </c>
      <c r="H3213" s="6" t="s">
        <v>20</v>
      </c>
      <c r="I3213" s="8">
        <v>0.5</v>
      </c>
      <c r="J3213" s="9">
        <v>2750</v>
      </c>
      <c r="K3213" s="10">
        <f t="shared" si="0"/>
        <v>1375</v>
      </c>
      <c r="L3213" s="10">
        <f t="shared" si="1"/>
        <v>550</v>
      </c>
      <c r="M3213" s="11">
        <v>0.4</v>
      </c>
      <c r="O3213" s="16"/>
      <c r="P3213" s="14"/>
      <c r="Q3213" s="12"/>
      <c r="R3213" s="13"/>
    </row>
    <row r="3214" spans="1:18" ht="15.75" customHeight="1">
      <c r="A3214" s="1"/>
      <c r="B3214" s="6" t="s">
        <v>14</v>
      </c>
      <c r="C3214" s="6">
        <v>1185732</v>
      </c>
      <c r="D3214" s="7">
        <v>44393</v>
      </c>
      <c r="E3214" s="6" t="s">
        <v>33</v>
      </c>
      <c r="F3214" s="6" t="s">
        <v>112</v>
      </c>
      <c r="G3214" s="6" t="s">
        <v>113</v>
      </c>
      <c r="H3214" s="6" t="s">
        <v>21</v>
      </c>
      <c r="I3214" s="8">
        <v>0.60000000000000009</v>
      </c>
      <c r="J3214" s="9">
        <v>3000</v>
      </c>
      <c r="K3214" s="10">
        <f t="shared" si="0"/>
        <v>1800.0000000000002</v>
      </c>
      <c r="L3214" s="10">
        <f t="shared" si="1"/>
        <v>720.00000000000011</v>
      </c>
      <c r="M3214" s="11">
        <v>0.4</v>
      </c>
      <c r="O3214" s="16"/>
      <c r="P3214" s="14"/>
      <c r="Q3214" s="12"/>
      <c r="R3214" s="13"/>
    </row>
    <row r="3215" spans="1:18" ht="15.75" customHeight="1">
      <c r="A3215" s="1"/>
      <c r="B3215" s="6" t="s">
        <v>14</v>
      </c>
      <c r="C3215" s="6">
        <v>1185732</v>
      </c>
      <c r="D3215" s="7">
        <v>44393</v>
      </c>
      <c r="E3215" s="6" t="s">
        <v>33</v>
      </c>
      <c r="F3215" s="6" t="s">
        <v>112</v>
      </c>
      <c r="G3215" s="6" t="s">
        <v>113</v>
      </c>
      <c r="H3215" s="6" t="s">
        <v>22</v>
      </c>
      <c r="I3215" s="8">
        <v>0.65000000000000013</v>
      </c>
      <c r="J3215" s="9">
        <v>4750</v>
      </c>
      <c r="K3215" s="10">
        <f t="shared" si="0"/>
        <v>3087.5000000000005</v>
      </c>
      <c r="L3215" s="10">
        <f t="shared" si="1"/>
        <v>1235.0000000000002</v>
      </c>
      <c r="M3215" s="11">
        <v>0.4</v>
      </c>
      <c r="O3215" s="16"/>
      <c r="P3215" s="14"/>
      <c r="Q3215" s="12"/>
      <c r="R3215" s="13"/>
    </row>
    <row r="3216" spans="1:18" ht="15.75" customHeight="1">
      <c r="A3216" s="1"/>
      <c r="B3216" s="6" t="s">
        <v>14</v>
      </c>
      <c r="C3216" s="6">
        <v>1185732</v>
      </c>
      <c r="D3216" s="7">
        <v>44425</v>
      </c>
      <c r="E3216" s="6" t="s">
        <v>33</v>
      </c>
      <c r="F3216" s="6" t="s">
        <v>112</v>
      </c>
      <c r="G3216" s="6" t="s">
        <v>113</v>
      </c>
      <c r="H3216" s="6" t="s">
        <v>17</v>
      </c>
      <c r="I3216" s="8">
        <v>0.5</v>
      </c>
      <c r="J3216" s="9">
        <v>5250</v>
      </c>
      <c r="K3216" s="10">
        <f t="shared" si="0"/>
        <v>2625</v>
      </c>
      <c r="L3216" s="10">
        <f t="shared" si="1"/>
        <v>1050</v>
      </c>
      <c r="M3216" s="11">
        <v>0.4</v>
      </c>
      <c r="O3216" s="16"/>
      <c r="P3216" s="14"/>
      <c r="Q3216" s="12"/>
      <c r="R3216" s="13"/>
    </row>
    <row r="3217" spans="1:18" ht="15.75" customHeight="1">
      <c r="A3217" s="1"/>
      <c r="B3217" s="6" t="s">
        <v>14</v>
      </c>
      <c r="C3217" s="6">
        <v>1185732</v>
      </c>
      <c r="D3217" s="7">
        <v>44425</v>
      </c>
      <c r="E3217" s="6" t="s">
        <v>33</v>
      </c>
      <c r="F3217" s="6" t="s">
        <v>112</v>
      </c>
      <c r="G3217" s="6" t="s">
        <v>113</v>
      </c>
      <c r="H3217" s="6" t="s">
        <v>18</v>
      </c>
      <c r="I3217" s="8">
        <v>0.45000000000000007</v>
      </c>
      <c r="J3217" s="9">
        <v>3000</v>
      </c>
      <c r="K3217" s="10">
        <f t="shared" si="0"/>
        <v>1350.0000000000002</v>
      </c>
      <c r="L3217" s="10">
        <f t="shared" si="1"/>
        <v>540.00000000000011</v>
      </c>
      <c r="M3217" s="11">
        <v>0.4</v>
      </c>
      <c r="O3217" s="16"/>
      <c r="P3217" s="14"/>
      <c r="Q3217" s="12"/>
      <c r="R3217" s="13"/>
    </row>
    <row r="3218" spans="1:18" ht="15.75" customHeight="1">
      <c r="A3218" s="1"/>
      <c r="B3218" s="6" t="s">
        <v>14</v>
      </c>
      <c r="C3218" s="6">
        <v>1185732</v>
      </c>
      <c r="D3218" s="7">
        <v>44425</v>
      </c>
      <c r="E3218" s="6" t="s">
        <v>33</v>
      </c>
      <c r="F3218" s="6" t="s">
        <v>112</v>
      </c>
      <c r="G3218" s="6" t="s">
        <v>113</v>
      </c>
      <c r="H3218" s="6" t="s">
        <v>19</v>
      </c>
      <c r="I3218" s="8">
        <v>0.4</v>
      </c>
      <c r="J3218" s="9">
        <v>3000</v>
      </c>
      <c r="K3218" s="10">
        <f t="shared" si="0"/>
        <v>1200</v>
      </c>
      <c r="L3218" s="10">
        <f t="shared" si="1"/>
        <v>480</v>
      </c>
      <c r="M3218" s="11">
        <v>0.4</v>
      </c>
      <c r="O3218" s="16"/>
      <c r="P3218" s="14"/>
      <c r="Q3218" s="12"/>
      <c r="R3218" s="13"/>
    </row>
    <row r="3219" spans="1:18" ht="15.75" customHeight="1">
      <c r="A3219" s="1"/>
      <c r="B3219" s="6" t="s">
        <v>14</v>
      </c>
      <c r="C3219" s="6">
        <v>1185732</v>
      </c>
      <c r="D3219" s="7">
        <v>44425</v>
      </c>
      <c r="E3219" s="6" t="s">
        <v>33</v>
      </c>
      <c r="F3219" s="6" t="s">
        <v>112</v>
      </c>
      <c r="G3219" s="6" t="s">
        <v>113</v>
      </c>
      <c r="H3219" s="6" t="s">
        <v>20</v>
      </c>
      <c r="I3219" s="8">
        <v>0.4</v>
      </c>
      <c r="J3219" s="9">
        <v>2750</v>
      </c>
      <c r="K3219" s="10">
        <f t="shared" si="0"/>
        <v>1100</v>
      </c>
      <c r="L3219" s="10">
        <f t="shared" si="1"/>
        <v>440</v>
      </c>
      <c r="M3219" s="11">
        <v>0.4</v>
      </c>
      <c r="O3219" s="16"/>
      <c r="P3219" s="14"/>
      <c r="Q3219" s="12"/>
      <c r="R3219" s="13"/>
    </row>
    <row r="3220" spans="1:18" ht="15.75" customHeight="1">
      <c r="A3220" s="1"/>
      <c r="B3220" s="6" t="s">
        <v>14</v>
      </c>
      <c r="C3220" s="6">
        <v>1185732</v>
      </c>
      <c r="D3220" s="7">
        <v>44425</v>
      </c>
      <c r="E3220" s="6" t="s">
        <v>33</v>
      </c>
      <c r="F3220" s="6" t="s">
        <v>112</v>
      </c>
      <c r="G3220" s="6" t="s">
        <v>113</v>
      </c>
      <c r="H3220" s="6" t="s">
        <v>21</v>
      </c>
      <c r="I3220" s="8">
        <v>0.5</v>
      </c>
      <c r="J3220" s="9">
        <v>2500</v>
      </c>
      <c r="K3220" s="10">
        <f t="shared" si="0"/>
        <v>1250</v>
      </c>
      <c r="L3220" s="10">
        <f t="shared" si="1"/>
        <v>500</v>
      </c>
      <c r="M3220" s="11">
        <v>0.4</v>
      </c>
      <c r="O3220" s="16"/>
      <c r="P3220" s="14"/>
      <c r="Q3220" s="12"/>
      <c r="R3220" s="13"/>
    </row>
    <row r="3221" spans="1:18" ht="15.75" customHeight="1">
      <c r="A3221" s="1"/>
      <c r="B3221" s="6" t="s">
        <v>14</v>
      </c>
      <c r="C3221" s="6">
        <v>1185732</v>
      </c>
      <c r="D3221" s="7">
        <v>44425</v>
      </c>
      <c r="E3221" s="6" t="s">
        <v>33</v>
      </c>
      <c r="F3221" s="6" t="s">
        <v>112</v>
      </c>
      <c r="G3221" s="6" t="s">
        <v>113</v>
      </c>
      <c r="H3221" s="6" t="s">
        <v>22</v>
      </c>
      <c r="I3221" s="8">
        <v>0.55000000000000004</v>
      </c>
      <c r="J3221" s="9">
        <v>4250</v>
      </c>
      <c r="K3221" s="10">
        <f t="shared" si="0"/>
        <v>2337.5</v>
      </c>
      <c r="L3221" s="10">
        <f t="shared" si="1"/>
        <v>935</v>
      </c>
      <c r="M3221" s="11">
        <v>0.4</v>
      </c>
      <c r="O3221" s="16"/>
      <c r="P3221" s="14"/>
      <c r="Q3221" s="12"/>
      <c r="R3221" s="13"/>
    </row>
    <row r="3222" spans="1:18" ht="15.75" customHeight="1">
      <c r="A3222" s="1"/>
      <c r="B3222" s="6" t="s">
        <v>14</v>
      </c>
      <c r="C3222" s="6">
        <v>1185732</v>
      </c>
      <c r="D3222" s="7">
        <v>44457</v>
      </c>
      <c r="E3222" s="6" t="s">
        <v>33</v>
      </c>
      <c r="F3222" s="6" t="s">
        <v>112</v>
      </c>
      <c r="G3222" s="6" t="s">
        <v>113</v>
      </c>
      <c r="H3222" s="6" t="s">
        <v>17</v>
      </c>
      <c r="I3222" s="8">
        <v>0.35000000000000003</v>
      </c>
      <c r="J3222" s="9">
        <v>5500</v>
      </c>
      <c r="K3222" s="10">
        <f t="shared" si="0"/>
        <v>1925.0000000000002</v>
      </c>
      <c r="L3222" s="10">
        <f t="shared" si="1"/>
        <v>770.00000000000011</v>
      </c>
      <c r="M3222" s="11">
        <v>0.4</v>
      </c>
      <c r="O3222" s="16"/>
      <c r="P3222" s="14"/>
      <c r="Q3222" s="12"/>
      <c r="R3222" s="13"/>
    </row>
    <row r="3223" spans="1:18" ht="15.75" customHeight="1">
      <c r="A3223" s="1"/>
      <c r="B3223" s="6" t="s">
        <v>14</v>
      </c>
      <c r="C3223" s="6">
        <v>1185732</v>
      </c>
      <c r="D3223" s="7">
        <v>44457</v>
      </c>
      <c r="E3223" s="6" t="s">
        <v>33</v>
      </c>
      <c r="F3223" s="6" t="s">
        <v>112</v>
      </c>
      <c r="G3223" s="6" t="s">
        <v>113</v>
      </c>
      <c r="H3223" s="6" t="s">
        <v>18</v>
      </c>
      <c r="I3223" s="8">
        <v>0.3000000000000001</v>
      </c>
      <c r="J3223" s="9">
        <v>3500</v>
      </c>
      <c r="K3223" s="10">
        <f t="shared" si="0"/>
        <v>1050.0000000000005</v>
      </c>
      <c r="L3223" s="10">
        <f t="shared" si="1"/>
        <v>420.00000000000023</v>
      </c>
      <c r="M3223" s="11">
        <v>0.4</v>
      </c>
      <c r="O3223" s="16"/>
      <c r="P3223" s="14"/>
      <c r="Q3223" s="12"/>
      <c r="R3223" s="13"/>
    </row>
    <row r="3224" spans="1:18" ht="15.75" customHeight="1">
      <c r="A3224" s="1"/>
      <c r="B3224" s="6" t="s">
        <v>14</v>
      </c>
      <c r="C3224" s="6">
        <v>1185732</v>
      </c>
      <c r="D3224" s="7">
        <v>44457</v>
      </c>
      <c r="E3224" s="6" t="s">
        <v>33</v>
      </c>
      <c r="F3224" s="6" t="s">
        <v>112</v>
      </c>
      <c r="G3224" s="6" t="s">
        <v>113</v>
      </c>
      <c r="H3224" s="6" t="s">
        <v>19</v>
      </c>
      <c r="I3224" s="8">
        <v>0.25000000000000006</v>
      </c>
      <c r="J3224" s="9">
        <v>2500</v>
      </c>
      <c r="K3224" s="10">
        <f t="shared" si="0"/>
        <v>625.00000000000011</v>
      </c>
      <c r="L3224" s="10">
        <f t="shared" si="1"/>
        <v>250.00000000000006</v>
      </c>
      <c r="M3224" s="11">
        <v>0.4</v>
      </c>
      <c r="O3224" s="16"/>
      <c r="P3224" s="14"/>
      <c r="Q3224" s="12"/>
      <c r="R3224" s="13"/>
    </row>
    <row r="3225" spans="1:18" ht="15.75" customHeight="1">
      <c r="A3225" s="1"/>
      <c r="B3225" s="6" t="s">
        <v>14</v>
      </c>
      <c r="C3225" s="6">
        <v>1185732</v>
      </c>
      <c r="D3225" s="7">
        <v>44457</v>
      </c>
      <c r="E3225" s="6" t="s">
        <v>33</v>
      </c>
      <c r="F3225" s="6" t="s">
        <v>112</v>
      </c>
      <c r="G3225" s="6" t="s">
        <v>113</v>
      </c>
      <c r="H3225" s="6" t="s">
        <v>20</v>
      </c>
      <c r="I3225" s="8">
        <v>0.25000000000000006</v>
      </c>
      <c r="J3225" s="9">
        <v>2250</v>
      </c>
      <c r="K3225" s="10">
        <f t="shared" si="0"/>
        <v>562.50000000000011</v>
      </c>
      <c r="L3225" s="10">
        <f t="shared" si="1"/>
        <v>225.00000000000006</v>
      </c>
      <c r="M3225" s="11">
        <v>0.4</v>
      </c>
      <c r="O3225" s="16"/>
      <c r="P3225" s="14"/>
      <c r="Q3225" s="12"/>
      <c r="R3225" s="13"/>
    </row>
    <row r="3226" spans="1:18" ht="15.75" customHeight="1">
      <c r="A3226" s="1"/>
      <c r="B3226" s="6" t="s">
        <v>14</v>
      </c>
      <c r="C3226" s="6">
        <v>1185732</v>
      </c>
      <c r="D3226" s="7">
        <v>44457</v>
      </c>
      <c r="E3226" s="6" t="s">
        <v>33</v>
      </c>
      <c r="F3226" s="6" t="s">
        <v>112</v>
      </c>
      <c r="G3226" s="6" t="s">
        <v>113</v>
      </c>
      <c r="H3226" s="6" t="s">
        <v>21</v>
      </c>
      <c r="I3226" s="8">
        <v>0.35000000000000003</v>
      </c>
      <c r="J3226" s="9">
        <v>2250</v>
      </c>
      <c r="K3226" s="10">
        <f t="shared" si="0"/>
        <v>787.50000000000011</v>
      </c>
      <c r="L3226" s="10">
        <f t="shared" si="1"/>
        <v>315.00000000000006</v>
      </c>
      <c r="M3226" s="11">
        <v>0.4</v>
      </c>
      <c r="O3226" s="16"/>
      <c r="P3226" s="14"/>
      <c r="Q3226" s="12"/>
      <c r="R3226" s="13"/>
    </row>
    <row r="3227" spans="1:18" ht="15.75" customHeight="1">
      <c r="A3227" s="1"/>
      <c r="B3227" s="6" t="s">
        <v>14</v>
      </c>
      <c r="C3227" s="6">
        <v>1185732</v>
      </c>
      <c r="D3227" s="7">
        <v>44457</v>
      </c>
      <c r="E3227" s="6" t="s">
        <v>33</v>
      </c>
      <c r="F3227" s="6" t="s">
        <v>112</v>
      </c>
      <c r="G3227" s="6" t="s">
        <v>113</v>
      </c>
      <c r="H3227" s="6" t="s">
        <v>22</v>
      </c>
      <c r="I3227" s="8">
        <v>0.4</v>
      </c>
      <c r="J3227" s="9">
        <v>3000</v>
      </c>
      <c r="K3227" s="10">
        <f t="shared" si="0"/>
        <v>1200</v>
      </c>
      <c r="L3227" s="10">
        <f t="shared" si="1"/>
        <v>480</v>
      </c>
      <c r="M3227" s="11">
        <v>0.4</v>
      </c>
      <c r="O3227" s="16"/>
      <c r="P3227" s="14"/>
      <c r="Q3227" s="12"/>
      <c r="R3227" s="13"/>
    </row>
    <row r="3228" spans="1:18" ht="15.75" customHeight="1">
      <c r="A3228" s="1"/>
      <c r="B3228" s="6" t="s">
        <v>14</v>
      </c>
      <c r="C3228" s="6">
        <v>1185732</v>
      </c>
      <c r="D3228" s="7">
        <v>44486</v>
      </c>
      <c r="E3228" s="6" t="s">
        <v>33</v>
      </c>
      <c r="F3228" s="6" t="s">
        <v>112</v>
      </c>
      <c r="G3228" s="6" t="s">
        <v>113</v>
      </c>
      <c r="H3228" s="6" t="s">
        <v>17</v>
      </c>
      <c r="I3228" s="8">
        <v>0.44999999999999996</v>
      </c>
      <c r="J3228" s="9">
        <v>4250</v>
      </c>
      <c r="K3228" s="10">
        <f t="shared" si="0"/>
        <v>1912.4999999999998</v>
      </c>
      <c r="L3228" s="10">
        <f t="shared" si="1"/>
        <v>765</v>
      </c>
      <c r="M3228" s="11">
        <v>0.4</v>
      </c>
      <c r="O3228" s="16"/>
      <c r="P3228" s="14"/>
      <c r="Q3228" s="12"/>
      <c r="R3228" s="13"/>
    </row>
    <row r="3229" spans="1:18" ht="15.75" customHeight="1">
      <c r="A3229" s="1"/>
      <c r="B3229" s="6" t="s">
        <v>14</v>
      </c>
      <c r="C3229" s="6">
        <v>1185732</v>
      </c>
      <c r="D3229" s="7">
        <v>44486</v>
      </c>
      <c r="E3229" s="6" t="s">
        <v>33</v>
      </c>
      <c r="F3229" s="6" t="s">
        <v>112</v>
      </c>
      <c r="G3229" s="6" t="s">
        <v>113</v>
      </c>
      <c r="H3229" s="6" t="s">
        <v>18</v>
      </c>
      <c r="I3229" s="8">
        <v>0.35000000000000003</v>
      </c>
      <c r="J3229" s="9">
        <v>2750</v>
      </c>
      <c r="K3229" s="10">
        <f t="shared" si="0"/>
        <v>962.50000000000011</v>
      </c>
      <c r="L3229" s="10">
        <f t="shared" si="1"/>
        <v>385.00000000000006</v>
      </c>
      <c r="M3229" s="11">
        <v>0.4</v>
      </c>
      <c r="O3229" s="16"/>
      <c r="P3229" s="14"/>
      <c r="Q3229" s="12"/>
      <c r="R3229" s="13"/>
    </row>
    <row r="3230" spans="1:18" ht="15.75" customHeight="1">
      <c r="A3230" s="1"/>
      <c r="B3230" s="6" t="s">
        <v>14</v>
      </c>
      <c r="C3230" s="6">
        <v>1185732</v>
      </c>
      <c r="D3230" s="7">
        <v>44486</v>
      </c>
      <c r="E3230" s="6" t="s">
        <v>33</v>
      </c>
      <c r="F3230" s="6" t="s">
        <v>112</v>
      </c>
      <c r="G3230" s="6" t="s">
        <v>113</v>
      </c>
      <c r="H3230" s="6" t="s">
        <v>19</v>
      </c>
      <c r="I3230" s="8">
        <v>0.35000000000000003</v>
      </c>
      <c r="J3230" s="9">
        <v>1750</v>
      </c>
      <c r="K3230" s="10">
        <f t="shared" si="0"/>
        <v>612.50000000000011</v>
      </c>
      <c r="L3230" s="10">
        <f t="shared" si="1"/>
        <v>245.00000000000006</v>
      </c>
      <c r="M3230" s="11">
        <v>0.4</v>
      </c>
      <c r="O3230" s="16"/>
      <c r="P3230" s="14"/>
      <c r="Q3230" s="12"/>
      <c r="R3230" s="13"/>
    </row>
    <row r="3231" spans="1:18" ht="15.75" customHeight="1">
      <c r="A3231" s="1"/>
      <c r="B3231" s="6" t="s">
        <v>14</v>
      </c>
      <c r="C3231" s="6">
        <v>1185732</v>
      </c>
      <c r="D3231" s="7">
        <v>44486</v>
      </c>
      <c r="E3231" s="6" t="s">
        <v>33</v>
      </c>
      <c r="F3231" s="6" t="s">
        <v>112</v>
      </c>
      <c r="G3231" s="6" t="s">
        <v>113</v>
      </c>
      <c r="H3231" s="6" t="s">
        <v>20</v>
      </c>
      <c r="I3231" s="8">
        <v>0.35000000000000003</v>
      </c>
      <c r="J3231" s="9">
        <v>1750</v>
      </c>
      <c r="K3231" s="10">
        <f t="shared" si="0"/>
        <v>612.50000000000011</v>
      </c>
      <c r="L3231" s="10">
        <f t="shared" si="1"/>
        <v>245.00000000000006</v>
      </c>
      <c r="M3231" s="11">
        <v>0.4</v>
      </c>
      <c r="O3231" s="16"/>
      <c r="P3231" s="14"/>
      <c r="Q3231" s="12"/>
      <c r="R3231" s="13"/>
    </row>
    <row r="3232" spans="1:18" ht="15.75" customHeight="1">
      <c r="A3232" s="1"/>
      <c r="B3232" s="6" t="s">
        <v>14</v>
      </c>
      <c r="C3232" s="6">
        <v>1185732</v>
      </c>
      <c r="D3232" s="7">
        <v>44486</v>
      </c>
      <c r="E3232" s="6" t="s">
        <v>33</v>
      </c>
      <c r="F3232" s="6" t="s">
        <v>112</v>
      </c>
      <c r="G3232" s="6" t="s">
        <v>113</v>
      </c>
      <c r="H3232" s="6" t="s">
        <v>21</v>
      </c>
      <c r="I3232" s="8">
        <v>0.44999999999999996</v>
      </c>
      <c r="J3232" s="9">
        <v>1750</v>
      </c>
      <c r="K3232" s="10">
        <f t="shared" si="0"/>
        <v>787.49999999999989</v>
      </c>
      <c r="L3232" s="10">
        <f t="shared" si="1"/>
        <v>315</v>
      </c>
      <c r="M3232" s="11">
        <v>0.4</v>
      </c>
      <c r="O3232" s="16"/>
      <c r="P3232" s="14"/>
      <c r="Q3232" s="12"/>
      <c r="R3232" s="13"/>
    </row>
    <row r="3233" spans="1:18" ht="15.75" customHeight="1">
      <c r="A3233" s="1"/>
      <c r="B3233" s="6" t="s">
        <v>14</v>
      </c>
      <c r="C3233" s="6">
        <v>1185732</v>
      </c>
      <c r="D3233" s="7">
        <v>44486</v>
      </c>
      <c r="E3233" s="6" t="s">
        <v>33</v>
      </c>
      <c r="F3233" s="6" t="s">
        <v>112</v>
      </c>
      <c r="G3233" s="6" t="s">
        <v>113</v>
      </c>
      <c r="H3233" s="6" t="s">
        <v>22</v>
      </c>
      <c r="I3233" s="8">
        <v>0.49999999999999983</v>
      </c>
      <c r="J3233" s="9">
        <v>3000</v>
      </c>
      <c r="K3233" s="10">
        <f t="shared" si="0"/>
        <v>1499.9999999999995</v>
      </c>
      <c r="L3233" s="10">
        <f t="shared" si="1"/>
        <v>599.99999999999989</v>
      </c>
      <c r="M3233" s="11">
        <v>0.4</v>
      </c>
      <c r="O3233" s="16"/>
      <c r="P3233" s="14"/>
      <c r="Q3233" s="12"/>
      <c r="R3233" s="13"/>
    </row>
    <row r="3234" spans="1:18" ht="15.75" customHeight="1">
      <c r="A3234" s="1"/>
      <c r="B3234" s="6" t="s">
        <v>14</v>
      </c>
      <c r="C3234" s="6">
        <v>1185732</v>
      </c>
      <c r="D3234" s="7">
        <v>44517</v>
      </c>
      <c r="E3234" s="6" t="s">
        <v>33</v>
      </c>
      <c r="F3234" s="6" t="s">
        <v>112</v>
      </c>
      <c r="G3234" s="6" t="s">
        <v>113</v>
      </c>
      <c r="H3234" s="6" t="s">
        <v>17</v>
      </c>
      <c r="I3234" s="8">
        <v>0.44999999999999996</v>
      </c>
      <c r="J3234" s="9">
        <v>4500</v>
      </c>
      <c r="K3234" s="10">
        <f t="shared" si="0"/>
        <v>2024.9999999999998</v>
      </c>
      <c r="L3234" s="10">
        <f t="shared" si="1"/>
        <v>810</v>
      </c>
      <c r="M3234" s="11">
        <v>0.4</v>
      </c>
      <c r="O3234" s="16"/>
      <c r="P3234" s="14"/>
      <c r="Q3234" s="12"/>
      <c r="R3234" s="13"/>
    </row>
    <row r="3235" spans="1:18" ht="15.75" customHeight="1">
      <c r="A3235" s="1"/>
      <c r="B3235" s="6" t="s">
        <v>14</v>
      </c>
      <c r="C3235" s="6">
        <v>1185732</v>
      </c>
      <c r="D3235" s="7">
        <v>44517</v>
      </c>
      <c r="E3235" s="6" t="s">
        <v>33</v>
      </c>
      <c r="F3235" s="6" t="s">
        <v>112</v>
      </c>
      <c r="G3235" s="6" t="s">
        <v>113</v>
      </c>
      <c r="H3235" s="6" t="s">
        <v>18</v>
      </c>
      <c r="I3235" s="8">
        <v>0.35000000000000003</v>
      </c>
      <c r="J3235" s="9">
        <v>3500</v>
      </c>
      <c r="K3235" s="10">
        <f t="shared" si="0"/>
        <v>1225.0000000000002</v>
      </c>
      <c r="L3235" s="10">
        <f t="shared" si="1"/>
        <v>490.00000000000011</v>
      </c>
      <c r="M3235" s="11">
        <v>0.4</v>
      </c>
      <c r="O3235" s="16"/>
      <c r="P3235" s="14"/>
      <c r="Q3235" s="12"/>
      <c r="R3235" s="13"/>
    </row>
    <row r="3236" spans="1:18" ht="15.75" customHeight="1">
      <c r="A3236" s="1"/>
      <c r="B3236" s="6" t="s">
        <v>14</v>
      </c>
      <c r="C3236" s="6">
        <v>1185732</v>
      </c>
      <c r="D3236" s="7">
        <v>44517</v>
      </c>
      <c r="E3236" s="6" t="s">
        <v>33</v>
      </c>
      <c r="F3236" s="6" t="s">
        <v>112</v>
      </c>
      <c r="G3236" s="6" t="s">
        <v>113</v>
      </c>
      <c r="H3236" s="6" t="s">
        <v>19</v>
      </c>
      <c r="I3236" s="8">
        <v>0.35000000000000003</v>
      </c>
      <c r="J3236" s="9">
        <v>2950</v>
      </c>
      <c r="K3236" s="10">
        <f t="shared" si="0"/>
        <v>1032.5</v>
      </c>
      <c r="L3236" s="10">
        <f t="shared" si="1"/>
        <v>413</v>
      </c>
      <c r="M3236" s="11">
        <v>0.4</v>
      </c>
      <c r="O3236" s="16"/>
      <c r="P3236" s="14"/>
      <c r="Q3236" s="12"/>
      <c r="R3236" s="13"/>
    </row>
    <row r="3237" spans="1:18" ht="15.75" customHeight="1">
      <c r="A3237" s="1"/>
      <c r="B3237" s="6" t="s">
        <v>14</v>
      </c>
      <c r="C3237" s="6">
        <v>1185732</v>
      </c>
      <c r="D3237" s="7">
        <v>44517</v>
      </c>
      <c r="E3237" s="6" t="s">
        <v>33</v>
      </c>
      <c r="F3237" s="6" t="s">
        <v>112</v>
      </c>
      <c r="G3237" s="6" t="s">
        <v>113</v>
      </c>
      <c r="H3237" s="6" t="s">
        <v>20</v>
      </c>
      <c r="I3237" s="8">
        <v>0.4</v>
      </c>
      <c r="J3237" s="9">
        <v>3250</v>
      </c>
      <c r="K3237" s="10">
        <f t="shared" si="0"/>
        <v>1300</v>
      </c>
      <c r="L3237" s="10">
        <f t="shared" si="1"/>
        <v>520</v>
      </c>
      <c r="M3237" s="11">
        <v>0.4</v>
      </c>
      <c r="O3237" s="16"/>
      <c r="P3237" s="14"/>
      <c r="Q3237" s="12"/>
      <c r="R3237" s="13"/>
    </row>
    <row r="3238" spans="1:18" ht="15.75" customHeight="1">
      <c r="A3238" s="1"/>
      <c r="B3238" s="6" t="s">
        <v>14</v>
      </c>
      <c r="C3238" s="6">
        <v>1185732</v>
      </c>
      <c r="D3238" s="7">
        <v>44517</v>
      </c>
      <c r="E3238" s="6" t="s">
        <v>33</v>
      </c>
      <c r="F3238" s="6" t="s">
        <v>112</v>
      </c>
      <c r="G3238" s="6" t="s">
        <v>113</v>
      </c>
      <c r="H3238" s="6" t="s">
        <v>21</v>
      </c>
      <c r="I3238" s="8">
        <v>0.65</v>
      </c>
      <c r="J3238" s="9">
        <v>3000</v>
      </c>
      <c r="K3238" s="10">
        <f t="shared" si="0"/>
        <v>1950</v>
      </c>
      <c r="L3238" s="10">
        <f t="shared" si="1"/>
        <v>780</v>
      </c>
      <c r="M3238" s="11">
        <v>0.4</v>
      </c>
      <c r="O3238" s="16"/>
      <c r="P3238" s="14"/>
      <c r="Q3238" s="12"/>
      <c r="R3238" s="13"/>
    </row>
    <row r="3239" spans="1:18" ht="15.75" customHeight="1">
      <c r="A3239" s="1"/>
      <c r="B3239" s="6" t="s">
        <v>14</v>
      </c>
      <c r="C3239" s="6">
        <v>1185732</v>
      </c>
      <c r="D3239" s="7">
        <v>44517</v>
      </c>
      <c r="E3239" s="6" t="s">
        <v>33</v>
      </c>
      <c r="F3239" s="6" t="s">
        <v>112</v>
      </c>
      <c r="G3239" s="6" t="s">
        <v>113</v>
      </c>
      <c r="H3239" s="6" t="s">
        <v>22</v>
      </c>
      <c r="I3239" s="8">
        <v>0.7</v>
      </c>
      <c r="J3239" s="9">
        <v>4000</v>
      </c>
      <c r="K3239" s="10">
        <f t="shared" si="0"/>
        <v>2800</v>
      </c>
      <c r="L3239" s="10">
        <f t="shared" si="1"/>
        <v>1120</v>
      </c>
      <c r="M3239" s="11">
        <v>0.4</v>
      </c>
      <c r="O3239" s="16"/>
      <c r="P3239" s="14"/>
      <c r="Q3239" s="12"/>
      <c r="R3239" s="13"/>
    </row>
    <row r="3240" spans="1:18" ht="15.75" customHeight="1">
      <c r="A3240" s="1"/>
      <c r="B3240" s="6" t="s">
        <v>14</v>
      </c>
      <c r="C3240" s="6">
        <v>1185732</v>
      </c>
      <c r="D3240" s="7">
        <v>44546</v>
      </c>
      <c r="E3240" s="6" t="s">
        <v>33</v>
      </c>
      <c r="F3240" s="6" t="s">
        <v>112</v>
      </c>
      <c r="G3240" s="6" t="s">
        <v>113</v>
      </c>
      <c r="H3240" s="6" t="s">
        <v>17</v>
      </c>
      <c r="I3240" s="8">
        <v>0.65</v>
      </c>
      <c r="J3240" s="9">
        <v>6500</v>
      </c>
      <c r="K3240" s="10">
        <f t="shared" si="0"/>
        <v>4225</v>
      </c>
      <c r="L3240" s="10">
        <f t="shared" si="1"/>
        <v>1690</v>
      </c>
      <c r="M3240" s="11">
        <v>0.4</v>
      </c>
      <c r="O3240" s="16"/>
      <c r="P3240" s="14"/>
      <c r="Q3240" s="12"/>
      <c r="R3240" s="13"/>
    </row>
    <row r="3241" spans="1:18" ht="15.75" customHeight="1">
      <c r="A3241" s="1"/>
      <c r="B3241" s="6" t="s">
        <v>14</v>
      </c>
      <c r="C3241" s="6">
        <v>1185732</v>
      </c>
      <c r="D3241" s="7">
        <v>44546</v>
      </c>
      <c r="E3241" s="6" t="s">
        <v>33</v>
      </c>
      <c r="F3241" s="6" t="s">
        <v>112</v>
      </c>
      <c r="G3241" s="6" t="s">
        <v>113</v>
      </c>
      <c r="H3241" s="6" t="s">
        <v>18</v>
      </c>
      <c r="I3241" s="8">
        <v>0.55000000000000004</v>
      </c>
      <c r="J3241" s="9">
        <v>4500</v>
      </c>
      <c r="K3241" s="10">
        <f t="shared" si="0"/>
        <v>2475</v>
      </c>
      <c r="L3241" s="10">
        <f t="shared" si="1"/>
        <v>990</v>
      </c>
      <c r="M3241" s="11">
        <v>0.4</v>
      </c>
      <c r="O3241" s="16"/>
      <c r="P3241" s="14"/>
      <c r="Q3241" s="12"/>
      <c r="R3241" s="13"/>
    </row>
    <row r="3242" spans="1:18" ht="15.75" customHeight="1">
      <c r="A3242" s="1"/>
      <c r="B3242" s="6" t="s">
        <v>14</v>
      </c>
      <c r="C3242" s="6">
        <v>1185732</v>
      </c>
      <c r="D3242" s="7">
        <v>44546</v>
      </c>
      <c r="E3242" s="6" t="s">
        <v>33</v>
      </c>
      <c r="F3242" s="6" t="s">
        <v>112</v>
      </c>
      <c r="G3242" s="6" t="s">
        <v>113</v>
      </c>
      <c r="H3242" s="6" t="s">
        <v>19</v>
      </c>
      <c r="I3242" s="8">
        <v>0.55000000000000004</v>
      </c>
      <c r="J3242" s="9">
        <v>4000</v>
      </c>
      <c r="K3242" s="10">
        <f t="shared" si="0"/>
        <v>2200</v>
      </c>
      <c r="L3242" s="10">
        <f t="shared" si="1"/>
        <v>880</v>
      </c>
      <c r="M3242" s="11">
        <v>0.4</v>
      </c>
      <c r="O3242" s="16"/>
      <c r="P3242" s="14"/>
      <c r="Q3242" s="12"/>
      <c r="R3242" s="13"/>
    </row>
    <row r="3243" spans="1:18" ht="15.75" customHeight="1">
      <c r="A3243" s="1"/>
      <c r="B3243" s="6" t="s">
        <v>14</v>
      </c>
      <c r="C3243" s="6">
        <v>1185732</v>
      </c>
      <c r="D3243" s="7">
        <v>44546</v>
      </c>
      <c r="E3243" s="6" t="s">
        <v>33</v>
      </c>
      <c r="F3243" s="6" t="s">
        <v>112</v>
      </c>
      <c r="G3243" s="6" t="s">
        <v>113</v>
      </c>
      <c r="H3243" s="6" t="s">
        <v>20</v>
      </c>
      <c r="I3243" s="8">
        <v>0.55000000000000004</v>
      </c>
      <c r="J3243" s="9">
        <v>3500</v>
      </c>
      <c r="K3243" s="10">
        <f t="shared" si="0"/>
        <v>1925.0000000000002</v>
      </c>
      <c r="L3243" s="10">
        <f t="shared" si="1"/>
        <v>770.00000000000011</v>
      </c>
      <c r="M3243" s="11">
        <v>0.4</v>
      </c>
      <c r="O3243" s="16"/>
      <c r="P3243" s="14"/>
      <c r="Q3243" s="12"/>
      <c r="R3243" s="13"/>
    </row>
    <row r="3244" spans="1:18" ht="15.75" customHeight="1">
      <c r="A3244" s="1"/>
      <c r="B3244" s="6" t="s">
        <v>14</v>
      </c>
      <c r="C3244" s="6">
        <v>1185732</v>
      </c>
      <c r="D3244" s="7">
        <v>44546</v>
      </c>
      <c r="E3244" s="6" t="s">
        <v>33</v>
      </c>
      <c r="F3244" s="6" t="s">
        <v>112</v>
      </c>
      <c r="G3244" s="6" t="s">
        <v>113</v>
      </c>
      <c r="H3244" s="6" t="s">
        <v>21</v>
      </c>
      <c r="I3244" s="8">
        <v>0.65</v>
      </c>
      <c r="J3244" s="9">
        <v>3500</v>
      </c>
      <c r="K3244" s="10">
        <f t="shared" si="0"/>
        <v>2275</v>
      </c>
      <c r="L3244" s="10">
        <f t="shared" si="1"/>
        <v>910</v>
      </c>
      <c r="M3244" s="11">
        <v>0.4</v>
      </c>
      <c r="O3244" s="16"/>
      <c r="P3244" s="14"/>
      <c r="Q3244" s="12"/>
      <c r="R3244" s="13"/>
    </row>
    <row r="3245" spans="1:18" ht="15.75" customHeight="1">
      <c r="A3245" s="1"/>
      <c r="B3245" s="6" t="s">
        <v>14</v>
      </c>
      <c r="C3245" s="6">
        <v>1185732</v>
      </c>
      <c r="D3245" s="7">
        <v>44546</v>
      </c>
      <c r="E3245" s="6" t="s">
        <v>33</v>
      </c>
      <c r="F3245" s="6" t="s">
        <v>112</v>
      </c>
      <c r="G3245" s="6" t="s">
        <v>113</v>
      </c>
      <c r="H3245" s="6" t="s">
        <v>22</v>
      </c>
      <c r="I3245" s="8">
        <v>0.7</v>
      </c>
      <c r="J3245" s="9">
        <v>4500</v>
      </c>
      <c r="K3245" s="10">
        <f t="shared" si="0"/>
        <v>3150</v>
      </c>
      <c r="L3245" s="10">
        <f t="shared" si="1"/>
        <v>1260</v>
      </c>
      <c r="M3245" s="11">
        <v>0.4</v>
      </c>
      <c r="O3245" s="16"/>
      <c r="P3245" s="14"/>
      <c r="Q3245" s="12"/>
      <c r="R3245" s="13"/>
    </row>
    <row r="3246" spans="1:18" ht="15.75" customHeight="1">
      <c r="A3246" s="1" t="s">
        <v>39</v>
      </c>
      <c r="B3246" s="6" t="s">
        <v>14</v>
      </c>
      <c r="C3246" s="6">
        <v>1185732</v>
      </c>
      <c r="D3246" s="7">
        <v>44220</v>
      </c>
      <c r="E3246" s="6" t="s">
        <v>15</v>
      </c>
      <c r="F3246" s="6" t="s">
        <v>114</v>
      </c>
      <c r="G3246" s="6" t="s">
        <v>89</v>
      </c>
      <c r="H3246" s="6" t="s">
        <v>17</v>
      </c>
      <c r="I3246" s="8">
        <v>0.35000000000000003</v>
      </c>
      <c r="J3246" s="9">
        <v>4250</v>
      </c>
      <c r="K3246" s="10">
        <f t="shared" si="0"/>
        <v>1487.5000000000002</v>
      </c>
      <c r="L3246" s="10">
        <f t="shared" si="1"/>
        <v>595.00000000000011</v>
      </c>
      <c r="M3246" s="11">
        <v>0.4</v>
      </c>
      <c r="O3246" s="16"/>
      <c r="P3246" s="14"/>
      <c r="Q3246" s="12"/>
      <c r="R3246" s="13"/>
    </row>
    <row r="3247" spans="1:18" ht="15.75" customHeight="1">
      <c r="A3247" s="1"/>
      <c r="B3247" s="6" t="s">
        <v>14</v>
      </c>
      <c r="C3247" s="6">
        <v>1185732</v>
      </c>
      <c r="D3247" s="7">
        <v>44220</v>
      </c>
      <c r="E3247" s="6" t="s">
        <v>15</v>
      </c>
      <c r="F3247" s="6" t="s">
        <v>114</v>
      </c>
      <c r="G3247" s="6" t="s">
        <v>89</v>
      </c>
      <c r="H3247" s="6" t="s">
        <v>18</v>
      </c>
      <c r="I3247" s="8">
        <v>0.35000000000000003</v>
      </c>
      <c r="J3247" s="9">
        <v>2250</v>
      </c>
      <c r="K3247" s="10">
        <f t="shared" si="0"/>
        <v>787.50000000000011</v>
      </c>
      <c r="L3247" s="10">
        <f t="shared" si="1"/>
        <v>275.625</v>
      </c>
      <c r="M3247" s="11">
        <v>0.35</v>
      </c>
      <c r="O3247" s="16"/>
      <c r="P3247" s="14"/>
      <c r="Q3247" s="12"/>
      <c r="R3247" s="13"/>
    </row>
    <row r="3248" spans="1:18" ht="15.75" customHeight="1">
      <c r="A3248" s="1"/>
      <c r="B3248" s="6" t="s">
        <v>14</v>
      </c>
      <c r="C3248" s="6">
        <v>1185732</v>
      </c>
      <c r="D3248" s="7">
        <v>44220</v>
      </c>
      <c r="E3248" s="6" t="s">
        <v>15</v>
      </c>
      <c r="F3248" s="6" t="s">
        <v>114</v>
      </c>
      <c r="G3248" s="6" t="s">
        <v>89</v>
      </c>
      <c r="H3248" s="6" t="s">
        <v>19</v>
      </c>
      <c r="I3248" s="8">
        <v>0.25000000000000006</v>
      </c>
      <c r="J3248" s="9">
        <v>2250</v>
      </c>
      <c r="K3248" s="10">
        <f t="shared" si="0"/>
        <v>562.50000000000011</v>
      </c>
      <c r="L3248" s="10">
        <f t="shared" si="1"/>
        <v>196.87500000000003</v>
      </c>
      <c r="M3248" s="11">
        <v>0.35</v>
      </c>
      <c r="O3248" s="16"/>
      <c r="P3248" s="14"/>
      <c r="Q3248" s="12"/>
      <c r="R3248" s="13"/>
    </row>
    <row r="3249" spans="1:18" ht="15.75" customHeight="1">
      <c r="A3249" s="1"/>
      <c r="B3249" s="6" t="s">
        <v>14</v>
      </c>
      <c r="C3249" s="6">
        <v>1185732</v>
      </c>
      <c r="D3249" s="7">
        <v>44220</v>
      </c>
      <c r="E3249" s="6" t="s">
        <v>15</v>
      </c>
      <c r="F3249" s="6" t="s">
        <v>114</v>
      </c>
      <c r="G3249" s="6" t="s">
        <v>89</v>
      </c>
      <c r="H3249" s="6" t="s">
        <v>20</v>
      </c>
      <c r="I3249" s="8">
        <v>0.3</v>
      </c>
      <c r="J3249" s="9">
        <v>750</v>
      </c>
      <c r="K3249" s="10">
        <f t="shared" si="0"/>
        <v>225</v>
      </c>
      <c r="L3249" s="10">
        <f t="shared" si="1"/>
        <v>78.75</v>
      </c>
      <c r="M3249" s="11">
        <v>0.35</v>
      </c>
      <c r="O3249" s="16"/>
      <c r="P3249" s="14"/>
      <c r="Q3249" s="12"/>
      <c r="R3249" s="13"/>
    </row>
    <row r="3250" spans="1:18" ht="15.75" customHeight="1">
      <c r="A3250" s="1"/>
      <c r="B3250" s="6" t="s">
        <v>14</v>
      </c>
      <c r="C3250" s="6">
        <v>1185732</v>
      </c>
      <c r="D3250" s="7">
        <v>44220</v>
      </c>
      <c r="E3250" s="6" t="s">
        <v>15</v>
      </c>
      <c r="F3250" s="6" t="s">
        <v>114</v>
      </c>
      <c r="G3250" s="6" t="s">
        <v>89</v>
      </c>
      <c r="H3250" s="6" t="s">
        <v>21</v>
      </c>
      <c r="I3250" s="8">
        <v>0.45</v>
      </c>
      <c r="J3250" s="9">
        <v>1250</v>
      </c>
      <c r="K3250" s="10">
        <f t="shared" si="0"/>
        <v>562.5</v>
      </c>
      <c r="L3250" s="10">
        <f t="shared" si="1"/>
        <v>168.75</v>
      </c>
      <c r="M3250" s="11">
        <v>0.3</v>
      </c>
      <c r="O3250" s="16"/>
      <c r="P3250" s="14"/>
      <c r="Q3250" s="12"/>
      <c r="R3250" s="13"/>
    </row>
    <row r="3251" spans="1:18" ht="15.75" customHeight="1">
      <c r="A3251" s="1"/>
      <c r="B3251" s="6" t="s">
        <v>14</v>
      </c>
      <c r="C3251" s="6">
        <v>1185732</v>
      </c>
      <c r="D3251" s="7">
        <v>44220</v>
      </c>
      <c r="E3251" s="6" t="s">
        <v>15</v>
      </c>
      <c r="F3251" s="6" t="s">
        <v>114</v>
      </c>
      <c r="G3251" s="6" t="s">
        <v>89</v>
      </c>
      <c r="H3251" s="6" t="s">
        <v>22</v>
      </c>
      <c r="I3251" s="8">
        <v>0.35000000000000003</v>
      </c>
      <c r="J3251" s="9">
        <v>2250</v>
      </c>
      <c r="K3251" s="10">
        <f t="shared" si="0"/>
        <v>787.50000000000011</v>
      </c>
      <c r="L3251" s="10">
        <f t="shared" si="1"/>
        <v>236.25000000000003</v>
      </c>
      <c r="M3251" s="11">
        <v>0.3</v>
      </c>
      <c r="O3251" s="16"/>
      <c r="P3251" s="14"/>
      <c r="Q3251" s="12"/>
      <c r="R3251" s="13"/>
    </row>
    <row r="3252" spans="1:18" ht="15.75" customHeight="1">
      <c r="A3252" s="1"/>
      <c r="B3252" s="6" t="s">
        <v>14</v>
      </c>
      <c r="C3252" s="6">
        <v>1185732</v>
      </c>
      <c r="D3252" s="7">
        <v>44249</v>
      </c>
      <c r="E3252" s="6" t="s">
        <v>15</v>
      </c>
      <c r="F3252" s="6" t="s">
        <v>114</v>
      </c>
      <c r="G3252" s="6" t="s">
        <v>89</v>
      </c>
      <c r="H3252" s="6" t="s">
        <v>17</v>
      </c>
      <c r="I3252" s="8">
        <v>0.35000000000000003</v>
      </c>
      <c r="J3252" s="9">
        <v>4750</v>
      </c>
      <c r="K3252" s="10">
        <f t="shared" si="0"/>
        <v>1662.5000000000002</v>
      </c>
      <c r="L3252" s="10">
        <f t="shared" si="1"/>
        <v>665.00000000000011</v>
      </c>
      <c r="M3252" s="11">
        <v>0.4</v>
      </c>
      <c r="O3252" s="16"/>
      <c r="P3252" s="14"/>
      <c r="Q3252" s="12"/>
      <c r="R3252" s="13"/>
    </row>
    <row r="3253" spans="1:18" ht="15.75" customHeight="1">
      <c r="A3253" s="1"/>
      <c r="B3253" s="6" t="s">
        <v>14</v>
      </c>
      <c r="C3253" s="6">
        <v>1185732</v>
      </c>
      <c r="D3253" s="7">
        <v>44249</v>
      </c>
      <c r="E3253" s="6" t="s">
        <v>15</v>
      </c>
      <c r="F3253" s="6" t="s">
        <v>114</v>
      </c>
      <c r="G3253" s="6" t="s">
        <v>89</v>
      </c>
      <c r="H3253" s="6" t="s">
        <v>18</v>
      </c>
      <c r="I3253" s="8">
        <v>0.35000000000000003</v>
      </c>
      <c r="J3253" s="9">
        <v>1250</v>
      </c>
      <c r="K3253" s="10">
        <f t="shared" si="0"/>
        <v>437.50000000000006</v>
      </c>
      <c r="L3253" s="10">
        <f t="shared" si="1"/>
        <v>153.125</v>
      </c>
      <c r="M3253" s="11">
        <v>0.35</v>
      </c>
      <c r="O3253" s="16"/>
      <c r="P3253" s="14"/>
      <c r="Q3253" s="12"/>
      <c r="R3253" s="13"/>
    </row>
    <row r="3254" spans="1:18" ht="15.75" customHeight="1">
      <c r="A3254" s="1"/>
      <c r="B3254" s="6" t="s">
        <v>14</v>
      </c>
      <c r="C3254" s="6">
        <v>1185732</v>
      </c>
      <c r="D3254" s="7">
        <v>44249</v>
      </c>
      <c r="E3254" s="6" t="s">
        <v>15</v>
      </c>
      <c r="F3254" s="6" t="s">
        <v>114</v>
      </c>
      <c r="G3254" s="6" t="s">
        <v>89</v>
      </c>
      <c r="H3254" s="6" t="s">
        <v>19</v>
      </c>
      <c r="I3254" s="8">
        <v>0.25000000000000006</v>
      </c>
      <c r="J3254" s="9">
        <v>1750</v>
      </c>
      <c r="K3254" s="10">
        <f t="shared" si="0"/>
        <v>437.50000000000011</v>
      </c>
      <c r="L3254" s="10">
        <f t="shared" si="1"/>
        <v>153.12500000000003</v>
      </c>
      <c r="M3254" s="11">
        <v>0.35</v>
      </c>
      <c r="O3254" s="16"/>
      <c r="P3254" s="14"/>
      <c r="Q3254" s="12"/>
      <c r="R3254" s="13"/>
    </row>
    <row r="3255" spans="1:18" ht="15.75" customHeight="1">
      <c r="A3255" s="1"/>
      <c r="B3255" s="6" t="s">
        <v>14</v>
      </c>
      <c r="C3255" s="6">
        <v>1185732</v>
      </c>
      <c r="D3255" s="7">
        <v>44249</v>
      </c>
      <c r="E3255" s="6" t="s">
        <v>15</v>
      </c>
      <c r="F3255" s="6" t="s">
        <v>114</v>
      </c>
      <c r="G3255" s="6" t="s">
        <v>89</v>
      </c>
      <c r="H3255" s="6" t="s">
        <v>20</v>
      </c>
      <c r="I3255" s="8">
        <v>0.3</v>
      </c>
      <c r="J3255" s="9">
        <v>500</v>
      </c>
      <c r="K3255" s="10">
        <f t="shared" si="0"/>
        <v>150</v>
      </c>
      <c r="L3255" s="10">
        <f t="shared" si="1"/>
        <v>52.5</v>
      </c>
      <c r="M3255" s="11">
        <v>0.35</v>
      </c>
      <c r="O3255" s="16"/>
      <c r="P3255" s="14"/>
      <c r="Q3255" s="12"/>
      <c r="R3255" s="13"/>
    </row>
    <row r="3256" spans="1:18" ht="15.75" customHeight="1">
      <c r="A3256" s="1"/>
      <c r="B3256" s="6" t="s">
        <v>14</v>
      </c>
      <c r="C3256" s="6">
        <v>1185732</v>
      </c>
      <c r="D3256" s="7">
        <v>44249</v>
      </c>
      <c r="E3256" s="6" t="s">
        <v>15</v>
      </c>
      <c r="F3256" s="6" t="s">
        <v>114</v>
      </c>
      <c r="G3256" s="6" t="s">
        <v>89</v>
      </c>
      <c r="H3256" s="6" t="s">
        <v>21</v>
      </c>
      <c r="I3256" s="8">
        <v>0.45</v>
      </c>
      <c r="J3256" s="9">
        <v>1250</v>
      </c>
      <c r="K3256" s="10">
        <f t="shared" si="0"/>
        <v>562.5</v>
      </c>
      <c r="L3256" s="10">
        <f t="shared" si="1"/>
        <v>168.75</v>
      </c>
      <c r="M3256" s="11">
        <v>0.3</v>
      </c>
      <c r="O3256" s="16"/>
      <c r="P3256" s="14"/>
      <c r="Q3256" s="12"/>
      <c r="R3256" s="13"/>
    </row>
    <row r="3257" spans="1:18" ht="15.75" customHeight="1">
      <c r="A3257" s="1"/>
      <c r="B3257" s="6" t="s">
        <v>14</v>
      </c>
      <c r="C3257" s="6">
        <v>1185732</v>
      </c>
      <c r="D3257" s="7">
        <v>44249</v>
      </c>
      <c r="E3257" s="6" t="s">
        <v>15</v>
      </c>
      <c r="F3257" s="6" t="s">
        <v>114</v>
      </c>
      <c r="G3257" s="6" t="s">
        <v>89</v>
      </c>
      <c r="H3257" s="6" t="s">
        <v>22</v>
      </c>
      <c r="I3257" s="8">
        <v>0.35000000000000003</v>
      </c>
      <c r="J3257" s="9">
        <v>2250</v>
      </c>
      <c r="K3257" s="10">
        <f t="shared" si="0"/>
        <v>787.50000000000011</v>
      </c>
      <c r="L3257" s="10">
        <f t="shared" si="1"/>
        <v>236.25000000000003</v>
      </c>
      <c r="M3257" s="11">
        <v>0.3</v>
      </c>
      <c r="O3257" s="16"/>
      <c r="P3257" s="14"/>
      <c r="Q3257" s="12"/>
      <c r="R3257" s="13"/>
    </row>
    <row r="3258" spans="1:18" ht="15.75" customHeight="1">
      <c r="A3258" s="1"/>
      <c r="B3258" s="6" t="s">
        <v>14</v>
      </c>
      <c r="C3258" s="6">
        <v>1185732</v>
      </c>
      <c r="D3258" s="7">
        <v>44275</v>
      </c>
      <c r="E3258" s="6" t="s">
        <v>15</v>
      </c>
      <c r="F3258" s="6" t="s">
        <v>114</v>
      </c>
      <c r="G3258" s="6" t="s">
        <v>89</v>
      </c>
      <c r="H3258" s="6" t="s">
        <v>17</v>
      </c>
      <c r="I3258" s="8">
        <v>0.35000000000000003</v>
      </c>
      <c r="J3258" s="9">
        <v>4450</v>
      </c>
      <c r="K3258" s="10">
        <f t="shared" si="0"/>
        <v>1557.5000000000002</v>
      </c>
      <c r="L3258" s="10">
        <f t="shared" si="1"/>
        <v>623.00000000000011</v>
      </c>
      <c r="M3258" s="11">
        <v>0.4</v>
      </c>
      <c r="O3258" s="16"/>
      <c r="P3258" s="14"/>
      <c r="Q3258" s="12"/>
      <c r="R3258" s="13"/>
    </row>
    <row r="3259" spans="1:18" ht="15.75" customHeight="1">
      <c r="A3259" s="1"/>
      <c r="B3259" s="6" t="s">
        <v>14</v>
      </c>
      <c r="C3259" s="6">
        <v>1185732</v>
      </c>
      <c r="D3259" s="7">
        <v>44275</v>
      </c>
      <c r="E3259" s="6" t="s">
        <v>15</v>
      </c>
      <c r="F3259" s="6" t="s">
        <v>114</v>
      </c>
      <c r="G3259" s="6" t="s">
        <v>89</v>
      </c>
      <c r="H3259" s="6" t="s">
        <v>18</v>
      </c>
      <c r="I3259" s="8">
        <v>0.35000000000000003</v>
      </c>
      <c r="J3259" s="9">
        <v>1500</v>
      </c>
      <c r="K3259" s="10">
        <f t="shared" si="0"/>
        <v>525</v>
      </c>
      <c r="L3259" s="10">
        <f t="shared" si="1"/>
        <v>183.75</v>
      </c>
      <c r="M3259" s="11">
        <v>0.35</v>
      </c>
      <c r="O3259" s="16"/>
      <c r="P3259" s="14"/>
      <c r="Q3259" s="12"/>
      <c r="R3259" s="13"/>
    </row>
    <row r="3260" spans="1:18" ht="15.75" customHeight="1">
      <c r="A3260" s="1"/>
      <c r="B3260" s="6" t="s">
        <v>14</v>
      </c>
      <c r="C3260" s="6">
        <v>1185732</v>
      </c>
      <c r="D3260" s="7">
        <v>44275</v>
      </c>
      <c r="E3260" s="6" t="s">
        <v>15</v>
      </c>
      <c r="F3260" s="6" t="s">
        <v>114</v>
      </c>
      <c r="G3260" s="6" t="s">
        <v>89</v>
      </c>
      <c r="H3260" s="6" t="s">
        <v>19</v>
      </c>
      <c r="I3260" s="8">
        <v>0.25000000000000006</v>
      </c>
      <c r="J3260" s="9">
        <v>1750</v>
      </c>
      <c r="K3260" s="10">
        <f t="shared" si="0"/>
        <v>437.50000000000011</v>
      </c>
      <c r="L3260" s="10">
        <f t="shared" si="1"/>
        <v>153.12500000000003</v>
      </c>
      <c r="M3260" s="11">
        <v>0.35</v>
      </c>
      <c r="O3260" s="16"/>
      <c r="P3260" s="14"/>
      <c r="Q3260" s="12"/>
      <c r="R3260" s="13"/>
    </row>
    <row r="3261" spans="1:18" ht="15.75" customHeight="1">
      <c r="A3261" s="1"/>
      <c r="B3261" s="6" t="s">
        <v>14</v>
      </c>
      <c r="C3261" s="6">
        <v>1185732</v>
      </c>
      <c r="D3261" s="7">
        <v>44275</v>
      </c>
      <c r="E3261" s="6" t="s">
        <v>15</v>
      </c>
      <c r="F3261" s="6" t="s">
        <v>114</v>
      </c>
      <c r="G3261" s="6" t="s">
        <v>89</v>
      </c>
      <c r="H3261" s="6" t="s">
        <v>20</v>
      </c>
      <c r="I3261" s="8">
        <v>0.3</v>
      </c>
      <c r="J3261" s="9">
        <v>250</v>
      </c>
      <c r="K3261" s="10">
        <f t="shared" si="0"/>
        <v>75</v>
      </c>
      <c r="L3261" s="10">
        <f t="shared" si="1"/>
        <v>26.25</v>
      </c>
      <c r="M3261" s="11">
        <v>0.35</v>
      </c>
      <c r="O3261" s="16"/>
      <c r="P3261" s="14"/>
      <c r="Q3261" s="12"/>
      <c r="R3261" s="13"/>
    </row>
    <row r="3262" spans="1:18" ht="15.75" customHeight="1">
      <c r="A3262" s="1"/>
      <c r="B3262" s="6" t="s">
        <v>14</v>
      </c>
      <c r="C3262" s="6">
        <v>1185732</v>
      </c>
      <c r="D3262" s="7">
        <v>44275</v>
      </c>
      <c r="E3262" s="6" t="s">
        <v>15</v>
      </c>
      <c r="F3262" s="6" t="s">
        <v>114</v>
      </c>
      <c r="G3262" s="6" t="s">
        <v>89</v>
      </c>
      <c r="H3262" s="6" t="s">
        <v>21</v>
      </c>
      <c r="I3262" s="8">
        <v>0.45</v>
      </c>
      <c r="J3262" s="9">
        <v>750</v>
      </c>
      <c r="K3262" s="10">
        <f t="shared" si="0"/>
        <v>337.5</v>
      </c>
      <c r="L3262" s="10">
        <f t="shared" si="1"/>
        <v>101.25</v>
      </c>
      <c r="M3262" s="11">
        <v>0.3</v>
      </c>
      <c r="O3262" s="16"/>
      <c r="P3262" s="14"/>
      <c r="Q3262" s="12"/>
      <c r="R3262" s="13"/>
    </row>
    <row r="3263" spans="1:18" ht="15.75" customHeight="1">
      <c r="A3263" s="1"/>
      <c r="B3263" s="6" t="s">
        <v>14</v>
      </c>
      <c r="C3263" s="6">
        <v>1185732</v>
      </c>
      <c r="D3263" s="7">
        <v>44275</v>
      </c>
      <c r="E3263" s="6" t="s">
        <v>15</v>
      </c>
      <c r="F3263" s="6" t="s">
        <v>114</v>
      </c>
      <c r="G3263" s="6" t="s">
        <v>89</v>
      </c>
      <c r="H3263" s="6" t="s">
        <v>22</v>
      </c>
      <c r="I3263" s="8">
        <v>0.35000000000000003</v>
      </c>
      <c r="J3263" s="9">
        <v>1750</v>
      </c>
      <c r="K3263" s="10">
        <f t="shared" si="0"/>
        <v>612.50000000000011</v>
      </c>
      <c r="L3263" s="10">
        <f t="shared" si="1"/>
        <v>183.75000000000003</v>
      </c>
      <c r="M3263" s="11">
        <v>0.3</v>
      </c>
      <c r="O3263" s="16"/>
      <c r="P3263" s="14"/>
      <c r="Q3263" s="12"/>
      <c r="R3263" s="13"/>
    </row>
    <row r="3264" spans="1:18" ht="15.75" customHeight="1">
      <c r="A3264" s="1"/>
      <c r="B3264" s="6" t="s">
        <v>14</v>
      </c>
      <c r="C3264" s="6">
        <v>1185732</v>
      </c>
      <c r="D3264" s="7">
        <v>44307</v>
      </c>
      <c r="E3264" s="6" t="s">
        <v>15</v>
      </c>
      <c r="F3264" s="6" t="s">
        <v>114</v>
      </c>
      <c r="G3264" s="6" t="s">
        <v>89</v>
      </c>
      <c r="H3264" s="6" t="s">
        <v>17</v>
      </c>
      <c r="I3264" s="8">
        <v>0.35000000000000003</v>
      </c>
      <c r="J3264" s="9">
        <v>4250</v>
      </c>
      <c r="K3264" s="10">
        <f t="shared" si="0"/>
        <v>1487.5000000000002</v>
      </c>
      <c r="L3264" s="10">
        <f t="shared" si="1"/>
        <v>595.00000000000011</v>
      </c>
      <c r="M3264" s="11">
        <v>0.4</v>
      </c>
      <c r="O3264" s="16"/>
      <c r="P3264" s="14"/>
      <c r="Q3264" s="12"/>
      <c r="R3264" s="13"/>
    </row>
    <row r="3265" spans="1:18" ht="15.75" customHeight="1">
      <c r="A3265" s="1"/>
      <c r="B3265" s="6" t="s">
        <v>14</v>
      </c>
      <c r="C3265" s="6">
        <v>1185732</v>
      </c>
      <c r="D3265" s="7">
        <v>44307</v>
      </c>
      <c r="E3265" s="6" t="s">
        <v>15</v>
      </c>
      <c r="F3265" s="6" t="s">
        <v>114</v>
      </c>
      <c r="G3265" s="6" t="s">
        <v>89</v>
      </c>
      <c r="H3265" s="6" t="s">
        <v>18</v>
      </c>
      <c r="I3265" s="8">
        <v>0.35000000000000003</v>
      </c>
      <c r="J3265" s="9">
        <v>1250</v>
      </c>
      <c r="K3265" s="10">
        <f t="shared" si="0"/>
        <v>437.50000000000006</v>
      </c>
      <c r="L3265" s="10">
        <f t="shared" si="1"/>
        <v>153.125</v>
      </c>
      <c r="M3265" s="11">
        <v>0.35</v>
      </c>
      <c r="O3265" s="16"/>
      <c r="P3265" s="14"/>
      <c r="Q3265" s="12"/>
      <c r="R3265" s="13"/>
    </row>
    <row r="3266" spans="1:18" ht="15.75" customHeight="1">
      <c r="A3266" s="1"/>
      <c r="B3266" s="6" t="s">
        <v>14</v>
      </c>
      <c r="C3266" s="6">
        <v>1185732</v>
      </c>
      <c r="D3266" s="7">
        <v>44307</v>
      </c>
      <c r="E3266" s="6" t="s">
        <v>15</v>
      </c>
      <c r="F3266" s="6" t="s">
        <v>114</v>
      </c>
      <c r="G3266" s="6" t="s">
        <v>89</v>
      </c>
      <c r="H3266" s="6" t="s">
        <v>19</v>
      </c>
      <c r="I3266" s="8">
        <v>0.25000000000000006</v>
      </c>
      <c r="J3266" s="9">
        <v>1250</v>
      </c>
      <c r="K3266" s="10">
        <f t="shared" si="0"/>
        <v>312.50000000000006</v>
      </c>
      <c r="L3266" s="10">
        <f t="shared" si="1"/>
        <v>109.37500000000001</v>
      </c>
      <c r="M3266" s="11">
        <v>0.35</v>
      </c>
      <c r="O3266" s="16"/>
      <c r="P3266" s="14"/>
      <c r="Q3266" s="12"/>
      <c r="R3266" s="13"/>
    </row>
    <row r="3267" spans="1:18" ht="15.75" customHeight="1">
      <c r="A3267" s="1"/>
      <c r="B3267" s="6" t="s">
        <v>14</v>
      </c>
      <c r="C3267" s="6">
        <v>1185732</v>
      </c>
      <c r="D3267" s="7">
        <v>44307</v>
      </c>
      <c r="E3267" s="6" t="s">
        <v>15</v>
      </c>
      <c r="F3267" s="6" t="s">
        <v>114</v>
      </c>
      <c r="G3267" s="6" t="s">
        <v>89</v>
      </c>
      <c r="H3267" s="6" t="s">
        <v>20</v>
      </c>
      <c r="I3267" s="8">
        <v>0.3</v>
      </c>
      <c r="J3267" s="9">
        <v>500</v>
      </c>
      <c r="K3267" s="10">
        <f t="shared" si="0"/>
        <v>150</v>
      </c>
      <c r="L3267" s="10">
        <f t="shared" si="1"/>
        <v>52.5</v>
      </c>
      <c r="M3267" s="11">
        <v>0.35</v>
      </c>
      <c r="O3267" s="16"/>
      <c r="P3267" s="14"/>
      <c r="Q3267" s="12"/>
      <c r="R3267" s="13"/>
    </row>
    <row r="3268" spans="1:18" ht="15.75" customHeight="1">
      <c r="A3268" s="1"/>
      <c r="B3268" s="6" t="s">
        <v>14</v>
      </c>
      <c r="C3268" s="6">
        <v>1185732</v>
      </c>
      <c r="D3268" s="7">
        <v>44307</v>
      </c>
      <c r="E3268" s="6" t="s">
        <v>15</v>
      </c>
      <c r="F3268" s="6" t="s">
        <v>114</v>
      </c>
      <c r="G3268" s="6" t="s">
        <v>89</v>
      </c>
      <c r="H3268" s="6" t="s">
        <v>21</v>
      </c>
      <c r="I3268" s="8">
        <v>0.45</v>
      </c>
      <c r="J3268" s="9">
        <v>500</v>
      </c>
      <c r="K3268" s="10">
        <f t="shared" si="0"/>
        <v>225</v>
      </c>
      <c r="L3268" s="10">
        <f t="shared" si="1"/>
        <v>67.5</v>
      </c>
      <c r="M3268" s="11">
        <v>0.3</v>
      </c>
      <c r="O3268" s="16"/>
      <c r="P3268" s="14"/>
      <c r="Q3268" s="12"/>
      <c r="R3268" s="13"/>
    </row>
    <row r="3269" spans="1:18" ht="15.75" customHeight="1">
      <c r="A3269" s="1"/>
      <c r="B3269" s="6" t="s">
        <v>14</v>
      </c>
      <c r="C3269" s="6">
        <v>1185732</v>
      </c>
      <c r="D3269" s="7">
        <v>44307</v>
      </c>
      <c r="E3269" s="6" t="s">
        <v>15</v>
      </c>
      <c r="F3269" s="6" t="s">
        <v>114</v>
      </c>
      <c r="G3269" s="6" t="s">
        <v>89</v>
      </c>
      <c r="H3269" s="6" t="s">
        <v>22</v>
      </c>
      <c r="I3269" s="8">
        <v>0.35000000000000003</v>
      </c>
      <c r="J3269" s="9">
        <v>2000</v>
      </c>
      <c r="K3269" s="10">
        <f t="shared" si="0"/>
        <v>700.00000000000011</v>
      </c>
      <c r="L3269" s="10">
        <f t="shared" si="1"/>
        <v>210.00000000000003</v>
      </c>
      <c r="M3269" s="11">
        <v>0.3</v>
      </c>
      <c r="O3269" s="16"/>
      <c r="P3269" s="14"/>
      <c r="Q3269" s="12"/>
      <c r="R3269" s="13"/>
    </row>
    <row r="3270" spans="1:18" ht="15.75" customHeight="1">
      <c r="A3270" s="1"/>
      <c r="B3270" s="6" t="s">
        <v>14</v>
      </c>
      <c r="C3270" s="6">
        <v>1185732</v>
      </c>
      <c r="D3270" s="7">
        <v>44336</v>
      </c>
      <c r="E3270" s="6" t="s">
        <v>15</v>
      </c>
      <c r="F3270" s="6" t="s">
        <v>114</v>
      </c>
      <c r="G3270" s="6" t="s">
        <v>89</v>
      </c>
      <c r="H3270" s="6" t="s">
        <v>17</v>
      </c>
      <c r="I3270" s="8">
        <v>0.49999999999999994</v>
      </c>
      <c r="J3270" s="9">
        <v>4700</v>
      </c>
      <c r="K3270" s="10">
        <f t="shared" si="0"/>
        <v>2349.9999999999995</v>
      </c>
      <c r="L3270" s="10">
        <f t="shared" si="1"/>
        <v>939.99999999999989</v>
      </c>
      <c r="M3270" s="11">
        <v>0.4</v>
      </c>
      <c r="O3270" s="16"/>
      <c r="P3270" s="14"/>
      <c r="Q3270" s="12"/>
      <c r="R3270" s="13"/>
    </row>
    <row r="3271" spans="1:18" ht="15.75" customHeight="1">
      <c r="A3271" s="1"/>
      <c r="B3271" s="6" t="s">
        <v>14</v>
      </c>
      <c r="C3271" s="6">
        <v>1185732</v>
      </c>
      <c r="D3271" s="7">
        <v>44336</v>
      </c>
      <c r="E3271" s="6" t="s">
        <v>15</v>
      </c>
      <c r="F3271" s="6" t="s">
        <v>114</v>
      </c>
      <c r="G3271" s="6" t="s">
        <v>89</v>
      </c>
      <c r="H3271" s="6" t="s">
        <v>18</v>
      </c>
      <c r="I3271" s="8">
        <v>0.45</v>
      </c>
      <c r="J3271" s="9">
        <v>1750</v>
      </c>
      <c r="K3271" s="10">
        <f t="shared" si="0"/>
        <v>787.5</v>
      </c>
      <c r="L3271" s="10">
        <f t="shared" si="1"/>
        <v>275.625</v>
      </c>
      <c r="M3271" s="11">
        <v>0.35</v>
      </c>
      <c r="O3271" s="16"/>
      <c r="P3271" s="14"/>
      <c r="Q3271" s="12"/>
      <c r="R3271" s="13"/>
    </row>
    <row r="3272" spans="1:18" ht="15.75" customHeight="1">
      <c r="A3272" s="1"/>
      <c r="B3272" s="6" t="s">
        <v>14</v>
      </c>
      <c r="C3272" s="6">
        <v>1185732</v>
      </c>
      <c r="D3272" s="7">
        <v>44336</v>
      </c>
      <c r="E3272" s="6" t="s">
        <v>15</v>
      </c>
      <c r="F3272" s="6" t="s">
        <v>114</v>
      </c>
      <c r="G3272" s="6" t="s">
        <v>89</v>
      </c>
      <c r="H3272" s="6" t="s">
        <v>19</v>
      </c>
      <c r="I3272" s="8">
        <v>0.4</v>
      </c>
      <c r="J3272" s="9">
        <v>1500</v>
      </c>
      <c r="K3272" s="10">
        <f t="shared" si="0"/>
        <v>600</v>
      </c>
      <c r="L3272" s="10">
        <f t="shared" si="1"/>
        <v>210</v>
      </c>
      <c r="M3272" s="11">
        <v>0.35</v>
      </c>
      <c r="O3272" s="16"/>
      <c r="P3272" s="14"/>
      <c r="Q3272" s="12"/>
      <c r="R3272" s="13"/>
    </row>
    <row r="3273" spans="1:18" ht="15.75" customHeight="1">
      <c r="A3273" s="1"/>
      <c r="B3273" s="6" t="s">
        <v>14</v>
      </c>
      <c r="C3273" s="6">
        <v>1185732</v>
      </c>
      <c r="D3273" s="7">
        <v>44336</v>
      </c>
      <c r="E3273" s="6" t="s">
        <v>15</v>
      </c>
      <c r="F3273" s="6" t="s">
        <v>114</v>
      </c>
      <c r="G3273" s="6" t="s">
        <v>89</v>
      </c>
      <c r="H3273" s="6" t="s">
        <v>20</v>
      </c>
      <c r="I3273" s="8">
        <v>0.4</v>
      </c>
      <c r="J3273" s="9">
        <v>1000</v>
      </c>
      <c r="K3273" s="10">
        <f t="shared" si="0"/>
        <v>400</v>
      </c>
      <c r="L3273" s="10">
        <f t="shared" si="1"/>
        <v>140</v>
      </c>
      <c r="M3273" s="11">
        <v>0.35</v>
      </c>
      <c r="O3273" s="16"/>
      <c r="P3273" s="14"/>
      <c r="Q3273" s="12"/>
      <c r="R3273" s="13"/>
    </row>
    <row r="3274" spans="1:18" ht="15.75" customHeight="1">
      <c r="A3274" s="1"/>
      <c r="B3274" s="6" t="s">
        <v>14</v>
      </c>
      <c r="C3274" s="6">
        <v>1185732</v>
      </c>
      <c r="D3274" s="7">
        <v>44336</v>
      </c>
      <c r="E3274" s="6" t="s">
        <v>15</v>
      </c>
      <c r="F3274" s="6" t="s">
        <v>114</v>
      </c>
      <c r="G3274" s="6" t="s">
        <v>89</v>
      </c>
      <c r="H3274" s="6" t="s">
        <v>21</v>
      </c>
      <c r="I3274" s="8">
        <v>0.49999999999999994</v>
      </c>
      <c r="J3274" s="9">
        <v>1250</v>
      </c>
      <c r="K3274" s="10">
        <f t="shared" si="0"/>
        <v>624.99999999999989</v>
      </c>
      <c r="L3274" s="10">
        <f t="shared" si="1"/>
        <v>187.49999999999997</v>
      </c>
      <c r="M3274" s="11">
        <v>0.3</v>
      </c>
      <c r="O3274" s="16"/>
      <c r="P3274" s="14"/>
      <c r="Q3274" s="12"/>
      <c r="R3274" s="13"/>
    </row>
    <row r="3275" spans="1:18" ht="15.75" customHeight="1">
      <c r="A3275" s="1"/>
      <c r="B3275" s="6" t="s">
        <v>14</v>
      </c>
      <c r="C3275" s="6">
        <v>1185732</v>
      </c>
      <c r="D3275" s="7">
        <v>44336</v>
      </c>
      <c r="E3275" s="6" t="s">
        <v>15</v>
      </c>
      <c r="F3275" s="6" t="s">
        <v>114</v>
      </c>
      <c r="G3275" s="6" t="s">
        <v>89</v>
      </c>
      <c r="H3275" s="6" t="s">
        <v>22</v>
      </c>
      <c r="I3275" s="8">
        <v>0.54999999999999993</v>
      </c>
      <c r="J3275" s="9">
        <v>2500</v>
      </c>
      <c r="K3275" s="10">
        <f t="shared" si="0"/>
        <v>1374.9999999999998</v>
      </c>
      <c r="L3275" s="10">
        <f t="shared" si="1"/>
        <v>412.49999999999994</v>
      </c>
      <c r="M3275" s="11">
        <v>0.3</v>
      </c>
      <c r="O3275" s="16"/>
      <c r="P3275" s="14"/>
      <c r="Q3275" s="12"/>
      <c r="R3275" s="13"/>
    </row>
    <row r="3276" spans="1:18" ht="15.75" customHeight="1">
      <c r="A3276" s="1"/>
      <c r="B3276" s="6" t="s">
        <v>14</v>
      </c>
      <c r="C3276" s="6">
        <v>1185732</v>
      </c>
      <c r="D3276" s="7">
        <v>44369</v>
      </c>
      <c r="E3276" s="6" t="s">
        <v>15</v>
      </c>
      <c r="F3276" s="6" t="s">
        <v>114</v>
      </c>
      <c r="G3276" s="6" t="s">
        <v>89</v>
      </c>
      <c r="H3276" s="6" t="s">
        <v>17</v>
      </c>
      <c r="I3276" s="8">
        <v>0.49999999999999994</v>
      </c>
      <c r="J3276" s="9">
        <v>5000</v>
      </c>
      <c r="K3276" s="10">
        <f t="shared" si="0"/>
        <v>2499.9999999999995</v>
      </c>
      <c r="L3276" s="10">
        <f t="shared" si="1"/>
        <v>999.99999999999989</v>
      </c>
      <c r="M3276" s="11">
        <v>0.4</v>
      </c>
      <c r="O3276" s="16"/>
      <c r="P3276" s="14"/>
      <c r="Q3276" s="12"/>
      <c r="R3276" s="13"/>
    </row>
    <row r="3277" spans="1:18" ht="15.75" customHeight="1">
      <c r="A3277" s="1"/>
      <c r="B3277" s="6" t="s">
        <v>14</v>
      </c>
      <c r="C3277" s="6">
        <v>1185732</v>
      </c>
      <c r="D3277" s="7">
        <v>44369</v>
      </c>
      <c r="E3277" s="6" t="s">
        <v>15</v>
      </c>
      <c r="F3277" s="6" t="s">
        <v>114</v>
      </c>
      <c r="G3277" s="6" t="s">
        <v>89</v>
      </c>
      <c r="H3277" s="6" t="s">
        <v>18</v>
      </c>
      <c r="I3277" s="8">
        <v>0.45</v>
      </c>
      <c r="J3277" s="9">
        <v>2500</v>
      </c>
      <c r="K3277" s="10">
        <f t="shared" si="0"/>
        <v>1125</v>
      </c>
      <c r="L3277" s="10">
        <f t="shared" si="1"/>
        <v>393.75</v>
      </c>
      <c r="M3277" s="11">
        <v>0.35</v>
      </c>
      <c r="O3277" s="16"/>
      <c r="P3277" s="14"/>
      <c r="Q3277" s="12"/>
      <c r="R3277" s="13"/>
    </row>
    <row r="3278" spans="1:18" ht="15.75" customHeight="1">
      <c r="A3278" s="1"/>
      <c r="B3278" s="6" t="s">
        <v>14</v>
      </c>
      <c r="C3278" s="6">
        <v>1185732</v>
      </c>
      <c r="D3278" s="7">
        <v>44369</v>
      </c>
      <c r="E3278" s="6" t="s">
        <v>15</v>
      </c>
      <c r="F3278" s="6" t="s">
        <v>114</v>
      </c>
      <c r="G3278" s="6" t="s">
        <v>89</v>
      </c>
      <c r="H3278" s="6" t="s">
        <v>19</v>
      </c>
      <c r="I3278" s="8">
        <v>0.4</v>
      </c>
      <c r="J3278" s="9">
        <v>1750</v>
      </c>
      <c r="K3278" s="10">
        <f t="shared" si="0"/>
        <v>700</v>
      </c>
      <c r="L3278" s="10">
        <f t="shared" si="1"/>
        <v>244.99999999999997</v>
      </c>
      <c r="M3278" s="11">
        <v>0.35</v>
      </c>
      <c r="O3278" s="16"/>
      <c r="P3278" s="14"/>
      <c r="Q3278" s="12"/>
      <c r="R3278" s="13"/>
    </row>
    <row r="3279" spans="1:18" ht="15.75" customHeight="1">
      <c r="A3279" s="1"/>
      <c r="B3279" s="6" t="s">
        <v>14</v>
      </c>
      <c r="C3279" s="6">
        <v>1185732</v>
      </c>
      <c r="D3279" s="7">
        <v>44369</v>
      </c>
      <c r="E3279" s="6" t="s">
        <v>15</v>
      </c>
      <c r="F3279" s="6" t="s">
        <v>114</v>
      </c>
      <c r="G3279" s="6" t="s">
        <v>89</v>
      </c>
      <c r="H3279" s="6" t="s">
        <v>20</v>
      </c>
      <c r="I3279" s="8">
        <v>0.4</v>
      </c>
      <c r="J3279" s="9">
        <v>1500</v>
      </c>
      <c r="K3279" s="10">
        <f t="shared" si="0"/>
        <v>600</v>
      </c>
      <c r="L3279" s="10">
        <f t="shared" si="1"/>
        <v>210</v>
      </c>
      <c r="M3279" s="11">
        <v>0.35</v>
      </c>
      <c r="O3279" s="16"/>
      <c r="P3279" s="14"/>
      <c r="Q3279" s="12"/>
      <c r="R3279" s="13"/>
    </row>
    <row r="3280" spans="1:18" ht="15.75" customHeight="1">
      <c r="A3280" s="1"/>
      <c r="B3280" s="6" t="s">
        <v>14</v>
      </c>
      <c r="C3280" s="6">
        <v>1185732</v>
      </c>
      <c r="D3280" s="7">
        <v>44369</v>
      </c>
      <c r="E3280" s="6" t="s">
        <v>15</v>
      </c>
      <c r="F3280" s="6" t="s">
        <v>114</v>
      </c>
      <c r="G3280" s="6" t="s">
        <v>89</v>
      </c>
      <c r="H3280" s="6" t="s">
        <v>21</v>
      </c>
      <c r="I3280" s="8">
        <v>0.49999999999999994</v>
      </c>
      <c r="J3280" s="9">
        <v>1500</v>
      </c>
      <c r="K3280" s="10">
        <f t="shared" si="0"/>
        <v>749.99999999999989</v>
      </c>
      <c r="L3280" s="10">
        <f t="shared" si="1"/>
        <v>224.99999999999997</v>
      </c>
      <c r="M3280" s="11">
        <v>0.3</v>
      </c>
      <c r="O3280" s="16"/>
      <c r="P3280" s="14"/>
      <c r="Q3280" s="12"/>
      <c r="R3280" s="13"/>
    </row>
    <row r="3281" spans="1:18" ht="15.75" customHeight="1">
      <c r="A3281" s="1"/>
      <c r="B3281" s="6" t="s">
        <v>14</v>
      </c>
      <c r="C3281" s="6">
        <v>1185732</v>
      </c>
      <c r="D3281" s="7">
        <v>44369</v>
      </c>
      <c r="E3281" s="6" t="s">
        <v>15</v>
      </c>
      <c r="F3281" s="6" t="s">
        <v>114</v>
      </c>
      <c r="G3281" s="6" t="s">
        <v>89</v>
      </c>
      <c r="H3281" s="6" t="s">
        <v>22</v>
      </c>
      <c r="I3281" s="8">
        <v>0.54999999999999993</v>
      </c>
      <c r="J3281" s="9">
        <v>3000</v>
      </c>
      <c r="K3281" s="10">
        <f t="shared" si="0"/>
        <v>1649.9999999999998</v>
      </c>
      <c r="L3281" s="10">
        <f t="shared" si="1"/>
        <v>494.99999999999989</v>
      </c>
      <c r="M3281" s="11">
        <v>0.3</v>
      </c>
      <c r="O3281" s="16"/>
      <c r="P3281" s="14"/>
      <c r="Q3281" s="12"/>
      <c r="R3281" s="13"/>
    </row>
    <row r="3282" spans="1:18" ht="15.75" customHeight="1">
      <c r="A3282" s="1"/>
      <c r="B3282" s="6" t="s">
        <v>14</v>
      </c>
      <c r="C3282" s="6">
        <v>1185732</v>
      </c>
      <c r="D3282" s="7">
        <v>44397</v>
      </c>
      <c r="E3282" s="6" t="s">
        <v>15</v>
      </c>
      <c r="F3282" s="6" t="s">
        <v>114</v>
      </c>
      <c r="G3282" s="6" t="s">
        <v>89</v>
      </c>
      <c r="H3282" s="6" t="s">
        <v>17</v>
      </c>
      <c r="I3282" s="8">
        <v>0.49999999999999994</v>
      </c>
      <c r="J3282" s="9">
        <v>5250</v>
      </c>
      <c r="K3282" s="10">
        <f t="shared" si="0"/>
        <v>2624.9999999999995</v>
      </c>
      <c r="L3282" s="10">
        <f t="shared" si="1"/>
        <v>1049.9999999999998</v>
      </c>
      <c r="M3282" s="11">
        <v>0.4</v>
      </c>
      <c r="O3282" s="16"/>
      <c r="P3282" s="14"/>
      <c r="Q3282" s="12"/>
      <c r="R3282" s="13"/>
    </row>
    <row r="3283" spans="1:18" ht="15.75" customHeight="1">
      <c r="A3283" s="1"/>
      <c r="B3283" s="6" t="s">
        <v>14</v>
      </c>
      <c r="C3283" s="6">
        <v>1185732</v>
      </c>
      <c r="D3283" s="7">
        <v>44397</v>
      </c>
      <c r="E3283" s="6" t="s">
        <v>15</v>
      </c>
      <c r="F3283" s="6" t="s">
        <v>114</v>
      </c>
      <c r="G3283" s="6" t="s">
        <v>89</v>
      </c>
      <c r="H3283" s="6" t="s">
        <v>18</v>
      </c>
      <c r="I3283" s="8">
        <v>0.45</v>
      </c>
      <c r="J3283" s="9">
        <v>2750</v>
      </c>
      <c r="K3283" s="10">
        <f t="shared" si="0"/>
        <v>1237.5</v>
      </c>
      <c r="L3283" s="10">
        <f t="shared" si="1"/>
        <v>433.125</v>
      </c>
      <c r="M3283" s="11">
        <v>0.35</v>
      </c>
      <c r="O3283" s="16"/>
      <c r="P3283" s="14"/>
      <c r="Q3283" s="12"/>
      <c r="R3283" s="13"/>
    </row>
    <row r="3284" spans="1:18" ht="15.75" customHeight="1">
      <c r="A3284" s="1"/>
      <c r="B3284" s="6" t="s">
        <v>14</v>
      </c>
      <c r="C3284" s="6">
        <v>1185732</v>
      </c>
      <c r="D3284" s="7">
        <v>44397</v>
      </c>
      <c r="E3284" s="6" t="s">
        <v>15</v>
      </c>
      <c r="F3284" s="6" t="s">
        <v>114</v>
      </c>
      <c r="G3284" s="6" t="s">
        <v>89</v>
      </c>
      <c r="H3284" s="6" t="s">
        <v>19</v>
      </c>
      <c r="I3284" s="8">
        <v>0.4</v>
      </c>
      <c r="J3284" s="9">
        <v>2000</v>
      </c>
      <c r="K3284" s="10">
        <f t="shared" si="0"/>
        <v>800</v>
      </c>
      <c r="L3284" s="10">
        <f t="shared" si="1"/>
        <v>280</v>
      </c>
      <c r="M3284" s="11">
        <v>0.35</v>
      </c>
      <c r="O3284" s="16"/>
      <c r="P3284" s="14"/>
      <c r="Q3284" s="12"/>
      <c r="R3284" s="13"/>
    </row>
    <row r="3285" spans="1:18" ht="15.75" customHeight="1">
      <c r="A3285" s="1"/>
      <c r="B3285" s="6" t="s">
        <v>14</v>
      </c>
      <c r="C3285" s="6">
        <v>1185732</v>
      </c>
      <c r="D3285" s="7">
        <v>44397</v>
      </c>
      <c r="E3285" s="6" t="s">
        <v>15</v>
      </c>
      <c r="F3285" s="6" t="s">
        <v>114</v>
      </c>
      <c r="G3285" s="6" t="s">
        <v>89</v>
      </c>
      <c r="H3285" s="6" t="s">
        <v>20</v>
      </c>
      <c r="I3285" s="8">
        <v>0.4</v>
      </c>
      <c r="J3285" s="9">
        <v>1500</v>
      </c>
      <c r="K3285" s="10">
        <f t="shared" si="0"/>
        <v>600</v>
      </c>
      <c r="L3285" s="10">
        <f t="shared" si="1"/>
        <v>210</v>
      </c>
      <c r="M3285" s="11">
        <v>0.35</v>
      </c>
      <c r="O3285" s="16"/>
      <c r="P3285" s="14"/>
      <c r="Q3285" s="12"/>
      <c r="R3285" s="13"/>
    </row>
    <row r="3286" spans="1:18" ht="15.75" customHeight="1">
      <c r="A3286" s="1"/>
      <c r="B3286" s="6" t="s">
        <v>14</v>
      </c>
      <c r="C3286" s="6">
        <v>1185732</v>
      </c>
      <c r="D3286" s="7">
        <v>44397</v>
      </c>
      <c r="E3286" s="6" t="s">
        <v>15</v>
      </c>
      <c r="F3286" s="6" t="s">
        <v>114</v>
      </c>
      <c r="G3286" s="6" t="s">
        <v>89</v>
      </c>
      <c r="H3286" s="6" t="s">
        <v>21</v>
      </c>
      <c r="I3286" s="8">
        <v>0.49999999999999994</v>
      </c>
      <c r="J3286" s="9">
        <v>1750</v>
      </c>
      <c r="K3286" s="10">
        <f t="shared" si="0"/>
        <v>874.99999999999989</v>
      </c>
      <c r="L3286" s="10">
        <f t="shared" si="1"/>
        <v>262.49999999999994</v>
      </c>
      <c r="M3286" s="11">
        <v>0.3</v>
      </c>
      <c r="O3286" s="16"/>
      <c r="P3286" s="14"/>
      <c r="Q3286" s="12"/>
      <c r="R3286" s="13"/>
    </row>
    <row r="3287" spans="1:18" ht="15.75" customHeight="1">
      <c r="A3287" s="1"/>
      <c r="B3287" s="6" t="s">
        <v>14</v>
      </c>
      <c r="C3287" s="6">
        <v>1185732</v>
      </c>
      <c r="D3287" s="7">
        <v>44397</v>
      </c>
      <c r="E3287" s="6" t="s">
        <v>15</v>
      </c>
      <c r="F3287" s="6" t="s">
        <v>114</v>
      </c>
      <c r="G3287" s="6" t="s">
        <v>89</v>
      </c>
      <c r="H3287" s="6" t="s">
        <v>22</v>
      </c>
      <c r="I3287" s="8">
        <v>0.54999999999999993</v>
      </c>
      <c r="J3287" s="9">
        <v>3500</v>
      </c>
      <c r="K3287" s="10">
        <f t="shared" si="0"/>
        <v>1924.9999999999998</v>
      </c>
      <c r="L3287" s="10">
        <f t="shared" si="1"/>
        <v>577.49999999999989</v>
      </c>
      <c r="M3287" s="11">
        <v>0.3</v>
      </c>
      <c r="O3287" s="16"/>
      <c r="P3287" s="14"/>
      <c r="Q3287" s="12"/>
      <c r="R3287" s="13"/>
    </row>
    <row r="3288" spans="1:18" ht="15.75" customHeight="1">
      <c r="A3288" s="1"/>
      <c r="B3288" s="6" t="s">
        <v>14</v>
      </c>
      <c r="C3288" s="6">
        <v>1185732</v>
      </c>
      <c r="D3288" s="7">
        <v>44429</v>
      </c>
      <c r="E3288" s="6" t="s">
        <v>15</v>
      </c>
      <c r="F3288" s="6" t="s">
        <v>114</v>
      </c>
      <c r="G3288" s="6" t="s">
        <v>89</v>
      </c>
      <c r="H3288" s="6" t="s">
        <v>17</v>
      </c>
      <c r="I3288" s="8">
        <v>0.49999999999999994</v>
      </c>
      <c r="J3288" s="9">
        <v>5000</v>
      </c>
      <c r="K3288" s="10">
        <f t="shared" si="0"/>
        <v>2499.9999999999995</v>
      </c>
      <c r="L3288" s="10">
        <f t="shared" si="1"/>
        <v>999.99999999999989</v>
      </c>
      <c r="M3288" s="11">
        <v>0.4</v>
      </c>
      <c r="O3288" s="16"/>
      <c r="P3288" s="14"/>
      <c r="Q3288" s="12"/>
      <c r="R3288" s="13"/>
    </row>
    <row r="3289" spans="1:18" ht="15.75" customHeight="1">
      <c r="A3289" s="1"/>
      <c r="B3289" s="6" t="s">
        <v>14</v>
      </c>
      <c r="C3289" s="6">
        <v>1185732</v>
      </c>
      <c r="D3289" s="7">
        <v>44429</v>
      </c>
      <c r="E3289" s="6" t="s">
        <v>15</v>
      </c>
      <c r="F3289" s="6" t="s">
        <v>114</v>
      </c>
      <c r="G3289" s="6" t="s">
        <v>89</v>
      </c>
      <c r="H3289" s="6" t="s">
        <v>18</v>
      </c>
      <c r="I3289" s="8">
        <v>0.45</v>
      </c>
      <c r="J3289" s="9">
        <v>2750</v>
      </c>
      <c r="K3289" s="10">
        <f t="shared" si="0"/>
        <v>1237.5</v>
      </c>
      <c r="L3289" s="10">
        <f t="shared" si="1"/>
        <v>433.125</v>
      </c>
      <c r="M3289" s="11">
        <v>0.35</v>
      </c>
      <c r="O3289" s="16"/>
      <c r="P3289" s="14"/>
      <c r="Q3289" s="12"/>
      <c r="R3289" s="13"/>
    </row>
    <row r="3290" spans="1:18" ht="15.75" customHeight="1">
      <c r="A3290" s="1"/>
      <c r="B3290" s="6" t="s">
        <v>14</v>
      </c>
      <c r="C3290" s="6">
        <v>1185732</v>
      </c>
      <c r="D3290" s="7">
        <v>44429</v>
      </c>
      <c r="E3290" s="6" t="s">
        <v>15</v>
      </c>
      <c r="F3290" s="6" t="s">
        <v>114</v>
      </c>
      <c r="G3290" s="6" t="s">
        <v>89</v>
      </c>
      <c r="H3290" s="6" t="s">
        <v>19</v>
      </c>
      <c r="I3290" s="8">
        <v>0.4</v>
      </c>
      <c r="J3290" s="9">
        <v>2000</v>
      </c>
      <c r="K3290" s="10">
        <f t="shared" si="0"/>
        <v>800</v>
      </c>
      <c r="L3290" s="10">
        <f t="shared" si="1"/>
        <v>280</v>
      </c>
      <c r="M3290" s="11">
        <v>0.35</v>
      </c>
      <c r="O3290" s="16"/>
      <c r="P3290" s="14"/>
      <c r="Q3290" s="12"/>
      <c r="R3290" s="13"/>
    </row>
    <row r="3291" spans="1:18" ht="15.75" customHeight="1">
      <c r="A3291" s="1"/>
      <c r="B3291" s="6" t="s">
        <v>14</v>
      </c>
      <c r="C3291" s="6">
        <v>1185732</v>
      </c>
      <c r="D3291" s="7">
        <v>44429</v>
      </c>
      <c r="E3291" s="6" t="s">
        <v>15</v>
      </c>
      <c r="F3291" s="6" t="s">
        <v>114</v>
      </c>
      <c r="G3291" s="6" t="s">
        <v>89</v>
      </c>
      <c r="H3291" s="6" t="s">
        <v>20</v>
      </c>
      <c r="I3291" s="8">
        <v>0.4</v>
      </c>
      <c r="J3291" s="9">
        <v>1500</v>
      </c>
      <c r="K3291" s="10">
        <f t="shared" si="0"/>
        <v>600</v>
      </c>
      <c r="L3291" s="10">
        <f t="shared" si="1"/>
        <v>210</v>
      </c>
      <c r="M3291" s="11">
        <v>0.35</v>
      </c>
      <c r="O3291" s="16"/>
      <c r="P3291" s="14"/>
      <c r="Q3291" s="12"/>
      <c r="R3291" s="13"/>
    </row>
    <row r="3292" spans="1:18" ht="15.75" customHeight="1">
      <c r="A3292" s="1"/>
      <c r="B3292" s="6" t="s">
        <v>14</v>
      </c>
      <c r="C3292" s="6">
        <v>1185732</v>
      </c>
      <c r="D3292" s="7">
        <v>44429</v>
      </c>
      <c r="E3292" s="6" t="s">
        <v>15</v>
      </c>
      <c r="F3292" s="6" t="s">
        <v>114</v>
      </c>
      <c r="G3292" s="6" t="s">
        <v>89</v>
      </c>
      <c r="H3292" s="6" t="s">
        <v>21</v>
      </c>
      <c r="I3292" s="8">
        <v>0.49999999999999994</v>
      </c>
      <c r="J3292" s="9">
        <v>1250</v>
      </c>
      <c r="K3292" s="10">
        <f t="shared" si="0"/>
        <v>624.99999999999989</v>
      </c>
      <c r="L3292" s="10">
        <f t="shared" si="1"/>
        <v>187.49999999999997</v>
      </c>
      <c r="M3292" s="11">
        <v>0.3</v>
      </c>
      <c r="O3292" s="16"/>
      <c r="P3292" s="14"/>
      <c r="Q3292" s="12"/>
      <c r="R3292" s="13"/>
    </row>
    <row r="3293" spans="1:18" ht="15.75" customHeight="1">
      <c r="A3293" s="1"/>
      <c r="B3293" s="6" t="s">
        <v>14</v>
      </c>
      <c r="C3293" s="6">
        <v>1185732</v>
      </c>
      <c r="D3293" s="7">
        <v>44429</v>
      </c>
      <c r="E3293" s="6" t="s">
        <v>15</v>
      </c>
      <c r="F3293" s="6" t="s">
        <v>114</v>
      </c>
      <c r="G3293" s="6" t="s">
        <v>89</v>
      </c>
      <c r="H3293" s="6" t="s">
        <v>22</v>
      </c>
      <c r="I3293" s="8">
        <v>0.54999999999999993</v>
      </c>
      <c r="J3293" s="9">
        <v>3000</v>
      </c>
      <c r="K3293" s="10">
        <f t="shared" si="0"/>
        <v>1649.9999999999998</v>
      </c>
      <c r="L3293" s="10">
        <f t="shared" si="1"/>
        <v>494.99999999999989</v>
      </c>
      <c r="M3293" s="11">
        <v>0.3</v>
      </c>
      <c r="O3293" s="16"/>
      <c r="P3293" s="14"/>
      <c r="Q3293" s="12"/>
      <c r="R3293" s="13"/>
    </row>
    <row r="3294" spans="1:18" ht="15.75" customHeight="1">
      <c r="A3294" s="1"/>
      <c r="B3294" s="6" t="s">
        <v>14</v>
      </c>
      <c r="C3294" s="6">
        <v>1185732</v>
      </c>
      <c r="D3294" s="7">
        <v>44459</v>
      </c>
      <c r="E3294" s="6" t="s">
        <v>15</v>
      </c>
      <c r="F3294" s="6" t="s">
        <v>114</v>
      </c>
      <c r="G3294" s="6" t="s">
        <v>89</v>
      </c>
      <c r="H3294" s="6" t="s">
        <v>17</v>
      </c>
      <c r="I3294" s="8">
        <v>0.49999999999999994</v>
      </c>
      <c r="J3294" s="9">
        <v>4250</v>
      </c>
      <c r="K3294" s="10">
        <f t="shared" si="0"/>
        <v>2124.9999999999995</v>
      </c>
      <c r="L3294" s="10">
        <f t="shared" si="1"/>
        <v>849.99999999999989</v>
      </c>
      <c r="M3294" s="11">
        <v>0.4</v>
      </c>
      <c r="O3294" s="16"/>
      <c r="P3294" s="14"/>
      <c r="Q3294" s="12"/>
      <c r="R3294" s="13"/>
    </row>
    <row r="3295" spans="1:18" ht="15.75" customHeight="1">
      <c r="A3295" s="1"/>
      <c r="B3295" s="6" t="s">
        <v>14</v>
      </c>
      <c r="C3295" s="6">
        <v>1185732</v>
      </c>
      <c r="D3295" s="7">
        <v>44459</v>
      </c>
      <c r="E3295" s="6" t="s">
        <v>15</v>
      </c>
      <c r="F3295" s="6" t="s">
        <v>114</v>
      </c>
      <c r="G3295" s="6" t="s">
        <v>89</v>
      </c>
      <c r="H3295" s="6" t="s">
        <v>18</v>
      </c>
      <c r="I3295" s="8">
        <v>0.45</v>
      </c>
      <c r="J3295" s="9">
        <v>2250</v>
      </c>
      <c r="K3295" s="10">
        <f t="shared" si="0"/>
        <v>1012.5</v>
      </c>
      <c r="L3295" s="10">
        <f t="shared" si="1"/>
        <v>354.375</v>
      </c>
      <c r="M3295" s="11">
        <v>0.35</v>
      </c>
      <c r="O3295" s="16"/>
      <c r="P3295" s="14"/>
      <c r="Q3295" s="12"/>
      <c r="R3295" s="13"/>
    </row>
    <row r="3296" spans="1:18" ht="15.75" customHeight="1">
      <c r="A3296" s="1"/>
      <c r="B3296" s="6" t="s">
        <v>14</v>
      </c>
      <c r="C3296" s="6">
        <v>1185732</v>
      </c>
      <c r="D3296" s="7">
        <v>44459</v>
      </c>
      <c r="E3296" s="6" t="s">
        <v>15</v>
      </c>
      <c r="F3296" s="6" t="s">
        <v>114</v>
      </c>
      <c r="G3296" s="6" t="s">
        <v>89</v>
      </c>
      <c r="H3296" s="6" t="s">
        <v>19</v>
      </c>
      <c r="I3296" s="8">
        <v>0.4</v>
      </c>
      <c r="J3296" s="9">
        <v>1250</v>
      </c>
      <c r="K3296" s="10">
        <f t="shared" si="0"/>
        <v>500</v>
      </c>
      <c r="L3296" s="10">
        <f t="shared" si="1"/>
        <v>175</v>
      </c>
      <c r="M3296" s="11">
        <v>0.35</v>
      </c>
      <c r="O3296" s="16"/>
      <c r="P3296" s="14"/>
      <c r="Q3296" s="12"/>
      <c r="R3296" s="13"/>
    </row>
    <row r="3297" spans="1:18" ht="15.75" customHeight="1">
      <c r="A3297" s="1"/>
      <c r="B3297" s="6" t="s">
        <v>14</v>
      </c>
      <c r="C3297" s="6">
        <v>1185732</v>
      </c>
      <c r="D3297" s="7">
        <v>44459</v>
      </c>
      <c r="E3297" s="6" t="s">
        <v>15</v>
      </c>
      <c r="F3297" s="6" t="s">
        <v>114</v>
      </c>
      <c r="G3297" s="6" t="s">
        <v>89</v>
      </c>
      <c r="H3297" s="6" t="s">
        <v>20</v>
      </c>
      <c r="I3297" s="8">
        <v>0.4</v>
      </c>
      <c r="J3297" s="9">
        <v>1000</v>
      </c>
      <c r="K3297" s="10">
        <f t="shared" si="0"/>
        <v>400</v>
      </c>
      <c r="L3297" s="10">
        <f t="shared" si="1"/>
        <v>140</v>
      </c>
      <c r="M3297" s="11">
        <v>0.35</v>
      </c>
      <c r="O3297" s="16"/>
      <c r="P3297" s="14"/>
      <c r="Q3297" s="12"/>
      <c r="R3297" s="13"/>
    </row>
    <row r="3298" spans="1:18" ht="15.75" customHeight="1">
      <c r="A3298" s="1"/>
      <c r="B3298" s="6" t="s">
        <v>14</v>
      </c>
      <c r="C3298" s="6">
        <v>1185732</v>
      </c>
      <c r="D3298" s="7">
        <v>44459</v>
      </c>
      <c r="E3298" s="6" t="s">
        <v>15</v>
      </c>
      <c r="F3298" s="6" t="s">
        <v>114</v>
      </c>
      <c r="G3298" s="6" t="s">
        <v>89</v>
      </c>
      <c r="H3298" s="6" t="s">
        <v>21</v>
      </c>
      <c r="I3298" s="8">
        <v>0.49999999999999994</v>
      </c>
      <c r="J3298" s="9">
        <v>1000</v>
      </c>
      <c r="K3298" s="10">
        <f t="shared" si="0"/>
        <v>499.99999999999994</v>
      </c>
      <c r="L3298" s="10">
        <f t="shared" si="1"/>
        <v>149.99999999999997</v>
      </c>
      <c r="M3298" s="11">
        <v>0.3</v>
      </c>
      <c r="O3298" s="16"/>
      <c r="P3298" s="14"/>
      <c r="Q3298" s="12"/>
      <c r="R3298" s="13"/>
    </row>
    <row r="3299" spans="1:18" ht="15.75" customHeight="1">
      <c r="A3299" s="1"/>
      <c r="B3299" s="6" t="s">
        <v>14</v>
      </c>
      <c r="C3299" s="6">
        <v>1185732</v>
      </c>
      <c r="D3299" s="7">
        <v>44459</v>
      </c>
      <c r="E3299" s="6" t="s">
        <v>15</v>
      </c>
      <c r="F3299" s="6" t="s">
        <v>114</v>
      </c>
      <c r="G3299" s="6" t="s">
        <v>89</v>
      </c>
      <c r="H3299" s="6" t="s">
        <v>22</v>
      </c>
      <c r="I3299" s="8">
        <v>0.54999999999999993</v>
      </c>
      <c r="J3299" s="9">
        <v>2000</v>
      </c>
      <c r="K3299" s="10">
        <f t="shared" si="0"/>
        <v>1099.9999999999998</v>
      </c>
      <c r="L3299" s="10">
        <f t="shared" si="1"/>
        <v>329.99999999999994</v>
      </c>
      <c r="M3299" s="11">
        <v>0.3</v>
      </c>
      <c r="O3299" s="16"/>
      <c r="P3299" s="14"/>
      <c r="Q3299" s="12"/>
      <c r="R3299" s="13"/>
    </row>
    <row r="3300" spans="1:18" ht="15.75" customHeight="1">
      <c r="A3300" s="1"/>
      <c r="B3300" s="6" t="s">
        <v>14</v>
      </c>
      <c r="C3300" s="6">
        <v>1185732</v>
      </c>
      <c r="D3300" s="7">
        <v>44491</v>
      </c>
      <c r="E3300" s="6" t="s">
        <v>15</v>
      </c>
      <c r="F3300" s="6" t="s">
        <v>114</v>
      </c>
      <c r="G3300" s="6" t="s">
        <v>89</v>
      </c>
      <c r="H3300" s="6" t="s">
        <v>17</v>
      </c>
      <c r="I3300" s="8">
        <v>0.54999999999999993</v>
      </c>
      <c r="J3300" s="9">
        <v>3750</v>
      </c>
      <c r="K3300" s="10">
        <f t="shared" si="0"/>
        <v>2062.4999999999995</v>
      </c>
      <c r="L3300" s="10">
        <f t="shared" si="1"/>
        <v>824.99999999999989</v>
      </c>
      <c r="M3300" s="11">
        <v>0.4</v>
      </c>
      <c r="O3300" s="16"/>
      <c r="P3300" s="14"/>
      <c r="Q3300" s="12"/>
      <c r="R3300" s="13"/>
    </row>
    <row r="3301" spans="1:18" ht="15.75" customHeight="1">
      <c r="A3301" s="1"/>
      <c r="B3301" s="6" t="s">
        <v>14</v>
      </c>
      <c r="C3301" s="6">
        <v>1185732</v>
      </c>
      <c r="D3301" s="7">
        <v>44491</v>
      </c>
      <c r="E3301" s="6" t="s">
        <v>15</v>
      </c>
      <c r="F3301" s="6" t="s">
        <v>114</v>
      </c>
      <c r="G3301" s="6" t="s">
        <v>89</v>
      </c>
      <c r="H3301" s="6" t="s">
        <v>18</v>
      </c>
      <c r="I3301" s="8">
        <v>0.5</v>
      </c>
      <c r="J3301" s="9">
        <v>2000</v>
      </c>
      <c r="K3301" s="10">
        <f t="shared" si="0"/>
        <v>1000</v>
      </c>
      <c r="L3301" s="10">
        <f t="shared" si="1"/>
        <v>350</v>
      </c>
      <c r="M3301" s="11">
        <v>0.35</v>
      </c>
      <c r="O3301" s="16"/>
      <c r="P3301" s="14"/>
      <c r="Q3301" s="12"/>
      <c r="R3301" s="13"/>
    </row>
    <row r="3302" spans="1:18" ht="15.75" customHeight="1">
      <c r="A3302" s="1"/>
      <c r="B3302" s="6" t="s">
        <v>14</v>
      </c>
      <c r="C3302" s="6">
        <v>1185732</v>
      </c>
      <c r="D3302" s="7">
        <v>44491</v>
      </c>
      <c r="E3302" s="6" t="s">
        <v>15</v>
      </c>
      <c r="F3302" s="6" t="s">
        <v>114</v>
      </c>
      <c r="G3302" s="6" t="s">
        <v>89</v>
      </c>
      <c r="H3302" s="6" t="s">
        <v>19</v>
      </c>
      <c r="I3302" s="8">
        <v>0.5</v>
      </c>
      <c r="J3302" s="9">
        <v>1000</v>
      </c>
      <c r="K3302" s="10">
        <f t="shared" si="0"/>
        <v>500</v>
      </c>
      <c r="L3302" s="10">
        <f t="shared" si="1"/>
        <v>175</v>
      </c>
      <c r="M3302" s="11">
        <v>0.35</v>
      </c>
      <c r="O3302" s="16"/>
      <c r="P3302" s="14"/>
      <c r="Q3302" s="12"/>
      <c r="R3302" s="13"/>
    </row>
    <row r="3303" spans="1:18" ht="15.75" customHeight="1">
      <c r="A3303" s="1"/>
      <c r="B3303" s="6" t="s">
        <v>14</v>
      </c>
      <c r="C3303" s="6">
        <v>1185732</v>
      </c>
      <c r="D3303" s="7">
        <v>44491</v>
      </c>
      <c r="E3303" s="6" t="s">
        <v>15</v>
      </c>
      <c r="F3303" s="6" t="s">
        <v>114</v>
      </c>
      <c r="G3303" s="6" t="s">
        <v>89</v>
      </c>
      <c r="H3303" s="6" t="s">
        <v>20</v>
      </c>
      <c r="I3303" s="8">
        <v>0.5</v>
      </c>
      <c r="J3303" s="9">
        <v>750</v>
      </c>
      <c r="K3303" s="10">
        <f t="shared" si="0"/>
        <v>375</v>
      </c>
      <c r="L3303" s="10">
        <f t="shared" si="1"/>
        <v>131.25</v>
      </c>
      <c r="M3303" s="11">
        <v>0.35</v>
      </c>
      <c r="O3303" s="16"/>
      <c r="P3303" s="14"/>
      <c r="Q3303" s="12"/>
      <c r="R3303" s="13"/>
    </row>
    <row r="3304" spans="1:18" ht="15.75" customHeight="1">
      <c r="A3304" s="1"/>
      <c r="B3304" s="6" t="s">
        <v>14</v>
      </c>
      <c r="C3304" s="6">
        <v>1185732</v>
      </c>
      <c r="D3304" s="7">
        <v>44491</v>
      </c>
      <c r="E3304" s="6" t="s">
        <v>15</v>
      </c>
      <c r="F3304" s="6" t="s">
        <v>114</v>
      </c>
      <c r="G3304" s="6" t="s">
        <v>89</v>
      </c>
      <c r="H3304" s="6" t="s">
        <v>21</v>
      </c>
      <c r="I3304" s="8">
        <v>0.6</v>
      </c>
      <c r="J3304" s="9">
        <v>750</v>
      </c>
      <c r="K3304" s="10">
        <f t="shared" si="0"/>
        <v>450</v>
      </c>
      <c r="L3304" s="10">
        <f t="shared" si="1"/>
        <v>135</v>
      </c>
      <c r="M3304" s="11">
        <v>0.3</v>
      </c>
      <c r="O3304" s="16"/>
      <c r="P3304" s="14"/>
      <c r="Q3304" s="12"/>
      <c r="R3304" s="13"/>
    </row>
    <row r="3305" spans="1:18" ht="15.75" customHeight="1">
      <c r="A3305" s="1"/>
      <c r="B3305" s="6" t="s">
        <v>14</v>
      </c>
      <c r="C3305" s="6">
        <v>1185732</v>
      </c>
      <c r="D3305" s="7">
        <v>44491</v>
      </c>
      <c r="E3305" s="6" t="s">
        <v>15</v>
      </c>
      <c r="F3305" s="6" t="s">
        <v>114</v>
      </c>
      <c r="G3305" s="6" t="s">
        <v>89</v>
      </c>
      <c r="H3305" s="6" t="s">
        <v>22</v>
      </c>
      <c r="I3305" s="8">
        <v>0.64999999999999991</v>
      </c>
      <c r="J3305" s="9">
        <v>2000</v>
      </c>
      <c r="K3305" s="10">
        <f t="shared" si="0"/>
        <v>1299.9999999999998</v>
      </c>
      <c r="L3305" s="10">
        <f t="shared" si="1"/>
        <v>389.99999999999994</v>
      </c>
      <c r="M3305" s="11">
        <v>0.3</v>
      </c>
      <c r="O3305" s="16"/>
      <c r="P3305" s="14"/>
      <c r="Q3305" s="12"/>
      <c r="R3305" s="13"/>
    </row>
    <row r="3306" spans="1:18" ht="15.75" customHeight="1">
      <c r="A3306" s="1"/>
      <c r="B3306" s="6" t="s">
        <v>14</v>
      </c>
      <c r="C3306" s="6">
        <v>1185732</v>
      </c>
      <c r="D3306" s="7">
        <v>44521</v>
      </c>
      <c r="E3306" s="6" t="s">
        <v>15</v>
      </c>
      <c r="F3306" s="6" t="s">
        <v>114</v>
      </c>
      <c r="G3306" s="6" t="s">
        <v>89</v>
      </c>
      <c r="H3306" s="6" t="s">
        <v>17</v>
      </c>
      <c r="I3306" s="8">
        <v>0.6</v>
      </c>
      <c r="J3306" s="9">
        <v>3500</v>
      </c>
      <c r="K3306" s="10">
        <f t="shared" si="0"/>
        <v>2100</v>
      </c>
      <c r="L3306" s="10">
        <f t="shared" si="1"/>
        <v>840</v>
      </c>
      <c r="M3306" s="11">
        <v>0.4</v>
      </c>
      <c r="O3306" s="16"/>
      <c r="P3306" s="14"/>
      <c r="Q3306" s="12"/>
      <c r="R3306" s="13"/>
    </row>
    <row r="3307" spans="1:18" ht="15.75" customHeight="1">
      <c r="A3307" s="1"/>
      <c r="B3307" s="6" t="s">
        <v>14</v>
      </c>
      <c r="C3307" s="6">
        <v>1185732</v>
      </c>
      <c r="D3307" s="7">
        <v>44521</v>
      </c>
      <c r="E3307" s="6" t="s">
        <v>15</v>
      </c>
      <c r="F3307" s="6" t="s">
        <v>114</v>
      </c>
      <c r="G3307" s="6" t="s">
        <v>89</v>
      </c>
      <c r="H3307" s="6" t="s">
        <v>18</v>
      </c>
      <c r="I3307" s="8">
        <v>0.5</v>
      </c>
      <c r="J3307" s="9">
        <v>1750</v>
      </c>
      <c r="K3307" s="10">
        <f t="shared" si="0"/>
        <v>875</v>
      </c>
      <c r="L3307" s="10">
        <f t="shared" si="1"/>
        <v>306.25</v>
      </c>
      <c r="M3307" s="11">
        <v>0.35</v>
      </c>
      <c r="O3307" s="16"/>
      <c r="P3307" s="14"/>
      <c r="Q3307" s="12"/>
      <c r="R3307" s="13"/>
    </row>
    <row r="3308" spans="1:18" ht="15.75" customHeight="1">
      <c r="A3308" s="1"/>
      <c r="B3308" s="6" t="s">
        <v>14</v>
      </c>
      <c r="C3308" s="6">
        <v>1185732</v>
      </c>
      <c r="D3308" s="7">
        <v>44521</v>
      </c>
      <c r="E3308" s="6" t="s">
        <v>15</v>
      </c>
      <c r="F3308" s="6" t="s">
        <v>114</v>
      </c>
      <c r="G3308" s="6" t="s">
        <v>89</v>
      </c>
      <c r="H3308" s="6" t="s">
        <v>19</v>
      </c>
      <c r="I3308" s="8">
        <v>0.5</v>
      </c>
      <c r="J3308" s="9">
        <v>1700</v>
      </c>
      <c r="K3308" s="10">
        <f t="shared" si="0"/>
        <v>850</v>
      </c>
      <c r="L3308" s="10">
        <f t="shared" si="1"/>
        <v>297.5</v>
      </c>
      <c r="M3308" s="11">
        <v>0.35</v>
      </c>
      <c r="O3308" s="16"/>
      <c r="P3308" s="14"/>
      <c r="Q3308" s="12"/>
      <c r="R3308" s="13"/>
    </row>
    <row r="3309" spans="1:18" ht="15.75" customHeight="1">
      <c r="A3309" s="1"/>
      <c r="B3309" s="6" t="s">
        <v>14</v>
      </c>
      <c r="C3309" s="6">
        <v>1185732</v>
      </c>
      <c r="D3309" s="7">
        <v>44521</v>
      </c>
      <c r="E3309" s="6" t="s">
        <v>15</v>
      </c>
      <c r="F3309" s="6" t="s">
        <v>114</v>
      </c>
      <c r="G3309" s="6" t="s">
        <v>89</v>
      </c>
      <c r="H3309" s="6" t="s">
        <v>20</v>
      </c>
      <c r="I3309" s="8">
        <v>0.5</v>
      </c>
      <c r="J3309" s="9">
        <v>1500</v>
      </c>
      <c r="K3309" s="10">
        <f t="shared" si="0"/>
        <v>750</v>
      </c>
      <c r="L3309" s="10">
        <f t="shared" si="1"/>
        <v>262.5</v>
      </c>
      <c r="M3309" s="11">
        <v>0.35</v>
      </c>
      <c r="O3309" s="16"/>
      <c r="P3309" s="14"/>
      <c r="Q3309" s="12"/>
      <c r="R3309" s="13"/>
    </row>
    <row r="3310" spans="1:18" ht="15.75" customHeight="1">
      <c r="A3310" s="1"/>
      <c r="B3310" s="6" t="s">
        <v>14</v>
      </c>
      <c r="C3310" s="6">
        <v>1185732</v>
      </c>
      <c r="D3310" s="7">
        <v>44521</v>
      </c>
      <c r="E3310" s="6" t="s">
        <v>15</v>
      </c>
      <c r="F3310" s="6" t="s">
        <v>114</v>
      </c>
      <c r="G3310" s="6" t="s">
        <v>89</v>
      </c>
      <c r="H3310" s="6" t="s">
        <v>21</v>
      </c>
      <c r="I3310" s="8">
        <v>0.6</v>
      </c>
      <c r="J3310" s="9">
        <v>1250</v>
      </c>
      <c r="K3310" s="10">
        <f t="shared" si="0"/>
        <v>750</v>
      </c>
      <c r="L3310" s="10">
        <f t="shared" si="1"/>
        <v>225</v>
      </c>
      <c r="M3310" s="11">
        <v>0.3</v>
      </c>
      <c r="O3310" s="16"/>
      <c r="P3310" s="14"/>
      <c r="Q3310" s="12"/>
      <c r="R3310" s="13"/>
    </row>
    <row r="3311" spans="1:18" ht="15.75" customHeight="1">
      <c r="A3311" s="1"/>
      <c r="B3311" s="6" t="s">
        <v>14</v>
      </c>
      <c r="C3311" s="6">
        <v>1185732</v>
      </c>
      <c r="D3311" s="7">
        <v>44521</v>
      </c>
      <c r="E3311" s="6" t="s">
        <v>15</v>
      </c>
      <c r="F3311" s="6" t="s">
        <v>114</v>
      </c>
      <c r="G3311" s="6" t="s">
        <v>89</v>
      </c>
      <c r="H3311" s="6" t="s">
        <v>22</v>
      </c>
      <c r="I3311" s="8">
        <v>0.64999999999999991</v>
      </c>
      <c r="J3311" s="9">
        <v>2250</v>
      </c>
      <c r="K3311" s="10">
        <f t="shared" si="0"/>
        <v>1462.4999999999998</v>
      </c>
      <c r="L3311" s="10">
        <f t="shared" si="1"/>
        <v>438.74999999999994</v>
      </c>
      <c r="M3311" s="11">
        <v>0.3</v>
      </c>
      <c r="O3311" s="16"/>
      <c r="P3311" s="14"/>
      <c r="Q3311" s="12"/>
      <c r="R3311" s="13"/>
    </row>
    <row r="3312" spans="1:18" ht="15.75" customHeight="1">
      <c r="A3312" s="1"/>
      <c r="B3312" s="6" t="s">
        <v>14</v>
      </c>
      <c r="C3312" s="6">
        <v>1185732</v>
      </c>
      <c r="D3312" s="7">
        <v>44550</v>
      </c>
      <c r="E3312" s="6" t="s">
        <v>15</v>
      </c>
      <c r="F3312" s="6" t="s">
        <v>114</v>
      </c>
      <c r="G3312" s="6" t="s">
        <v>89</v>
      </c>
      <c r="H3312" s="6" t="s">
        <v>17</v>
      </c>
      <c r="I3312" s="8">
        <v>0.6</v>
      </c>
      <c r="J3312" s="9">
        <v>4500</v>
      </c>
      <c r="K3312" s="10">
        <f t="shared" si="0"/>
        <v>2700</v>
      </c>
      <c r="L3312" s="10">
        <f t="shared" si="1"/>
        <v>1080</v>
      </c>
      <c r="M3312" s="11">
        <v>0.4</v>
      </c>
      <c r="O3312" s="16"/>
      <c r="P3312" s="14"/>
      <c r="Q3312" s="12"/>
      <c r="R3312" s="13"/>
    </row>
    <row r="3313" spans="1:18" ht="15.75" customHeight="1">
      <c r="A3313" s="1"/>
      <c r="B3313" s="6" t="s">
        <v>14</v>
      </c>
      <c r="C3313" s="6">
        <v>1185732</v>
      </c>
      <c r="D3313" s="7">
        <v>44550</v>
      </c>
      <c r="E3313" s="6" t="s">
        <v>15</v>
      </c>
      <c r="F3313" s="6" t="s">
        <v>114</v>
      </c>
      <c r="G3313" s="6" t="s">
        <v>89</v>
      </c>
      <c r="H3313" s="6" t="s">
        <v>18</v>
      </c>
      <c r="I3313" s="8">
        <v>0.5</v>
      </c>
      <c r="J3313" s="9">
        <v>2500</v>
      </c>
      <c r="K3313" s="10">
        <f t="shared" si="0"/>
        <v>1250</v>
      </c>
      <c r="L3313" s="10">
        <f t="shared" si="1"/>
        <v>437.5</v>
      </c>
      <c r="M3313" s="11">
        <v>0.35</v>
      </c>
      <c r="O3313" s="16"/>
      <c r="P3313" s="14"/>
      <c r="Q3313" s="12"/>
      <c r="R3313" s="13"/>
    </row>
    <row r="3314" spans="1:18" ht="15.75" customHeight="1">
      <c r="A3314" s="1"/>
      <c r="B3314" s="6" t="s">
        <v>14</v>
      </c>
      <c r="C3314" s="6">
        <v>1185732</v>
      </c>
      <c r="D3314" s="7">
        <v>44550</v>
      </c>
      <c r="E3314" s="6" t="s">
        <v>15</v>
      </c>
      <c r="F3314" s="6" t="s">
        <v>114</v>
      </c>
      <c r="G3314" s="6" t="s">
        <v>89</v>
      </c>
      <c r="H3314" s="6" t="s">
        <v>19</v>
      </c>
      <c r="I3314" s="8">
        <v>0.5</v>
      </c>
      <c r="J3314" s="9">
        <v>2250</v>
      </c>
      <c r="K3314" s="10">
        <f t="shared" si="0"/>
        <v>1125</v>
      </c>
      <c r="L3314" s="10">
        <f t="shared" si="1"/>
        <v>393.75</v>
      </c>
      <c r="M3314" s="11">
        <v>0.35</v>
      </c>
      <c r="O3314" s="16"/>
      <c r="P3314" s="14"/>
      <c r="Q3314" s="12"/>
      <c r="R3314" s="13"/>
    </row>
    <row r="3315" spans="1:18" ht="15.75" customHeight="1">
      <c r="A3315" s="1"/>
      <c r="B3315" s="6" t="s">
        <v>14</v>
      </c>
      <c r="C3315" s="6">
        <v>1185732</v>
      </c>
      <c r="D3315" s="7">
        <v>44550</v>
      </c>
      <c r="E3315" s="6" t="s">
        <v>15</v>
      </c>
      <c r="F3315" s="6" t="s">
        <v>114</v>
      </c>
      <c r="G3315" s="6" t="s">
        <v>89</v>
      </c>
      <c r="H3315" s="6" t="s">
        <v>20</v>
      </c>
      <c r="I3315" s="8">
        <v>0.5</v>
      </c>
      <c r="J3315" s="9">
        <v>1750</v>
      </c>
      <c r="K3315" s="10">
        <f t="shared" si="0"/>
        <v>875</v>
      </c>
      <c r="L3315" s="10">
        <f t="shared" si="1"/>
        <v>306.25</v>
      </c>
      <c r="M3315" s="11">
        <v>0.35</v>
      </c>
      <c r="O3315" s="16"/>
      <c r="P3315" s="14"/>
      <c r="Q3315" s="12"/>
      <c r="R3315" s="13"/>
    </row>
    <row r="3316" spans="1:18" ht="15.75" customHeight="1">
      <c r="A3316" s="1"/>
      <c r="B3316" s="6" t="s">
        <v>14</v>
      </c>
      <c r="C3316" s="6">
        <v>1185732</v>
      </c>
      <c r="D3316" s="7">
        <v>44550</v>
      </c>
      <c r="E3316" s="6" t="s">
        <v>15</v>
      </c>
      <c r="F3316" s="6" t="s">
        <v>114</v>
      </c>
      <c r="G3316" s="6" t="s">
        <v>89</v>
      </c>
      <c r="H3316" s="6" t="s">
        <v>21</v>
      </c>
      <c r="I3316" s="8">
        <v>0.6</v>
      </c>
      <c r="J3316" s="9">
        <v>1750</v>
      </c>
      <c r="K3316" s="10">
        <f t="shared" si="0"/>
        <v>1050</v>
      </c>
      <c r="L3316" s="10">
        <f t="shared" si="1"/>
        <v>315</v>
      </c>
      <c r="M3316" s="11">
        <v>0.3</v>
      </c>
      <c r="O3316" s="16"/>
      <c r="P3316" s="14"/>
      <c r="Q3316" s="12"/>
      <c r="R3316" s="13"/>
    </row>
    <row r="3317" spans="1:18" ht="15.75" customHeight="1">
      <c r="A3317" s="1"/>
      <c r="B3317" s="6" t="s">
        <v>14</v>
      </c>
      <c r="C3317" s="6">
        <v>1185732</v>
      </c>
      <c r="D3317" s="7">
        <v>44550</v>
      </c>
      <c r="E3317" s="6" t="s">
        <v>15</v>
      </c>
      <c r="F3317" s="6" t="s">
        <v>114</v>
      </c>
      <c r="G3317" s="6" t="s">
        <v>89</v>
      </c>
      <c r="H3317" s="6" t="s">
        <v>22</v>
      </c>
      <c r="I3317" s="8">
        <v>0.64999999999999991</v>
      </c>
      <c r="J3317" s="9">
        <v>2750</v>
      </c>
      <c r="K3317" s="10">
        <f t="shared" si="0"/>
        <v>1787.4999999999998</v>
      </c>
      <c r="L3317" s="10">
        <f t="shared" si="1"/>
        <v>536.24999999999989</v>
      </c>
      <c r="M3317" s="11">
        <v>0.3</v>
      </c>
      <c r="O3317" s="16"/>
      <c r="P3317" s="14"/>
      <c r="Q3317" s="12"/>
      <c r="R3317" s="13"/>
    </row>
    <row r="3318" spans="1:18" ht="15.75" customHeight="1">
      <c r="A3318" s="1" t="s">
        <v>39</v>
      </c>
      <c r="B3318" s="6" t="s">
        <v>14</v>
      </c>
      <c r="C3318" s="6">
        <v>1185732</v>
      </c>
      <c r="D3318" s="7">
        <v>44213</v>
      </c>
      <c r="E3318" s="6" t="s">
        <v>15</v>
      </c>
      <c r="F3318" s="6" t="s">
        <v>115</v>
      </c>
      <c r="G3318" s="6" t="s">
        <v>116</v>
      </c>
      <c r="H3318" s="6" t="s">
        <v>17</v>
      </c>
      <c r="I3318" s="8">
        <v>0.4</v>
      </c>
      <c r="J3318" s="9">
        <v>5250</v>
      </c>
      <c r="K3318" s="10">
        <f t="shared" si="0"/>
        <v>2100</v>
      </c>
      <c r="L3318" s="10">
        <f t="shared" si="1"/>
        <v>735</v>
      </c>
      <c r="M3318" s="11">
        <v>0.35</v>
      </c>
      <c r="O3318" s="16"/>
      <c r="P3318" s="14"/>
      <c r="Q3318" s="12"/>
      <c r="R3318" s="13"/>
    </row>
    <row r="3319" spans="1:18" ht="15.75" customHeight="1">
      <c r="A3319" s="1"/>
      <c r="B3319" s="6" t="s">
        <v>14</v>
      </c>
      <c r="C3319" s="6">
        <v>1185732</v>
      </c>
      <c r="D3319" s="7">
        <v>44213</v>
      </c>
      <c r="E3319" s="6" t="s">
        <v>15</v>
      </c>
      <c r="F3319" s="6" t="s">
        <v>115</v>
      </c>
      <c r="G3319" s="6" t="s">
        <v>116</v>
      </c>
      <c r="H3319" s="6" t="s">
        <v>18</v>
      </c>
      <c r="I3319" s="8">
        <v>0.4</v>
      </c>
      <c r="J3319" s="9">
        <v>3250</v>
      </c>
      <c r="K3319" s="10">
        <f t="shared" si="0"/>
        <v>1300</v>
      </c>
      <c r="L3319" s="10">
        <f t="shared" si="1"/>
        <v>454.99999999999994</v>
      </c>
      <c r="M3319" s="11">
        <v>0.35</v>
      </c>
      <c r="O3319" s="16"/>
      <c r="P3319" s="14"/>
      <c r="Q3319" s="12"/>
      <c r="R3319" s="13"/>
    </row>
    <row r="3320" spans="1:18" ht="15.75" customHeight="1">
      <c r="A3320" s="1"/>
      <c r="B3320" s="6" t="s">
        <v>14</v>
      </c>
      <c r="C3320" s="6">
        <v>1185732</v>
      </c>
      <c r="D3320" s="7">
        <v>44213</v>
      </c>
      <c r="E3320" s="6" t="s">
        <v>15</v>
      </c>
      <c r="F3320" s="6" t="s">
        <v>115</v>
      </c>
      <c r="G3320" s="6" t="s">
        <v>116</v>
      </c>
      <c r="H3320" s="6" t="s">
        <v>19</v>
      </c>
      <c r="I3320" s="8">
        <v>0.30000000000000004</v>
      </c>
      <c r="J3320" s="9">
        <v>3250</v>
      </c>
      <c r="K3320" s="10">
        <f t="shared" si="0"/>
        <v>975.00000000000011</v>
      </c>
      <c r="L3320" s="10">
        <f t="shared" si="1"/>
        <v>390.00000000000006</v>
      </c>
      <c r="M3320" s="11">
        <v>0.4</v>
      </c>
      <c r="O3320" s="16"/>
      <c r="P3320" s="14"/>
      <c r="Q3320" s="12"/>
      <c r="R3320" s="13"/>
    </row>
    <row r="3321" spans="1:18" ht="15.75" customHeight="1">
      <c r="A3321" s="1"/>
      <c r="B3321" s="6" t="s">
        <v>14</v>
      </c>
      <c r="C3321" s="6">
        <v>1185732</v>
      </c>
      <c r="D3321" s="7">
        <v>44213</v>
      </c>
      <c r="E3321" s="6" t="s">
        <v>15</v>
      </c>
      <c r="F3321" s="6" t="s">
        <v>115</v>
      </c>
      <c r="G3321" s="6" t="s">
        <v>116</v>
      </c>
      <c r="H3321" s="6" t="s">
        <v>20</v>
      </c>
      <c r="I3321" s="8">
        <v>0.35</v>
      </c>
      <c r="J3321" s="9">
        <v>1750</v>
      </c>
      <c r="K3321" s="10">
        <f t="shared" si="0"/>
        <v>612.5</v>
      </c>
      <c r="L3321" s="10">
        <f t="shared" si="1"/>
        <v>245</v>
      </c>
      <c r="M3321" s="11">
        <v>0.4</v>
      </c>
      <c r="O3321" s="16"/>
      <c r="P3321" s="14"/>
      <c r="Q3321" s="12"/>
      <c r="R3321" s="13"/>
    </row>
    <row r="3322" spans="1:18" ht="15.75" customHeight="1">
      <c r="A3322" s="1"/>
      <c r="B3322" s="6" t="s">
        <v>14</v>
      </c>
      <c r="C3322" s="6">
        <v>1185732</v>
      </c>
      <c r="D3322" s="7">
        <v>44213</v>
      </c>
      <c r="E3322" s="6" t="s">
        <v>15</v>
      </c>
      <c r="F3322" s="6" t="s">
        <v>115</v>
      </c>
      <c r="G3322" s="6" t="s">
        <v>116</v>
      </c>
      <c r="H3322" s="6" t="s">
        <v>21</v>
      </c>
      <c r="I3322" s="8">
        <v>0.5</v>
      </c>
      <c r="J3322" s="9">
        <v>2250</v>
      </c>
      <c r="K3322" s="10">
        <f t="shared" si="0"/>
        <v>1125</v>
      </c>
      <c r="L3322" s="10">
        <f t="shared" si="1"/>
        <v>337.5</v>
      </c>
      <c r="M3322" s="11">
        <v>0.3</v>
      </c>
      <c r="O3322" s="16"/>
      <c r="P3322" s="14"/>
      <c r="Q3322" s="12"/>
      <c r="R3322" s="13"/>
    </row>
    <row r="3323" spans="1:18" ht="15.75" customHeight="1">
      <c r="A3323" s="1"/>
      <c r="B3323" s="6" t="s">
        <v>14</v>
      </c>
      <c r="C3323" s="6">
        <v>1185732</v>
      </c>
      <c r="D3323" s="7">
        <v>44213</v>
      </c>
      <c r="E3323" s="6" t="s">
        <v>15</v>
      </c>
      <c r="F3323" s="6" t="s">
        <v>115</v>
      </c>
      <c r="G3323" s="6" t="s">
        <v>116</v>
      </c>
      <c r="H3323" s="6" t="s">
        <v>22</v>
      </c>
      <c r="I3323" s="8">
        <v>0.4</v>
      </c>
      <c r="J3323" s="9">
        <v>3250</v>
      </c>
      <c r="K3323" s="10">
        <f t="shared" si="0"/>
        <v>1300</v>
      </c>
      <c r="L3323" s="10">
        <f t="shared" si="1"/>
        <v>520</v>
      </c>
      <c r="M3323" s="11">
        <v>0.4</v>
      </c>
      <c r="O3323" s="16"/>
      <c r="P3323" s="14"/>
      <c r="Q3323" s="12"/>
      <c r="R3323" s="13"/>
    </row>
    <row r="3324" spans="1:18" ht="15.75" customHeight="1">
      <c r="A3324" s="1"/>
      <c r="B3324" s="6" t="s">
        <v>14</v>
      </c>
      <c r="C3324" s="6">
        <v>1185732</v>
      </c>
      <c r="D3324" s="7">
        <v>44242</v>
      </c>
      <c r="E3324" s="6" t="s">
        <v>15</v>
      </c>
      <c r="F3324" s="6" t="s">
        <v>115</v>
      </c>
      <c r="G3324" s="6" t="s">
        <v>116</v>
      </c>
      <c r="H3324" s="6" t="s">
        <v>17</v>
      </c>
      <c r="I3324" s="8">
        <v>0.4</v>
      </c>
      <c r="J3324" s="9">
        <v>5750</v>
      </c>
      <c r="K3324" s="10">
        <f t="shared" si="0"/>
        <v>2300</v>
      </c>
      <c r="L3324" s="10">
        <f t="shared" si="1"/>
        <v>805</v>
      </c>
      <c r="M3324" s="11">
        <v>0.35</v>
      </c>
      <c r="O3324" s="16"/>
      <c r="P3324" s="14"/>
      <c r="Q3324" s="12"/>
      <c r="R3324" s="13"/>
    </row>
    <row r="3325" spans="1:18" ht="15.75" customHeight="1">
      <c r="A3325" s="1"/>
      <c r="B3325" s="6" t="s">
        <v>14</v>
      </c>
      <c r="C3325" s="6">
        <v>1185732</v>
      </c>
      <c r="D3325" s="7">
        <v>44242</v>
      </c>
      <c r="E3325" s="6" t="s">
        <v>15</v>
      </c>
      <c r="F3325" s="6" t="s">
        <v>115</v>
      </c>
      <c r="G3325" s="6" t="s">
        <v>116</v>
      </c>
      <c r="H3325" s="6" t="s">
        <v>18</v>
      </c>
      <c r="I3325" s="8">
        <v>0.4</v>
      </c>
      <c r="J3325" s="9">
        <v>2250</v>
      </c>
      <c r="K3325" s="10">
        <f t="shared" si="0"/>
        <v>900</v>
      </c>
      <c r="L3325" s="10">
        <f t="shared" si="1"/>
        <v>315</v>
      </c>
      <c r="M3325" s="11">
        <v>0.35</v>
      </c>
      <c r="O3325" s="16"/>
      <c r="P3325" s="14"/>
      <c r="Q3325" s="12"/>
      <c r="R3325" s="13"/>
    </row>
    <row r="3326" spans="1:18" ht="15.75" customHeight="1">
      <c r="A3326" s="1"/>
      <c r="B3326" s="6" t="s">
        <v>14</v>
      </c>
      <c r="C3326" s="6">
        <v>1185732</v>
      </c>
      <c r="D3326" s="7">
        <v>44242</v>
      </c>
      <c r="E3326" s="6" t="s">
        <v>15</v>
      </c>
      <c r="F3326" s="6" t="s">
        <v>115</v>
      </c>
      <c r="G3326" s="6" t="s">
        <v>116</v>
      </c>
      <c r="H3326" s="6" t="s">
        <v>19</v>
      </c>
      <c r="I3326" s="8">
        <v>0.30000000000000004</v>
      </c>
      <c r="J3326" s="9">
        <v>2750</v>
      </c>
      <c r="K3326" s="10">
        <f t="shared" si="0"/>
        <v>825.00000000000011</v>
      </c>
      <c r="L3326" s="10">
        <f t="shared" si="1"/>
        <v>330.00000000000006</v>
      </c>
      <c r="M3326" s="11">
        <v>0.4</v>
      </c>
      <c r="O3326" s="16"/>
      <c r="P3326" s="14"/>
      <c r="Q3326" s="12"/>
      <c r="R3326" s="13"/>
    </row>
    <row r="3327" spans="1:18" ht="15.75" customHeight="1">
      <c r="A3327" s="1"/>
      <c r="B3327" s="6" t="s">
        <v>14</v>
      </c>
      <c r="C3327" s="6">
        <v>1185732</v>
      </c>
      <c r="D3327" s="7">
        <v>44242</v>
      </c>
      <c r="E3327" s="6" t="s">
        <v>15</v>
      </c>
      <c r="F3327" s="6" t="s">
        <v>115</v>
      </c>
      <c r="G3327" s="6" t="s">
        <v>116</v>
      </c>
      <c r="H3327" s="6" t="s">
        <v>20</v>
      </c>
      <c r="I3327" s="8">
        <v>0.35</v>
      </c>
      <c r="J3327" s="9">
        <v>1500</v>
      </c>
      <c r="K3327" s="10">
        <f t="shared" si="0"/>
        <v>525</v>
      </c>
      <c r="L3327" s="10">
        <f t="shared" si="1"/>
        <v>210</v>
      </c>
      <c r="M3327" s="11">
        <v>0.4</v>
      </c>
      <c r="O3327" s="16"/>
      <c r="P3327" s="14"/>
      <c r="Q3327" s="12"/>
      <c r="R3327" s="13"/>
    </row>
    <row r="3328" spans="1:18" ht="15.75" customHeight="1">
      <c r="A3328" s="1"/>
      <c r="B3328" s="6" t="s">
        <v>14</v>
      </c>
      <c r="C3328" s="6">
        <v>1185732</v>
      </c>
      <c r="D3328" s="7">
        <v>44242</v>
      </c>
      <c r="E3328" s="6" t="s">
        <v>15</v>
      </c>
      <c r="F3328" s="6" t="s">
        <v>115</v>
      </c>
      <c r="G3328" s="6" t="s">
        <v>116</v>
      </c>
      <c r="H3328" s="6" t="s">
        <v>21</v>
      </c>
      <c r="I3328" s="8">
        <v>0.5</v>
      </c>
      <c r="J3328" s="9">
        <v>2250</v>
      </c>
      <c r="K3328" s="10">
        <f t="shared" si="0"/>
        <v>1125</v>
      </c>
      <c r="L3328" s="10">
        <f t="shared" si="1"/>
        <v>337.5</v>
      </c>
      <c r="M3328" s="11">
        <v>0.3</v>
      </c>
      <c r="O3328" s="16"/>
      <c r="P3328" s="14"/>
      <c r="Q3328" s="12"/>
      <c r="R3328" s="13"/>
    </row>
    <row r="3329" spans="1:18" ht="15.75" customHeight="1">
      <c r="A3329" s="1"/>
      <c r="B3329" s="6" t="s">
        <v>14</v>
      </c>
      <c r="C3329" s="6">
        <v>1185732</v>
      </c>
      <c r="D3329" s="7">
        <v>44242</v>
      </c>
      <c r="E3329" s="6" t="s">
        <v>15</v>
      </c>
      <c r="F3329" s="6" t="s">
        <v>115</v>
      </c>
      <c r="G3329" s="6" t="s">
        <v>116</v>
      </c>
      <c r="H3329" s="6" t="s">
        <v>22</v>
      </c>
      <c r="I3329" s="8">
        <v>0.4</v>
      </c>
      <c r="J3329" s="9">
        <v>3250</v>
      </c>
      <c r="K3329" s="10">
        <f t="shared" si="0"/>
        <v>1300</v>
      </c>
      <c r="L3329" s="10">
        <f t="shared" si="1"/>
        <v>520</v>
      </c>
      <c r="M3329" s="11">
        <v>0.4</v>
      </c>
      <c r="O3329" s="16"/>
      <c r="P3329" s="14"/>
      <c r="Q3329" s="12"/>
      <c r="R3329" s="13"/>
    </row>
    <row r="3330" spans="1:18" ht="15.75" customHeight="1">
      <c r="A3330" s="1"/>
      <c r="B3330" s="6" t="s">
        <v>14</v>
      </c>
      <c r="C3330" s="6">
        <v>1185732</v>
      </c>
      <c r="D3330" s="7">
        <v>44268</v>
      </c>
      <c r="E3330" s="6" t="s">
        <v>15</v>
      </c>
      <c r="F3330" s="6" t="s">
        <v>115</v>
      </c>
      <c r="G3330" s="6" t="s">
        <v>116</v>
      </c>
      <c r="H3330" s="6" t="s">
        <v>17</v>
      </c>
      <c r="I3330" s="8">
        <v>0.4</v>
      </c>
      <c r="J3330" s="9">
        <v>5450</v>
      </c>
      <c r="K3330" s="10">
        <f t="shared" si="0"/>
        <v>2180</v>
      </c>
      <c r="L3330" s="10">
        <f t="shared" si="1"/>
        <v>763</v>
      </c>
      <c r="M3330" s="11">
        <v>0.35</v>
      </c>
      <c r="O3330" s="16"/>
      <c r="P3330" s="14"/>
      <c r="Q3330" s="12"/>
      <c r="R3330" s="13"/>
    </row>
    <row r="3331" spans="1:18" ht="15.75" customHeight="1">
      <c r="A3331" s="1"/>
      <c r="B3331" s="6" t="s">
        <v>14</v>
      </c>
      <c r="C3331" s="6">
        <v>1185732</v>
      </c>
      <c r="D3331" s="7">
        <v>44268</v>
      </c>
      <c r="E3331" s="6" t="s">
        <v>15</v>
      </c>
      <c r="F3331" s="6" t="s">
        <v>115</v>
      </c>
      <c r="G3331" s="6" t="s">
        <v>116</v>
      </c>
      <c r="H3331" s="6" t="s">
        <v>18</v>
      </c>
      <c r="I3331" s="8">
        <v>0.4</v>
      </c>
      <c r="J3331" s="9">
        <v>2500</v>
      </c>
      <c r="K3331" s="10">
        <f t="shared" si="0"/>
        <v>1000</v>
      </c>
      <c r="L3331" s="10">
        <f t="shared" si="1"/>
        <v>350</v>
      </c>
      <c r="M3331" s="11">
        <v>0.35</v>
      </c>
      <c r="O3331" s="16"/>
      <c r="P3331" s="14"/>
      <c r="Q3331" s="12"/>
      <c r="R3331" s="13"/>
    </row>
    <row r="3332" spans="1:18" ht="15.75" customHeight="1">
      <c r="A3332" s="1"/>
      <c r="B3332" s="6" t="s">
        <v>14</v>
      </c>
      <c r="C3332" s="6">
        <v>1185732</v>
      </c>
      <c r="D3332" s="7">
        <v>44268</v>
      </c>
      <c r="E3332" s="6" t="s">
        <v>15</v>
      </c>
      <c r="F3332" s="6" t="s">
        <v>115</v>
      </c>
      <c r="G3332" s="6" t="s">
        <v>116</v>
      </c>
      <c r="H3332" s="6" t="s">
        <v>19</v>
      </c>
      <c r="I3332" s="8">
        <v>0.30000000000000004</v>
      </c>
      <c r="J3332" s="9">
        <v>2750</v>
      </c>
      <c r="K3332" s="10">
        <f t="shared" si="0"/>
        <v>825.00000000000011</v>
      </c>
      <c r="L3332" s="10">
        <f t="shared" si="1"/>
        <v>330.00000000000006</v>
      </c>
      <c r="M3332" s="11">
        <v>0.4</v>
      </c>
      <c r="O3332" s="16"/>
      <c r="P3332" s="14"/>
      <c r="Q3332" s="12"/>
      <c r="R3332" s="13"/>
    </row>
    <row r="3333" spans="1:18" ht="15.75" customHeight="1">
      <c r="A3333" s="1"/>
      <c r="B3333" s="6" t="s">
        <v>14</v>
      </c>
      <c r="C3333" s="6">
        <v>1185732</v>
      </c>
      <c r="D3333" s="7">
        <v>44268</v>
      </c>
      <c r="E3333" s="6" t="s">
        <v>15</v>
      </c>
      <c r="F3333" s="6" t="s">
        <v>115</v>
      </c>
      <c r="G3333" s="6" t="s">
        <v>116</v>
      </c>
      <c r="H3333" s="6" t="s">
        <v>20</v>
      </c>
      <c r="I3333" s="8">
        <v>0.35</v>
      </c>
      <c r="J3333" s="9">
        <v>1250</v>
      </c>
      <c r="K3333" s="10">
        <f t="shared" si="0"/>
        <v>437.5</v>
      </c>
      <c r="L3333" s="10">
        <f t="shared" si="1"/>
        <v>175</v>
      </c>
      <c r="M3333" s="11">
        <v>0.4</v>
      </c>
      <c r="O3333" s="16"/>
      <c r="P3333" s="14"/>
      <c r="Q3333" s="12"/>
      <c r="R3333" s="13"/>
    </row>
    <row r="3334" spans="1:18" ht="15.75" customHeight="1">
      <c r="A3334" s="1"/>
      <c r="B3334" s="6" t="s">
        <v>14</v>
      </c>
      <c r="C3334" s="6">
        <v>1185732</v>
      </c>
      <c r="D3334" s="7">
        <v>44268</v>
      </c>
      <c r="E3334" s="6" t="s">
        <v>15</v>
      </c>
      <c r="F3334" s="6" t="s">
        <v>115</v>
      </c>
      <c r="G3334" s="6" t="s">
        <v>116</v>
      </c>
      <c r="H3334" s="6" t="s">
        <v>21</v>
      </c>
      <c r="I3334" s="8">
        <v>0.5</v>
      </c>
      <c r="J3334" s="9">
        <v>1750</v>
      </c>
      <c r="K3334" s="10">
        <f t="shared" si="0"/>
        <v>875</v>
      </c>
      <c r="L3334" s="10">
        <f t="shared" si="1"/>
        <v>262.5</v>
      </c>
      <c r="M3334" s="11">
        <v>0.3</v>
      </c>
      <c r="O3334" s="16"/>
      <c r="P3334" s="14"/>
      <c r="Q3334" s="12"/>
      <c r="R3334" s="13"/>
    </row>
    <row r="3335" spans="1:18" ht="15.75" customHeight="1">
      <c r="A3335" s="1"/>
      <c r="B3335" s="6" t="s">
        <v>14</v>
      </c>
      <c r="C3335" s="6">
        <v>1185732</v>
      </c>
      <c r="D3335" s="7">
        <v>44268</v>
      </c>
      <c r="E3335" s="6" t="s">
        <v>15</v>
      </c>
      <c r="F3335" s="6" t="s">
        <v>115</v>
      </c>
      <c r="G3335" s="6" t="s">
        <v>116</v>
      </c>
      <c r="H3335" s="6" t="s">
        <v>22</v>
      </c>
      <c r="I3335" s="8">
        <v>0.4</v>
      </c>
      <c r="J3335" s="9">
        <v>2750</v>
      </c>
      <c r="K3335" s="10">
        <f t="shared" si="0"/>
        <v>1100</v>
      </c>
      <c r="L3335" s="10">
        <f t="shared" si="1"/>
        <v>440</v>
      </c>
      <c r="M3335" s="11">
        <v>0.4</v>
      </c>
      <c r="O3335" s="16"/>
      <c r="P3335" s="14"/>
      <c r="Q3335" s="12"/>
      <c r="R3335" s="13"/>
    </row>
    <row r="3336" spans="1:18" ht="15.75" customHeight="1">
      <c r="A3336" s="1"/>
      <c r="B3336" s="6" t="s">
        <v>14</v>
      </c>
      <c r="C3336" s="6">
        <v>1185732</v>
      </c>
      <c r="D3336" s="7">
        <v>44300</v>
      </c>
      <c r="E3336" s="6" t="s">
        <v>15</v>
      </c>
      <c r="F3336" s="6" t="s">
        <v>115</v>
      </c>
      <c r="G3336" s="6" t="s">
        <v>116</v>
      </c>
      <c r="H3336" s="6" t="s">
        <v>17</v>
      </c>
      <c r="I3336" s="8">
        <v>0.4</v>
      </c>
      <c r="J3336" s="9">
        <v>5250</v>
      </c>
      <c r="K3336" s="10">
        <f t="shared" si="0"/>
        <v>2100</v>
      </c>
      <c r="L3336" s="10">
        <f t="shared" si="1"/>
        <v>735</v>
      </c>
      <c r="M3336" s="11">
        <v>0.35</v>
      </c>
      <c r="O3336" s="16"/>
      <c r="P3336" s="14"/>
      <c r="Q3336" s="12"/>
      <c r="R3336" s="13"/>
    </row>
    <row r="3337" spans="1:18" ht="15.75" customHeight="1">
      <c r="A3337" s="1"/>
      <c r="B3337" s="6" t="s">
        <v>14</v>
      </c>
      <c r="C3337" s="6">
        <v>1185732</v>
      </c>
      <c r="D3337" s="7">
        <v>44300</v>
      </c>
      <c r="E3337" s="6" t="s">
        <v>15</v>
      </c>
      <c r="F3337" s="6" t="s">
        <v>115</v>
      </c>
      <c r="G3337" s="6" t="s">
        <v>116</v>
      </c>
      <c r="H3337" s="6" t="s">
        <v>18</v>
      </c>
      <c r="I3337" s="8">
        <v>0.4</v>
      </c>
      <c r="J3337" s="9">
        <v>2250</v>
      </c>
      <c r="K3337" s="10">
        <f t="shared" si="0"/>
        <v>900</v>
      </c>
      <c r="L3337" s="10">
        <f t="shared" si="1"/>
        <v>315</v>
      </c>
      <c r="M3337" s="11">
        <v>0.35</v>
      </c>
      <c r="O3337" s="16"/>
      <c r="P3337" s="14"/>
      <c r="Q3337" s="12"/>
      <c r="R3337" s="13"/>
    </row>
    <row r="3338" spans="1:18" ht="15.75" customHeight="1">
      <c r="A3338" s="1"/>
      <c r="B3338" s="6" t="s">
        <v>14</v>
      </c>
      <c r="C3338" s="6">
        <v>1185732</v>
      </c>
      <c r="D3338" s="7">
        <v>44300</v>
      </c>
      <c r="E3338" s="6" t="s">
        <v>15</v>
      </c>
      <c r="F3338" s="6" t="s">
        <v>115</v>
      </c>
      <c r="G3338" s="6" t="s">
        <v>116</v>
      </c>
      <c r="H3338" s="6" t="s">
        <v>19</v>
      </c>
      <c r="I3338" s="8">
        <v>0.30000000000000004</v>
      </c>
      <c r="J3338" s="9">
        <v>2250</v>
      </c>
      <c r="K3338" s="10">
        <f t="shared" si="0"/>
        <v>675.00000000000011</v>
      </c>
      <c r="L3338" s="10">
        <f t="shared" si="1"/>
        <v>270.00000000000006</v>
      </c>
      <c r="M3338" s="11">
        <v>0.4</v>
      </c>
      <c r="O3338" s="16"/>
      <c r="P3338" s="14"/>
      <c r="Q3338" s="12"/>
      <c r="R3338" s="13"/>
    </row>
    <row r="3339" spans="1:18" ht="15.75" customHeight="1">
      <c r="A3339" s="1"/>
      <c r="B3339" s="6" t="s">
        <v>14</v>
      </c>
      <c r="C3339" s="6">
        <v>1185732</v>
      </c>
      <c r="D3339" s="7">
        <v>44300</v>
      </c>
      <c r="E3339" s="6" t="s">
        <v>15</v>
      </c>
      <c r="F3339" s="6" t="s">
        <v>115</v>
      </c>
      <c r="G3339" s="6" t="s">
        <v>116</v>
      </c>
      <c r="H3339" s="6" t="s">
        <v>20</v>
      </c>
      <c r="I3339" s="8">
        <v>0.35</v>
      </c>
      <c r="J3339" s="9">
        <v>1500</v>
      </c>
      <c r="K3339" s="10">
        <f t="shared" si="0"/>
        <v>525</v>
      </c>
      <c r="L3339" s="10">
        <f t="shared" si="1"/>
        <v>210</v>
      </c>
      <c r="M3339" s="11">
        <v>0.4</v>
      </c>
      <c r="O3339" s="16"/>
      <c r="P3339" s="14"/>
      <c r="Q3339" s="12"/>
      <c r="R3339" s="13"/>
    </row>
    <row r="3340" spans="1:18" ht="15.75" customHeight="1">
      <c r="A3340" s="1"/>
      <c r="B3340" s="6" t="s">
        <v>14</v>
      </c>
      <c r="C3340" s="6">
        <v>1185732</v>
      </c>
      <c r="D3340" s="7">
        <v>44300</v>
      </c>
      <c r="E3340" s="6" t="s">
        <v>15</v>
      </c>
      <c r="F3340" s="6" t="s">
        <v>115</v>
      </c>
      <c r="G3340" s="6" t="s">
        <v>116</v>
      </c>
      <c r="H3340" s="6" t="s">
        <v>21</v>
      </c>
      <c r="I3340" s="8">
        <v>0.5</v>
      </c>
      <c r="J3340" s="9">
        <v>1500</v>
      </c>
      <c r="K3340" s="10">
        <f t="shared" si="0"/>
        <v>750</v>
      </c>
      <c r="L3340" s="10">
        <f t="shared" si="1"/>
        <v>225</v>
      </c>
      <c r="M3340" s="11">
        <v>0.3</v>
      </c>
      <c r="O3340" s="16"/>
      <c r="P3340" s="14"/>
      <c r="Q3340" s="12"/>
      <c r="R3340" s="13"/>
    </row>
    <row r="3341" spans="1:18" ht="15.75" customHeight="1">
      <c r="A3341" s="1"/>
      <c r="B3341" s="6" t="s">
        <v>14</v>
      </c>
      <c r="C3341" s="6">
        <v>1185732</v>
      </c>
      <c r="D3341" s="7">
        <v>44300</v>
      </c>
      <c r="E3341" s="6" t="s">
        <v>15</v>
      </c>
      <c r="F3341" s="6" t="s">
        <v>115</v>
      </c>
      <c r="G3341" s="6" t="s">
        <v>116</v>
      </c>
      <c r="H3341" s="6" t="s">
        <v>22</v>
      </c>
      <c r="I3341" s="8">
        <v>0.4</v>
      </c>
      <c r="J3341" s="9">
        <v>3000</v>
      </c>
      <c r="K3341" s="10">
        <f t="shared" si="0"/>
        <v>1200</v>
      </c>
      <c r="L3341" s="10">
        <f t="shared" si="1"/>
        <v>480</v>
      </c>
      <c r="M3341" s="11">
        <v>0.4</v>
      </c>
      <c r="O3341" s="16"/>
      <c r="P3341" s="14"/>
      <c r="Q3341" s="12"/>
      <c r="R3341" s="13"/>
    </row>
    <row r="3342" spans="1:18" ht="15.75" customHeight="1">
      <c r="A3342" s="1"/>
      <c r="B3342" s="6" t="s">
        <v>14</v>
      </c>
      <c r="C3342" s="6">
        <v>1185732</v>
      </c>
      <c r="D3342" s="7">
        <v>44329</v>
      </c>
      <c r="E3342" s="6" t="s">
        <v>15</v>
      </c>
      <c r="F3342" s="6" t="s">
        <v>115</v>
      </c>
      <c r="G3342" s="6" t="s">
        <v>116</v>
      </c>
      <c r="H3342" s="6" t="s">
        <v>17</v>
      </c>
      <c r="I3342" s="8">
        <v>0.54999999999999993</v>
      </c>
      <c r="J3342" s="9">
        <v>5700</v>
      </c>
      <c r="K3342" s="10">
        <f t="shared" si="0"/>
        <v>3134.9999999999995</v>
      </c>
      <c r="L3342" s="10">
        <f t="shared" si="1"/>
        <v>1097.2499999999998</v>
      </c>
      <c r="M3342" s="11">
        <v>0.35</v>
      </c>
      <c r="O3342" s="16"/>
      <c r="P3342" s="14"/>
      <c r="Q3342" s="12"/>
      <c r="R3342" s="13"/>
    </row>
    <row r="3343" spans="1:18" ht="15.75" customHeight="1">
      <c r="A3343" s="1"/>
      <c r="B3343" s="6" t="s">
        <v>14</v>
      </c>
      <c r="C3343" s="6">
        <v>1185732</v>
      </c>
      <c r="D3343" s="7">
        <v>44329</v>
      </c>
      <c r="E3343" s="6" t="s">
        <v>15</v>
      </c>
      <c r="F3343" s="6" t="s">
        <v>115</v>
      </c>
      <c r="G3343" s="6" t="s">
        <v>116</v>
      </c>
      <c r="H3343" s="6" t="s">
        <v>18</v>
      </c>
      <c r="I3343" s="8">
        <v>0.5</v>
      </c>
      <c r="J3343" s="9">
        <v>2750</v>
      </c>
      <c r="K3343" s="10">
        <f t="shared" si="0"/>
        <v>1375</v>
      </c>
      <c r="L3343" s="10">
        <f t="shared" si="1"/>
        <v>481.24999999999994</v>
      </c>
      <c r="M3343" s="11">
        <v>0.35</v>
      </c>
      <c r="O3343" s="16"/>
      <c r="P3343" s="14"/>
      <c r="Q3343" s="12"/>
      <c r="R3343" s="13"/>
    </row>
    <row r="3344" spans="1:18" ht="15.75" customHeight="1">
      <c r="A3344" s="1"/>
      <c r="B3344" s="6" t="s">
        <v>14</v>
      </c>
      <c r="C3344" s="6">
        <v>1185732</v>
      </c>
      <c r="D3344" s="7">
        <v>44329</v>
      </c>
      <c r="E3344" s="6" t="s">
        <v>15</v>
      </c>
      <c r="F3344" s="6" t="s">
        <v>115</v>
      </c>
      <c r="G3344" s="6" t="s">
        <v>116</v>
      </c>
      <c r="H3344" s="6" t="s">
        <v>19</v>
      </c>
      <c r="I3344" s="8">
        <v>0.45</v>
      </c>
      <c r="J3344" s="9">
        <v>3000</v>
      </c>
      <c r="K3344" s="10">
        <f t="shared" si="0"/>
        <v>1350</v>
      </c>
      <c r="L3344" s="10">
        <f t="shared" si="1"/>
        <v>540</v>
      </c>
      <c r="M3344" s="11">
        <v>0.4</v>
      </c>
      <c r="O3344" s="16"/>
      <c r="P3344" s="14"/>
      <c r="Q3344" s="12"/>
      <c r="R3344" s="13"/>
    </row>
    <row r="3345" spans="1:18" ht="15.75" customHeight="1">
      <c r="A3345" s="1"/>
      <c r="B3345" s="6" t="s">
        <v>14</v>
      </c>
      <c r="C3345" s="6">
        <v>1185732</v>
      </c>
      <c r="D3345" s="7">
        <v>44329</v>
      </c>
      <c r="E3345" s="6" t="s">
        <v>15</v>
      </c>
      <c r="F3345" s="6" t="s">
        <v>115</v>
      </c>
      <c r="G3345" s="6" t="s">
        <v>116</v>
      </c>
      <c r="H3345" s="6" t="s">
        <v>20</v>
      </c>
      <c r="I3345" s="8">
        <v>0.45</v>
      </c>
      <c r="J3345" s="9">
        <v>2500</v>
      </c>
      <c r="K3345" s="10">
        <f t="shared" si="0"/>
        <v>1125</v>
      </c>
      <c r="L3345" s="10">
        <f t="shared" si="1"/>
        <v>450</v>
      </c>
      <c r="M3345" s="11">
        <v>0.4</v>
      </c>
      <c r="O3345" s="16"/>
      <c r="P3345" s="14"/>
      <c r="Q3345" s="12"/>
      <c r="R3345" s="13"/>
    </row>
    <row r="3346" spans="1:18" ht="15.75" customHeight="1">
      <c r="A3346" s="1"/>
      <c r="B3346" s="6" t="s">
        <v>14</v>
      </c>
      <c r="C3346" s="6">
        <v>1185732</v>
      </c>
      <c r="D3346" s="7">
        <v>44329</v>
      </c>
      <c r="E3346" s="6" t="s">
        <v>15</v>
      </c>
      <c r="F3346" s="6" t="s">
        <v>115</v>
      </c>
      <c r="G3346" s="6" t="s">
        <v>116</v>
      </c>
      <c r="H3346" s="6" t="s">
        <v>21</v>
      </c>
      <c r="I3346" s="8">
        <v>0.54999999999999993</v>
      </c>
      <c r="J3346" s="9">
        <v>2750</v>
      </c>
      <c r="K3346" s="10">
        <f t="shared" si="0"/>
        <v>1512.4999999999998</v>
      </c>
      <c r="L3346" s="10">
        <f t="shared" si="1"/>
        <v>453.74999999999994</v>
      </c>
      <c r="M3346" s="11">
        <v>0.3</v>
      </c>
      <c r="O3346" s="16"/>
      <c r="P3346" s="14"/>
      <c r="Q3346" s="12"/>
      <c r="R3346" s="13"/>
    </row>
    <row r="3347" spans="1:18" ht="15.75" customHeight="1">
      <c r="A3347" s="1"/>
      <c r="B3347" s="6" t="s">
        <v>14</v>
      </c>
      <c r="C3347" s="6">
        <v>1185732</v>
      </c>
      <c r="D3347" s="7">
        <v>44329</v>
      </c>
      <c r="E3347" s="6" t="s">
        <v>15</v>
      </c>
      <c r="F3347" s="6" t="s">
        <v>115</v>
      </c>
      <c r="G3347" s="6" t="s">
        <v>116</v>
      </c>
      <c r="H3347" s="6" t="s">
        <v>22</v>
      </c>
      <c r="I3347" s="8">
        <v>0.6</v>
      </c>
      <c r="J3347" s="9">
        <v>4000</v>
      </c>
      <c r="K3347" s="10">
        <f t="shared" si="0"/>
        <v>2400</v>
      </c>
      <c r="L3347" s="10">
        <f t="shared" si="1"/>
        <v>960</v>
      </c>
      <c r="M3347" s="11">
        <v>0.4</v>
      </c>
      <c r="O3347" s="16"/>
      <c r="P3347" s="14"/>
      <c r="Q3347" s="12"/>
      <c r="R3347" s="13"/>
    </row>
    <row r="3348" spans="1:18" ht="15.75" customHeight="1">
      <c r="A3348" s="1"/>
      <c r="B3348" s="6" t="s">
        <v>14</v>
      </c>
      <c r="C3348" s="6">
        <v>1185732</v>
      </c>
      <c r="D3348" s="7">
        <v>44362</v>
      </c>
      <c r="E3348" s="6" t="s">
        <v>15</v>
      </c>
      <c r="F3348" s="6" t="s">
        <v>115</v>
      </c>
      <c r="G3348" s="6" t="s">
        <v>116</v>
      </c>
      <c r="H3348" s="6" t="s">
        <v>17</v>
      </c>
      <c r="I3348" s="8">
        <v>0.54999999999999993</v>
      </c>
      <c r="J3348" s="9">
        <v>6500</v>
      </c>
      <c r="K3348" s="10">
        <f t="shared" si="0"/>
        <v>3574.9999999999995</v>
      </c>
      <c r="L3348" s="10">
        <f t="shared" si="1"/>
        <v>1251.2499999999998</v>
      </c>
      <c r="M3348" s="11">
        <v>0.35</v>
      </c>
      <c r="O3348" s="16"/>
      <c r="P3348" s="14"/>
      <c r="Q3348" s="12"/>
      <c r="R3348" s="13"/>
    </row>
    <row r="3349" spans="1:18" ht="15.75" customHeight="1">
      <c r="A3349" s="1"/>
      <c r="B3349" s="6" t="s">
        <v>14</v>
      </c>
      <c r="C3349" s="6">
        <v>1185732</v>
      </c>
      <c r="D3349" s="7">
        <v>44362</v>
      </c>
      <c r="E3349" s="6" t="s">
        <v>15</v>
      </c>
      <c r="F3349" s="6" t="s">
        <v>115</v>
      </c>
      <c r="G3349" s="6" t="s">
        <v>116</v>
      </c>
      <c r="H3349" s="6" t="s">
        <v>18</v>
      </c>
      <c r="I3349" s="8">
        <v>0.5</v>
      </c>
      <c r="J3349" s="9">
        <v>4000</v>
      </c>
      <c r="K3349" s="10">
        <f t="shared" si="0"/>
        <v>2000</v>
      </c>
      <c r="L3349" s="10">
        <f t="shared" si="1"/>
        <v>700</v>
      </c>
      <c r="M3349" s="11">
        <v>0.35</v>
      </c>
      <c r="O3349" s="16"/>
      <c r="P3349" s="14"/>
      <c r="Q3349" s="12"/>
      <c r="R3349" s="13"/>
    </row>
    <row r="3350" spans="1:18" ht="15.75" customHeight="1">
      <c r="A3350" s="1"/>
      <c r="B3350" s="6" t="s">
        <v>14</v>
      </c>
      <c r="C3350" s="6">
        <v>1185732</v>
      </c>
      <c r="D3350" s="7">
        <v>44362</v>
      </c>
      <c r="E3350" s="6" t="s">
        <v>15</v>
      </c>
      <c r="F3350" s="6" t="s">
        <v>115</v>
      </c>
      <c r="G3350" s="6" t="s">
        <v>116</v>
      </c>
      <c r="H3350" s="6" t="s">
        <v>19</v>
      </c>
      <c r="I3350" s="8">
        <v>0.45</v>
      </c>
      <c r="J3350" s="9">
        <v>3250</v>
      </c>
      <c r="K3350" s="10">
        <f t="shared" si="0"/>
        <v>1462.5</v>
      </c>
      <c r="L3350" s="10">
        <f t="shared" si="1"/>
        <v>585</v>
      </c>
      <c r="M3350" s="11">
        <v>0.4</v>
      </c>
      <c r="O3350" s="16"/>
      <c r="P3350" s="14"/>
      <c r="Q3350" s="12"/>
      <c r="R3350" s="13"/>
    </row>
    <row r="3351" spans="1:18" ht="15.75" customHeight="1">
      <c r="A3351" s="1"/>
      <c r="B3351" s="6" t="s">
        <v>14</v>
      </c>
      <c r="C3351" s="6">
        <v>1185732</v>
      </c>
      <c r="D3351" s="7">
        <v>44362</v>
      </c>
      <c r="E3351" s="6" t="s">
        <v>15</v>
      </c>
      <c r="F3351" s="6" t="s">
        <v>115</v>
      </c>
      <c r="G3351" s="6" t="s">
        <v>116</v>
      </c>
      <c r="H3351" s="6" t="s">
        <v>20</v>
      </c>
      <c r="I3351" s="8">
        <v>0.45</v>
      </c>
      <c r="J3351" s="9">
        <v>3000</v>
      </c>
      <c r="K3351" s="10">
        <f t="shared" si="0"/>
        <v>1350</v>
      </c>
      <c r="L3351" s="10">
        <f t="shared" si="1"/>
        <v>540</v>
      </c>
      <c r="M3351" s="11">
        <v>0.4</v>
      </c>
      <c r="O3351" s="16"/>
      <c r="P3351" s="14"/>
      <c r="Q3351" s="12"/>
      <c r="R3351" s="13"/>
    </row>
    <row r="3352" spans="1:18" ht="15.75" customHeight="1">
      <c r="A3352" s="1"/>
      <c r="B3352" s="6" t="s">
        <v>14</v>
      </c>
      <c r="C3352" s="6">
        <v>1185732</v>
      </c>
      <c r="D3352" s="7">
        <v>44362</v>
      </c>
      <c r="E3352" s="6" t="s">
        <v>15</v>
      </c>
      <c r="F3352" s="6" t="s">
        <v>115</v>
      </c>
      <c r="G3352" s="6" t="s">
        <v>116</v>
      </c>
      <c r="H3352" s="6" t="s">
        <v>21</v>
      </c>
      <c r="I3352" s="8">
        <v>0.54999999999999993</v>
      </c>
      <c r="J3352" s="9">
        <v>3000</v>
      </c>
      <c r="K3352" s="10">
        <f t="shared" si="0"/>
        <v>1649.9999999999998</v>
      </c>
      <c r="L3352" s="10">
        <f t="shared" si="1"/>
        <v>494.99999999999989</v>
      </c>
      <c r="M3352" s="11">
        <v>0.3</v>
      </c>
      <c r="O3352" s="16"/>
      <c r="P3352" s="14"/>
      <c r="Q3352" s="12"/>
      <c r="R3352" s="13"/>
    </row>
    <row r="3353" spans="1:18" ht="15.75" customHeight="1">
      <c r="A3353" s="1"/>
      <c r="B3353" s="6" t="s">
        <v>14</v>
      </c>
      <c r="C3353" s="6">
        <v>1185732</v>
      </c>
      <c r="D3353" s="7">
        <v>44362</v>
      </c>
      <c r="E3353" s="6" t="s">
        <v>15</v>
      </c>
      <c r="F3353" s="6" t="s">
        <v>115</v>
      </c>
      <c r="G3353" s="6" t="s">
        <v>116</v>
      </c>
      <c r="H3353" s="6" t="s">
        <v>22</v>
      </c>
      <c r="I3353" s="8">
        <v>0.6</v>
      </c>
      <c r="J3353" s="9">
        <v>4500</v>
      </c>
      <c r="K3353" s="10">
        <f t="shared" si="0"/>
        <v>2700</v>
      </c>
      <c r="L3353" s="10">
        <f t="shared" si="1"/>
        <v>1080</v>
      </c>
      <c r="M3353" s="11">
        <v>0.4</v>
      </c>
      <c r="O3353" s="16"/>
      <c r="P3353" s="14"/>
      <c r="Q3353" s="12"/>
      <c r="R3353" s="13"/>
    </row>
    <row r="3354" spans="1:18" ht="15.75" customHeight="1">
      <c r="A3354" s="1"/>
      <c r="B3354" s="6" t="s">
        <v>14</v>
      </c>
      <c r="C3354" s="6">
        <v>1185732</v>
      </c>
      <c r="D3354" s="7">
        <v>44390</v>
      </c>
      <c r="E3354" s="6" t="s">
        <v>15</v>
      </c>
      <c r="F3354" s="6" t="s">
        <v>115</v>
      </c>
      <c r="G3354" s="6" t="s">
        <v>116</v>
      </c>
      <c r="H3354" s="6" t="s">
        <v>17</v>
      </c>
      <c r="I3354" s="8">
        <v>0.54999999999999993</v>
      </c>
      <c r="J3354" s="9">
        <v>6750</v>
      </c>
      <c r="K3354" s="10">
        <f t="shared" si="0"/>
        <v>3712.4999999999995</v>
      </c>
      <c r="L3354" s="10">
        <f t="shared" si="1"/>
        <v>1299.3749999999998</v>
      </c>
      <c r="M3354" s="11">
        <v>0.35</v>
      </c>
      <c r="O3354" s="16"/>
      <c r="P3354" s="14"/>
      <c r="Q3354" s="12"/>
      <c r="R3354" s="13"/>
    </row>
    <row r="3355" spans="1:18" ht="15.75" customHeight="1">
      <c r="A3355" s="1"/>
      <c r="B3355" s="6" t="s">
        <v>14</v>
      </c>
      <c r="C3355" s="6">
        <v>1185732</v>
      </c>
      <c r="D3355" s="7">
        <v>44390</v>
      </c>
      <c r="E3355" s="6" t="s">
        <v>15</v>
      </c>
      <c r="F3355" s="6" t="s">
        <v>115</v>
      </c>
      <c r="G3355" s="6" t="s">
        <v>116</v>
      </c>
      <c r="H3355" s="6" t="s">
        <v>18</v>
      </c>
      <c r="I3355" s="8">
        <v>0.5</v>
      </c>
      <c r="J3355" s="9">
        <v>4250</v>
      </c>
      <c r="K3355" s="10">
        <f t="shared" si="0"/>
        <v>2125</v>
      </c>
      <c r="L3355" s="10">
        <f t="shared" si="1"/>
        <v>743.75</v>
      </c>
      <c r="M3355" s="11">
        <v>0.35</v>
      </c>
      <c r="O3355" s="16"/>
      <c r="P3355" s="14"/>
      <c r="Q3355" s="12"/>
      <c r="R3355" s="13"/>
    </row>
    <row r="3356" spans="1:18" ht="15.75" customHeight="1">
      <c r="A3356" s="1"/>
      <c r="B3356" s="6" t="s">
        <v>14</v>
      </c>
      <c r="C3356" s="6">
        <v>1185732</v>
      </c>
      <c r="D3356" s="7">
        <v>44390</v>
      </c>
      <c r="E3356" s="6" t="s">
        <v>15</v>
      </c>
      <c r="F3356" s="6" t="s">
        <v>115</v>
      </c>
      <c r="G3356" s="6" t="s">
        <v>116</v>
      </c>
      <c r="H3356" s="6" t="s">
        <v>19</v>
      </c>
      <c r="I3356" s="8">
        <v>0.45</v>
      </c>
      <c r="J3356" s="9">
        <v>3500</v>
      </c>
      <c r="K3356" s="10">
        <f t="shared" si="0"/>
        <v>1575</v>
      </c>
      <c r="L3356" s="10">
        <f t="shared" si="1"/>
        <v>630</v>
      </c>
      <c r="M3356" s="11">
        <v>0.4</v>
      </c>
      <c r="O3356" s="16"/>
      <c r="P3356" s="14"/>
      <c r="Q3356" s="12"/>
      <c r="R3356" s="13"/>
    </row>
    <row r="3357" spans="1:18" ht="15.75" customHeight="1">
      <c r="A3357" s="1"/>
      <c r="B3357" s="6" t="s">
        <v>14</v>
      </c>
      <c r="C3357" s="6">
        <v>1185732</v>
      </c>
      <c r="D3357" s="7">
        <v>44390</v>
      </c>
      <c r="E3357" s="6" t="s">
        <v>15</v>
      </c>
      <c r="F3357" s="6" t="s">
        <v>115</v>
      </c>
      <c r="G3357" s="6" t="s">
        <v>116</v>
      </c>
      <c r="H3357" s="6" t="s">
        <v>20</v>
      </c>
      <c r="I3357" s="8">
        <v>0.45</v>
      </c>
      <c r="J3357" s="9">
        <v>3000</v>
      </c>
      <c r="K3357" s="10">
        <f t="shared" si="0"/>
        <v>1350</v>
      </c>
      <c r="L3357" s="10">
        <f t="shared" si="1"/>
        <v>540</v>
      </c>
      <c r="M3357" s="11">
        <v>0.4</v>
      </c>
      <c r="O3357" s="16"/>
      <c r="P3357" s="14"/>
      <c r="Q3357" s="12"/>
      <c r="R3357" s="13"/>
    </row>
    <row r="3358" spans="1:18" ht="15.75" customHeight="1">
      <c r="A3358" s="1"/>
      <c r="B3358" s="6" t="s">
        <v>14</v>
      </c>
      <c r="C3358" s="6">
        <v>1185732</v>
      </c>
      <c r="D3358" s="7">
        <v>44390</v>
      </c>
      <c r="E3358" s="6" t="s">
        <v>15</v>
      </c>
      <c r="F3358" s="6" t="s">
        <v>115</v>
      </c>
      <c r="G3358" s="6" t="s">
        <v>116</v>
      </c>
      <c r="H3358" s="6" t="s">
        <v>21</v>
      </c>
      <c r="I3358" s="8">
        <v>0.54999999999999993</v>
      </c>
      <c r="J3358" s="9">
        <v>3250</v>
      </c>
      <c r="K3358" s="10">
        <f t="shared" si="0"/>
        <v>1787.4999999999998</v>
      </c>
      <c r="L3358" s="10">
        <f t="shared" si="1"/>
        <v>536.24999999999989</v>
      </c>
      <c r="M3358" s="11">
        <v>0.3</v>
      </c>
      <c r="O3358" s="16"/>
      <c r="P3358" s="14"/>
      <c r="Q3358" s="12"/>
      <c r="R3358" s="13"/>
    </row>
    <row r="3359" spans="1:18" ht="15.75" customHeight="1">
      <c r="A3359" s="1"/>
      <c r="B3359" s="6" t="s">
        <v>14</v>
      </c>
      <c r="C3359" s="6">
        <v>1185732</v>
      </c>
      <c r="D3359" s="7">
        <v>44390</v>
      </c>
      <c r="E3359" s="6" t="s">
        <v>15</v>
      </c>
      <c r="F3359" s="6" t="s">
        <v>115</v>
      </c>
      <c r="G3359" s="6" t="s">
        <v>116</v>
      </c>
      <c r="H3359" s="6" t="s">
        <v>22</v>
      </c>
      <c r="I3359" s="8">
        <v>0.6</v>
      </c>
      <c r="J3359" s="9">
        <v>5000</v>
      </c>
      <c r="K3359" s="10">
        <f t="shared" si="0"/>
        <v>3000</v>
      </c>
      <c r="L3359" s="10">
        <f t="shared" si="1"/>
        <v>1200</v>
      </c>
      <c r="M3359" s="11">
        <v>0.4</v>
      </c>
      <c r="O3359" s="16"/>
      <c r="P3359" s="14"/>
      <c r="Q3359" s="12"/>
      <c r="R3359" s="13"/>
    </row>
    <row r="3360" spans="1:18" ht="15.75" customHeight="1">
      <c r="A3360" s="1"/>
      <c r="B3360" s="6" t="s">
        <v>14</v>
      </c>
      <c r="C3360" s="6">
        <v>1185732</v>
      </c>
      <c r="D3360" s="7">
        <v>44422</v>
      </c>
      <c r="E3360" s="6" t="s">
        <v>15</v>
      </c>
      <c r="F3360" s="6" t="s">
        <v>115</v>
      </c>
      <c r="G3360" s="6" t="s">
        <v>116</v>
      </c>
      <c r="H3360" s="6" t="s">
        <v>17</v>
      </c>
      <c r="I3360" s="8">
        <v>0.54999999999999993</v>
      </c>
      <c r="J3360" s="9">
        <v>6500</v>
      </c>
      <c r="K3360" s="10">
        <f t="shared" si="0"/>
        <v>3574.9999999999995</v>
      </c>
      <c r="L3360" s="10">
        <f t="shared" si="1"/>
        <v>1251.2499999999998</v>
      </c>
      <c r="M3360" s="11">
        <v>0.35</v>
      </c>
      <c r="O3360" s="16"/>
      <c r="P3360" s="14"/>
      <c r="Q3360" s="12"/>
      <c r="R3360" s="13"/>
    </row>
    <row r="3361" spans="1:18" ht="15.75" customHeight="1">
      <c r="A3361" s="1"/>
      <c r="B3361" s="6" t="s">
        <v>14</v>
      </c>
      <c r="C3361" s="6">
        <v>1185732</v>
      </c>
      <c r="D3361" s="7">
        <v>44422</v>
      </c>
      <c r="E3361" s="6" t="s">
        <v>15</v>
      </c>
      <c r="F3361" s="6" t="s">
        <v>115</v>
      </c>
      <c r="G3361" s="6" t="s">
        <v>116</v>
      </c>
      <c r="H3361" s="6" t="s">
        <v>18</v>
      </c>
      <c r="I3361" s="8">
        <v>0.5</v>
      </c>
      <c r="J3361" s="9">
        <v>4250</v>
      </c>
      <c r="K3361" s="10">
        <f t="shared" si="0"/>
        <v>2125</v>
      </c>
      <c r="L3361" s="10">
        <f t="shared" si="1"/>
        <v>743.75</v>
      </c>
      <c r="M3361" s="11">
        <v>0.35</v>
      </c>
      <c r="O3361" s="16"/>
      <c r="P3361" s="14"/>
      <c r="Q3361" s="12"/>
      <c r="R3361" s="13"/>
    </row>
    <row r="3362" spans="1:18" ht="15.75" customHeight="1">
      <c r="A3362" s="1"/>
      <c r="B3362" s="6" t="s">
        <v>14</v>
      </c>
      <c r="C3362" s="6">
        <v>1185732</v>
      </c>
      <c r="D3362" s="7">
        <v>44422</v>
      </c>
      <c r="E3362" s="6" t="s">
        <v>15</v>
      </c>
      <c r="F3362" s="6" t="s">
        <v>115</v>
      </c>
      <c r="G3362" s="6" t="s">
        <v>116</v>
      </c>
      <c r="H3362" s="6" t="s">
        <v>19</v>
      </c>
      <c r="I3362" s="8">
        <v>0.45</v>
      </c>
      <c r="J3362" s="9">
        <v>3500</v>
      </c>
      <c r="K3362" s="10">
        <f t="shared" si="0"/>
        <v>1575</v>
      </c>
      <c r="L3362" s="10">
        <f t="shared" si="1"/>
        <v>630</v>
      </c>
      <c r="M3362" s="11">
        <v>0.4</v>
      </c>
      <c r="O3362" s="16"/>
      <c r="P3362" s="14"/>
      <c r="Q3362" s="12"/>
      <c r="R3362" s="13"/>
    </row>
    <row r="3363" spans="1:18" ht="15.75" customHeight="1">
      <c r="A3363" s="1"/>
      <c r="B3363" s="6" t="s">
        <v>14</v>
      </c>
      <c r="C3363" s="6">
        <v>1185732</v>
      </c>
      <c r="D3363" s="7">
        <v>44422</v>
      </c>
      <c r="E3363" s="6" t="s">
        <v>15</v>
      </c>
      <c r="F3363" s="6" t="s">
        <v>115</v>
      </c>
      <c r="G3363" s="6" t="s">
        <v>116</v>
      </c>
      <c r="H3363" s="6" t="s">
        <v>20</v>
      </c>
      <c r="I3363" s="8">
        <v>0.45</v>
      </c>
      <c r="J3363" s="9">
        <v>2500</v>
      </c>
      <c r="K3363" s="10">
        <f t="shared" si="0"/>
        <v>1125</v>
      </c>
      <c r="L3363" s="10">
        <f t="shared" si="1"/>
        <v>450</v>
      </c>
      <c r="M3363" s="11">
        <v>0.4</v>
      </c>
      <c r="O3363" s="16"/>
      <c r="P3363" s="14"/>
      <c r="Q3363" s="12"/>
      <c r="R3363" s="13"/>
    </row>
    <row r="3364" spans="1:18" ht="15.75" customHeight="1">
      <c r="A3364" s="1"/>
      <c r="B3364" s="6" t="s">
        <v>14</v>
      </c>
      <c r="C3364" s="6">
        <v>1185732</v>
      </c>
      <c r="D3364" s="7">
        <v>44422</v>
      </c>
      <c r="E3364" s="6" t="s">
        <v>15</v>
      </c>
      <c r="F3364" s="6" t="s">
        <v>115</v>
      </c>
      <c r="G3364" s="6" t="s">
        <v>116</v>
      </c>
      <c r="H3364" s="6" t="s">
        <v>21</v>
      </c>
      <c r="I3364" s="8">
        <v>0.54999999999999993</v>
      </c>
      <c r="J3364" s="9">
        <v>2250</v>
      </c>
      <c r="K3364" s="10">
        <f t="shared" si="0"/>
        <v>1237.4999999999998</v>
      </c>
      <c r="L3364" s="10">
        <f t="shared" si="1"/>
        <v>371.24999999999994</v>
      </c>
      <c r="M3364" s="11">
        <v>0.3</v>
      </c>
      <c r="O3364" s="16"/>
      <c r="P3364" s="14"/>
      <c r="Q3364" s="12"/>
      <c r="R3364" s="13"/>
    </row>
    <row r="3365" spans="1:18" ht="15.75" customHeight="1">
      <c r="A3365" s="1"/>
      <c r="B3365" s="6" t="s">
        <v>14</v>
      </c>
      <c r="C3365" s="6">
        <v>1185732</v>
      </c>
      <c r="D3365" s="7">
        <v>44422</v>
      </c>
      <c r="E3365" s="6" t="s">
        <v>15</v>
      </c>
      <c r="F3365" s="6" t="s">
        <v>115</v>
      </c>
      <c r="G3365" s="6" t="s">
        <v>116</v>
      </c>
      <c r="H3365" s="6" t="s">
        <v>22</v>
      </c>
      <c r="I3365" s="8">
        <v>0.6</v>
      </c>
      <c r="J3365" s="9">
        <v>4000</v>
      </c>
      <c r="K3365" s="10">
        <f t="shared" si="0"/>
        <v>2400</v>
      </c>
      <c r="L3365" s="10">
        <f t="shared" si="1"/>
        <v>960</v>
      </c>
      <c r="M3365" s="11">
        <v>0.4</v>
      </c>
      <c r="O3365" s="16"/>
      <c r="P3365" s="14"/>
      <c r="Q3365" s="12"/>
      <c r="R3365" s="13"/>
    </row>
    <row r="3366" spans="1:18" ht="15.75" customHeight="1">
      <c r="A3366" s="1"/>
      <c r="B3366" s="6" t="s">
        <v>14</v>
      </c>
      <c r="C3366" s="6">
        <v>1185732</v>
      </c>
      <c r="D3366" s="7">
        <v>44452</v>
      </c>
      <c r="E3366" s="6" t="s">
        <v>15</v>
      </c>
      <c r="F3366" s="6" t="s">
        <v>115</v>
      </c>
      <c r="G3366" s="6" t="s">
        <v>116</v>
      </c>
      <c r="H3366" s="6" t="s">
        <v>17</v>
      </c>
      <c r="I3366" s="8">
        <v>0.54999999999999993</v>
      </c>
      <c r="J3366" s="9">
        <v>5250</v>
      </c>
      <c r="K3366" s="10">
        <f t="shared" si="0"/>
        <v>2887.4999999999995</v>
      </c>
      <c r="L3366" s="10">
        <f t="shared" si="1"/>
        <v>1010.6249999999998</v>
      </c>
      <c r="M3366" s="11">
        <v>0.35</v>
      </c>
      <c r="O3366" s="16"/>
      <c r="P3366" s="14"/>
      <c r="Q3366" s="12"/>
      <c r="R3366" s="13"/>
    </row>
    <row r="3367" spans="1:18" ht="15.75" customHeight="1">
      <c r="A3367" s="1"/>
      <c r="B3367" s="6" t="s">
        <v>14</v>
      </c>
      <c r="C3367" s="6">
        <v>1185732</v>
      </c>
      <c r="D3367" s="7">
        <v>44452</v>
      </c>
      <c r="E3367" s="6" t="s">
        <v>15</v>
      </c>
      <c r="F3367" s="6" t="s">
        <v>115</v>
      </c>
      <c r="G3367" s="6" t="s">
        <v>116</v>
      </c>
      <c r="H3367" s="6" t="s">
        <v>18</v>
      </c>
      <c r="I3367" s="8">
        <v>0.5</v>
      </c>
      <c r="J3367" s="9">
        <v>3250</v>
      </c>
      <c r="K3367" s="10">
        <f t="shared" si="0"/>
        <v>1625</v>
      </c>
      <c r="L3367" s="10">
        <f t="shared" si="1"/>
        <v>568.75</v>
      </c>
      <c r="M3367" s="11">
        <v>0.35</v>
      </c>
      <c r="O3367" s="16"/>
      <c r="P3367" s="14"/>
      <c r="Q3367" s="12"/>
      <c r="R3367" s="13"/>
    </row>
    <row r="3368" spans="1:18" ht="15.75" customHeight="1">
      <c r="A3368" s="1"/>
      <c r="B3368" s="6" t="s">
        <v>14</v>
      </c>
      <c r="C3368" s="6">
        <v>1185732</v>
      </c>
      <c r="D3368" s="7">
        <v>44452</v>
      </c>
      <c r="E3368" s="6" t="s">
        <v>15</v>
      </c>
      <c r="F3368" s="6" t="s">
        <v>115</v>
      </c>
      <c r="G3368" s="6" t="s">
        <v>116</v>
      </c>
      <c r="H3368" s="6" t="s">
        <v>19</v>
      </c>
      <c r="I3368" s="8">
        <v>0.45</v>
      </c>
      <c r="J3368" s="9">
        <v>2250</v>
      </c>
      <c r="K3368" s="10">
        <f t="shared" si="0"/>
        <v>1012.5</v>
      </c>
      <c r="L3368" s="10">
        <f t="shared" si="1"/>
        <v>405</v>
      </c>
      <c r="M3368" s="11">
        <v>0.4</v>
      </c>
      <c r="O3368" s="16"/>
      <c r="P3368" s="14"/>
      <c r="Q3368" s="12"/>
      <c r="R3368" s="13"/>
    </row>
    <row r="3369" spans="1:18" ht="15.75" customHeight="1">
      <c r="A3369" s="1"/>
      <c r="B3369" s="6" t="s">
        <v>14</v>
      </c>
      <c r="C3369" s="6">
        <v>1185732</v>
      </c>
      <c r="D3369" s="7">
        <v>44452</v>
      </c>
      <c r="E3369" s="6" t="s">
        <v>15</v>
      </c>
      <c r="F3369" s="6" t="s">
        <v>115</v>
      </c>
      <c r="G3369" s="6" t="s">
        <v>116</v>
      </c>
      <c r="H3369" s="6" t="s">
        <v>20</v>
      </c>
      <c r="I3369" s="8">
        <v>0.45</v>
      </c>
      <c r="J3369" s="9">
        <v>2000</v>
      </c>
      <c r="K3369" s="10">
        <f t="shared" si="0"/>
        <v>900</v>
      </c>
      <c r="L3369" s="10">
        <f t="shared" si="1"/>
        <v>360</v>
      </c>
      <c r="M3369" s="11">
        <v>0.4</v>
      </c>
      <c r="O3369" s="16"/>
      <c r="P3369" s="14"/>
      <c r="Q3369" s="12"/>
      <c r="R3369" s="13"/>
    </row>
    <row r="3370" spans="1:18" ht="15.75" customHeight="1">
      <c r="A3370" s="1"/>
      <c r="B3370" s="6" t="s">
        <v>14</v>
      </c>
      <c r="C3370" s="6">
        <v>1185732</v>
      </c>
      <c r="D3370" s="7">
        <v>44452</v>
      </c>
      <c r="E3370" s="6" t="s">
        <v>15</v>
      </c>
      <c r="F3370" s="6" t="s">
        <v>115</v>
      </c>
      <c r="G3370" s="6" t="s">
        <v>116</v>
      </c>
      <c r="H3370" s="6" t="s">
        <v>21</v>
      </c>
      <c r="I3370" s="8">
        <v>0.54999999999999993</v>
      </c>
      <c r="J3370" s="9">
        <v>2000</v>
      </c>
      <c r="K3370" s="10">
        <f t="shared" si="0"/>
        <v>1099.9999999999998</v>
      </c>
      <c r="L3370" s="10">
        <f t="shared" si="1"/>
        <v>329.99999999999994</v>
      </c>
      <c r="M3370" s="11">
        <v>0.3</v>
      </c>
      <c r="O3370" s="16"/>
      <c r="P3370" s="14"/>
      <c r="Q3370" s="12"/>
      <c r="R3370" s="13"/>
    </row>
    <row r="3371" spans="1:18" ht="15.75" customHeight="1">
      <c r="A3371" s="1"/>
      <c r="B3371" s="6" t="s">
        <v>14</v>
      </c>
      <c r="C3371" s="6">
        <v>1185732</v>
      </c>
      <c r="D3371" s="7">
        <v>44452</v>
      </c>
      <c r="E3371" s="6" t="s">
        <v>15</v>
      </c>
      <c r="F3371" s="6" t="s">
        <v>115</v>
      </c>
      <c r="G3371" s="6" t="s">
        <v>116</v>
      </c>
      <c r="H3371" s="6" t="s">
        <v>22</v>
      </c>
      <c r="I3371" s="8">
        <v>0.6</v>
      </c>
      <c r="J3371" s="9">
        <v>3000</v>
      </c>
      <c r="K3371" s="10">
        <f t="shared" si="0"/>
        <v>1800</v>
      </c>
      <c r="L3371" s="10">
        <f t="shared" si="1"/>
        <v>720</v>
      </c>
      <c r="M3371" s="11">
        <v>0.4</v>
      </c>
      <c r="O3371" s="16"/>
      <c r="P3371" s="14"/>
      <c r="Q3371" s="12"/>
      <c r="R3371" s="13"/>
    </row>
    <row r="3372" spans="1:18" ht="15.75" customHeight="1">
      <c r="A3372" s="1"/>
      <c r="B3372" s="6" t="s">
        <v>14</v>
      </c>
      <c r="C3372" s="6">
        <v>1185732</v>
      </c>
      <c r="D3372" s="7">
        <v>44484</v>
      </c>
      <c r="E3372" s="6" t="s">
        <v>15</v>
      </c>
      <c r="F3372" s="6" t="s">
        <v>115</v>
      </c>
      <c r="G3372" s="6" t="s">
        <v>116</v>
      </c>
      <c r="H3372" s="6" t="s">
        <v>17</v>
      </c>
      <c r="I3372" s="8">
        <v>0.6</v>
      </c>
      <c r="J3372" s="9">
        <v>4750</v>
      </c>
      <c r="K3372" s="10">
        <f t="shared" si="0"/>
        <v>2850</v>
      </c>
      <c r="L3372" s="10">
        <f t="shared" si="1"/>
        <v>997.49999999999989</v>
      </c>
      <c r="M3372" s="11">
        <v>0.35</v>
      </c>
      <c r="O3372" s="16"/>
      <c r="P3372" s="14"/>
      <c r="Q3372" s="12"/>
      <c r="R3372" s="13"/>
    </row>
    <row r="3373" spans="1:18" ht="15.75" customHeight="1">
      <c r="A3373" s="1"/>
      <c r="B3373" s="6" t="s">
        <v>14</v>
      </c>
      <c r="C3373" s="6">
        <v>1185732</v>
      </c>
      <c r="D3373" s="7">
        <v>44484</v>
      </c>
      <c r="E3373" s="6" t="s">
        <v>15</v>
      </c>
      <c r="F3373" s="6" t="s">
        <v>115</v>
      </c>
      <c r="G3373" s="6" t="s">
        <v>116</v>
      </c>
      <c r="H3373" s="6" t="s">
        <v>18</v>
      </c>
      <c r="I3373" s="8">
        <v>0.55000000000000004</v>
      </c>
      <c r="J3373" s="9">
        <v>3000</v>
      </c>
      <c r="K3373" s="10">
        <f t="shared" si="0"/>
        <v>1650.0000000000002</v>
      </c>
      <c r="L3373" s="10">
        <f t="shared" si="1"/>
        <v>577.5</v>
      </c>
      <c r="M3373" s="11">
        <v>0.35</v>
      </c>
      <c r="O3373" s="16"/>
      <c r="P3373" s="14"/>
      <c r="Q3373" s="12"/>
      <c r="R3373" s="13"/>
    </row>
    <row r="3374" spans="1:18" ht="15.75" customHeight="1">
      <c r="A3374" s="1"/>
      <c r="B3374" s="6" t="s">
        <v>14</v>
      </c>
      <c r="C3374" s="6">
        <v>1185732</v>
      </c>
      <c r="D3374" s="7">
        <v>44484</v>
      </c>
      <c r="E3374" s="6" t="s">
        <v>15</v>
      </c>
      <c r="F3374" s="6" t="s">
        <v>115</v>
      </c>
      <c r="G3374" s="6" t="s">
        <v>116</v>
      </c>
      <c r="H3374" s="6" t="s">
        <v>19</v>
      </c>
      <c r="I3374" s="8">
        <v>0.55000000000000004</v>
      </c>
      <c r="J3374" s="9">
        <v>2000</v>
      </c>
      <c r="K3374" s="10">
        <f t="shared" si="0"/>
        <v>1100</v>
      </c>
      <c r="L3374" s="10">
        <f t="shared" si="1"/>
        <v>440</v>
      </c>
      <c r="M3374" s="11">
        <v>0.4</v>
      </c>
      <c r="O3374" s="16"/>
      <c r="P3374" s="14"/>
      <c r="Q3374" s="12"/>
      <c r="R3374" s="13"/>
    </row>
    <row r="3375" spans="1:18" ht="15.75" customHeight="1">
      <c r="A3375" s="1"/>
      <c r="B3375" s="6" t="s">
        <v>14</v>
      </c>
      <c r="C3375" s="6">
        <v>1185732</v>
      </c>
      <c r="D3375" s="7">
        <v>44484</v>
      </c>
      <c r="E3375" s="6" t="s">
        <v>15</v>
      </c>
      <c r="F3375" s="6" t="s">
        <v>115</v>
      </c>
      <c r="G3375" s="6" t="s">
        <v>116</v>
      </c>
      <c r="H3375" s="6" t="s">
        <v>20</v>
      </c>
      <c r="I3375" s="8">
        <v>0.55000000000000004</v>
      </c>
      <c r="J3375" s="9">
        <v>1750</v>
      </c>
      <c r="K3375" s="10">
        <f t="shared" si="0"/>
        <v>962.50000000000011</v>
      </c>
      <c r="L3375" s="10">
        <f t="shared" si="1"/>
        <v>385.00000000000006</v>
      </c>
      <c r="M3375" s="11">
        <v>0.4</v>
      </c>
      <c r="O3375" s="16"/>
      <c r="P3375" s="14"/>
      <c r="Q3375" s="12"/>
      <c r="R3375" s="13"/>
    </row>
    <row r="3376" spans="1:18" ht="15.75" customHeight="1">
      <c r="A3376" s="1"/>
      <c r="B3376" s="6" t="s">
        <v>14</v>
      </c>
      <c r="C3376" s="6">
        <v>1185732</v>
      </c>
      <c r="D3376" s="7">
        <v>44484</v>
      </c>
      <c r="E3376" s="6" t="s">
        <v>15</v>
      </c>
      <c r="F3376" s="6" t="s">
        <v>115</v>
      </c>
      <c r="G3376" s="6" t="s">
        <v>116</v>
      </c>
      <c r="H3376" s="6" t="s">
        <v>21</v>
      </c>
      <c r="I3376" s="8">
        <v>0.65</v>
      </c>
      <c r="J3376" s="9">
        <v>1750</v>
      </c>
      <c r="K3376" s="10">
        <f t="shared" si="0"/>
        <v>1137.5</v>
      </c>
      <c r="L3376" s="10">
        <f t="shared" si="1"/>
        <v>341.25</v>
      </c>
      <c r="M3376" s="11">
        <v>0.3</v>
      </c>
      <c r="O3376" s="16"/>
      <c r="P3376" s="14"/>
      <c r="Q3376" s="12"/>
      <c r="R3376" s="13"/>
    </row>
    <row r="3377" spans="1:18" ht="15.75" customHeight="1">
      <c r="A3377" s="1"/>
      <c r="B3377" s="6" t="s">
        <v>14</v>
      </c>
      <c r="C3377" s="6">
        <v>1185732</v>
      </c>
      <c r="D3377" s="7">
        <v>44484</v>
      </c>
      <c r="E3377" s="6" t="s">
        <v>15</v>
      </c>
      <c r="F3377" s="6" t="s">
        <v>115</v>
      </c>
      <c r="G3377" s="6" t="s">
        <v>116</v>
      </c>
      <c r="H3377" s="6" t="s">
        <v>22</v>
      </c>
      <c r="I3377" s="8">
        <v>0.7</v>
      </c>
      <c r="J3377" s="9">
        <v>3000</v>
      </c>
      <c r="K3377" s="10">
        <f t="shared" si="0"/>
        <v>2100</v>
      </c>
      <c r="L3377" s="10">
        <f t="shared" si="1"/>
        <v>840</v>
      </c>
      <c r="M3377" s="11">
        <v>0.4</v>
      </c>
      <c r="O3377" s="16"/>
      <c r="P3377" s="14"/>
      <c r="Q3377" s="12"/>
      <c r="R3377" s="13"/>
    </row>
    <row r="3378" spans="1:18" ht="15.75" customHeight="1">
      <c r="A3378" s="1"/>
      <c r="B3378" s="6" t="s">
        <v>14</v>
      </c>
      <c r="C3378" s="6">
        <v>1185732</v>
      </c>
      <c r="D3378" s="7">
        <v>44514</v>
      </c>
      <c r="E3378" s="6" t="s">
        <v>15</v>
      </c>
      <c r="F3378" s="6" t="s">
        <v>115</v>
      </c>
      <c r="G3378" s="6" t="s">
        <v>116</v>
      </c>
      <c r="H3378" s="6" t="s">
        <v>17</v>
      </c>
      <c r="I3378" s="8">
        <v>0.65</v>
      </c>
      <c r="J3378" s="9">
        <v>4500</v>
      </c>
      <c r="K3378" s="10">
        <f t="shared" si="0"/>
        <v>2925</v>
      </c>
      <c r="L3378" s="10">
        <f t="shared" si="1"/>
        <v>1023.7499999999999</v>
      </c>
      <c r="M3378" s="11">
        <v>0.35</v>
      </c>
      <c r="O3378" s="16"/>
      <c r="P3378" s="14"/>
      <c r="Q3378" s="12"/>
      <c r="R3378" s="13"/>
    </row>
    <row r="3379" spans="1:18" ht="15.75" customHeight="1">
      <c r="A3379" s="1"/>
      <c r="B3379" s="6" t="s">
        <v>14</v>
      </c>
      <c r="C3379" s="6">
        <v>1185732</v>
      </c>
      <c r="D3379" s="7">
        <v>44514</v>
      </c>
      <c r="E3379" s="6" t="s">
        <v>15</v>
      </c>
      <c r="F3379" s="6" t="s">
        <v>115</v>
      </c>
      <c r="G3379" s="6" t="s">
        <v>116</v>
      </c>
      <c r="H3379" s="6" t="s">
        <v>18</v>
      </c>
      <c r="I3379" s="8">
        <v>0.55000000000000004</v>
      </c>
      <c r="J3379" s="9">
        <v>3250</v>
      </c>
      <c r="K3379" s="10">
        <f t="shared" si="0"/>
        <v>1787.5000000000002</v>
      </c>
      <c r="L3379" s="10">
        <f t="shared" si="1"/>
        <v>625.625</v>
      </c>
      <c r="M3379" s="11">
        <v>0.35</v>
      </c>
      <c r="O3379" s="16"/>
      <c r="P3379" s="14"/>
      <c r="Q3379" s="12"/>
      <c r="R3379" s="13"/>
    </row>
    <row r="3380" spans="1:18" ht="15.75" customHeight="1">
      <c r="A3380" s="1"/>
      <c r="B3380" s="6" t="s">
        <v>14</v>
      </c>
      <c r="C3380" s="6">
        <v>1185732</v>
      </c>
      <c r="D3380" s="7">
        <v>44514</v>
      </c>
      <c r="E3380" s="6" t="s">
        <v>15</v>
      </c>
      <c r="F3380" s="6" t="s">
        <v>115</v>
      </c>
      <c r="G3380" s="6" t="s">
        <v>116</v>
      </c>
      <c r="H3380" s="6" t="s">
        <v>19</v>
      </c>
      <c r="I3380" s="8">
        <v>0.55000000000000004</v>
      </c>
      <c r="J3380" s="9">
        <v>3200</v>
      </c>
      <c r="K3380" s="10">
        <f t="shared" si="0"/>
        <v>1760.0000000000002</v>
      </c>
      <c r="L3380" s="10">
        <f t="shared" si="1"/>
        <v>704.00000000000011</v>
      </c>
      <c r="M3380" s="11">
        <v>0.4</v>
      </c>
      <c r="O3380" s="16"/>
      <c r="P3380" s="14"/>
      <c r="Q3380" s="12"/>
      <c r="R3380" s="13"/>
    </row>
    <row r="3381" spans="1:18" ht="15.75" customHeight="1">
      <c r="A3381" s="1"/>
      <c r="B3381" s="6" t="s">
        <v>14</v>
      </c>
      <c r="C3381" s="6">
        <v>1185732</v>
      </c>
      <c r="D3381" s="7">
        <v>44514</v>
      </c>
      <c r="E3381" s="6" t="s">
        <v>15</v>
      </c>
      <c r="F3381" s="6" t="s">
        <v>115</v>
      </c>
      <c r="G3381" s="6" t="s">
        <v>116</v>
      </c>
      <c r="H3381" s="6" t="s">
        <v>20</v>
      </c>
      <c r="I3381" s="8">
        <v>0.55000000000000004</v>
      </c>
      <c r="J3381" s="9">
        <v>3000</v>
      </c>
      <c r="K3381" s="10">
        <f t="shared" si="0"/>
        <v>1650.0000000000002</v>
      </c>
      <c r="L3381" s="10">
        <f t="shared" si="1"/>
        <v>660.00000000000011</v>
      </c>
      <c r="M3381" s="11">
        <v>0.4</v>
      </c>
      <c r="O3381" s="16"/>
      <c r="P3381" s="14"/>
      <c r="Q3381" s="12"/>
      <c r="R3381" s="13"/>
    </row>
    <row r="3382" spans="1:18" ht="15.75" customHeight="1">
      <c r="A3382" s="1"/>
      <c r="B3382" s="6" t="s">
        <v>14</v>
      </c>
      <c r="C3382" s="6">
        <v>1185732</v>
      </c>
      <c r="D3382" s="7">
        <v>44514</v>
      </c>
      <c r="E3382" s="6" t="s">
        <v>15</v>
      </c>
      <c r="F3382" s="6" t="s">
        <v>115</v>
      </c>
      <c r="G3382" s="6" t="s">
        <v>116</v>
      </c>
      <c r="H3382" s="6" t="s">
        <v>21</v>
      </c>
      <c r="I3382" s="8">
        <v>0.65</v>
      </c>
      <c r="J3382" s="9">
        <v>2750</v>
      </c>
      <c r="K3382" s="10">
        <f t="shared" si="0"/>
        <v>1787.5</v>
      </c>
      <c r="L3382" s="10">
        <f t="shared" si="1"/>
        <v>536.25</v>
      </c>
      <c r="M3382" s="11">
        <v>0.3</v>
      </c>
      <c r="O3382" s="16"/>
      <c r="P3382" s="14"/>
      <c r="Q3382" s="12"/>
      <c r="R3382" s="13"/>
    </row>
    <row r="3383" spans="1:18" ht="15.75" customHeight="1">
      <c r="A3383" s="1"/>
      <c r="B3383" s="6" t="s">
        <v>14</v>
      </c>
      <c r="C3383" s="6">
        <v>1185732</v>
      </c>
      <c r="D3383" s="7">
        <v>44514</v>
      </c>
      <c r="E3383" s="6" t="s">
        <v>15</v>
      </c>
      <c r="F3383" s="6" t="s">
        <v>115</v>
      </c>
      <c r="G3383" s="6" t="s">
        <v>116</v>
      </c>
      <c r="H3383" s="6" t="s">
        <v>22</v>
      </c>
      <c r="I3383" s="8">
        <v>0.7</v>
      </c>
      <c r="J3383" s="9">
        <v>3750</v>
      </c>
      <c r="K3383" s="10">
        <f t="shared" si="0"/>
        <v>2625</v>
      </c>
      <c r="L3383" s="10">
        <f t="shared" si="1"/>
        <v>1050</v>
      </c>
      <c r="M3383" s="11">
        <v>0.4</v>
      </c>
      <c r="O3383" s="16"/>
      <c r="P3383" s="14"/>
      <c r="Q3383" s="12"/>
      <c r="R3383" s="13"/>
    </row>
    <row r="3384" spans="1:18" ht="15.75" customHeight="1">
      <c r="A3384" s="1"/>
      <c r="B3384" s="6" t="s">
        <v>14</v>
      </c>
      <c r="C3384" s="6">
        <v>1185732</v>
      </c>
      <c r="D3384" s="7">
        <v>44543</v>
      </c>
      <c r="E3384" s="6" t="s">
        <v>15</v>
      </c>
      <c r="F3384" s="6" t="s">
        <v>115</v>
      </c>
      <c r="G3384" s="6" t="s">
        <v>116</v>
      </c>
      <c r="H3384" s="6" t="s">
        <v>17</v>
      </c>
      <c r="I3384" s="8">
        <v>0.65</v>
      </c>
      <c r="J3384" s="9">
        <v>6000</v>
      </c>
      <c r="K3384" s="10">
        <f t="shared" si="0"/>
        <v>3900</v>
      </c>
      <c r="L3384" s="10">
        <f t="shared" si="1"/>
        <v>1365</v>
      </c>
      <c r="M3384" s="11">
        <v>0.35</v>
      </c>
      <c r="O3384" s="16"/>
      <c r="P3384" s="14"/>
      <c r="Q3384" s="12"/>
      <c r="R3384" s="13"/>
    </row>
    <row r="3385" spans="1:18" ht="15.75" customHeight="1">
      <c r="A3385" s="1"/>
      <c r="B3385" s="6" t="s">
        <v>14</v>
      </c>
      <c r="C3385" s="6">
        <v>1185732</v>
      </c>
      <c r="D3385" s="7">
        <v>44543</v>
      </c>
      <c r="E3385" s="6" t="s">
        <v>15</v>
      </c>
      <c r="F3385" s="6" t="s">
        <v>115</v>
      </c>
      <c r="G3385" s="6" t="s">
        <v>116</v>
      </c>
      <c r="H3385" s="6" t="s">
        <v>18</v>
      </c>
      <c r="I3385" s="8">
        <v>0.55000000000000004</v>
      </c>
      <c r="J3385" s="9">
        <v>4000</v>
      </c>
      <c r="K3385" s="10">
        <f t="shared" si="0"/>
        <v>2200</v>
      </c>
      <c r="L3385" s="10">
        <f t="shared" si="1"/>
        <v>770</v>
      </c>
      <c r="M3385" s="11">
        <v>0.35</v>
      </c>
      <c r="O3385" s="16"/>
      <c r="P3385" s="14"/>
      <c r="Q3385" s="12"/>
      <c r="R3385" s="13"/>
    </row>
    <row r="3386" spans="1:18" ht="15.75" customHeight="1">
      <c r="A3386" s="1"/>
      <c r="B3386" s="6" t="s">
        <v>14</v>
      </c>
      <c r="C3386" s="6">
        <v>1185732</v>
      </c>
      <c r="D3386" s="7">
        <v>44543</v>
      </c>
      <c r="E3386" s="6" t="s">
        <v>15</v>
      </c>
      <c r="F3386" s="6" t="s">
        <v>115</v>
      </c>
      <c r="G3386" s="6" t="s">
        <v>116</v>
      </c>
      <c r="H3386" s="6" t="s">
        <v>19</v>
      </c>
      <c r="I3386" s="8">
        <v>0.55000000000000004</v>
      </c>
      <c r="J3386" s="9">
        <v>3750</v>
      </c>
      <c r="K3386" s="10">
        <f t="shared" si="0"/>
        <v>2062.5</v>
      </c>
      <c r="L3386" s="10">
        <f t="shared" si="1"/>
        <v>825</v>
      </c>
      <c r="M3386" s="11">
        <v>0.4</v>
      </c>
      <c r="O3386" s="16"/>
      <c r="P3386" s="14"/>
      <c r="Q3386" s="12"/>
      <c r="R3386" s="13"/>
    </row>
    <row r="3387" spans="1:18" ht="15.75" customHeight="1">
      <c r="A3387" s="1"/>
      <c r="B3387" s="6" t="s">
        <v>14</v>
      </c>
      <c r="C3387" s="6">
        <v>1185732</v>
      </c>
      <c r="D3387" s="7">
        <v>44543</v>
      </c>
      <c r="E3387" s="6" t="s">
        <v>15</v>
      </c>
      <c r="F3387" s="6" t="s">
        <v>115</v>
      </c>
      <c r="G3387" s="6" t="s">
        <v>116</v>
      </c>
      <c r="H3387" s="6" t="s">
        <v>20</v>
      </c>
      <c r="I3387" s="8">
        <v>0.55000000000000004</v>
      </c>
      <c r="J3387" s="9">
        <v>3250</v>
      </c>
      <c r="K3387" s="10">
        <f t="shared" si="0"/>
        <v>1787.5000000000002</v>
      </c>
      <c r="L3387" s="10">
        <f t="shared" si="1"/>
        <v>715.00000000000011</v>
      </c>
      <c r="M3387" s="11">
        <v>0.4</v>
      </c>
      <c r="O3387" s="16"/>
      <c r="P3387" s="14"/>
      <c r="Q3387" s="12"/>
      <c r="R3387" s="13"/>
    </row>
    <row r="3388" spans="1:18" ht="15.75" customHeight="1">
      <c r="A3388" s="1"/>
      <c r="B3388" s="6" t="s">
        <v>14</v>
      </c>
      <c r="C3388" s="6">
        <v>1185732</v>
      </c>
      <c r="D3388" s="7">
        <v>44543</v>
      </c>
      <c r="E3388" s="6" t="s">
        <v>15</v>
      </c>
      <c r="F3388" s="6" t="s">
        <v>115</v>
      </c>
      <c r="G3388" s="6" t="s">
        <v>116</v>
      </c>
      <c r="H3388" s="6" t="s">
        <v>21</v>
      </c>
      <c r="I3388" s="8">
        <v>0.65</v>
      </c>
      <c r="J3388" s="9">
        <v>3250</v>
      </c>
      <c r="K3388" s="10">
        <f t="shared" si="0"/>
        <v>2112.5</v>
      </c>
      <c r="L3388" s="10">
        <f t="shared" si="1"/>
        <v>633.75</v>
      </c>
      <c r="M3388" s="11">
        <v>0.3</v>
      </c>
      <c r="O3388" s="16"/>
      <c r="P3388" s="14"/>
      <c r="Q3388" s="12"/>
      <c r="R3388" s="13"/>
    </row>
    <row r="3389" spans="1:18" ht="15.75" customHeight="1">
      <c r="A3389" s="1"/>
      <c r="B3389" s="6" t="s">
        <v>14</v>
      </c>
      <c r="C3389" s="6">
        <v>1185732</v>
      </c>
      <c r="D3389" s="7">
        <v>44543</v>
      </c>
      <c r="E3389" s="6" t="s">
        <v>15</v>
      </c>
      <c r="F3389" s="6" t="s">
        <v>115</v>
      </c>
      <c r="G3389" s="6" t="s">
        <v>116</v>
      </c>
      <c r="H3389" s="6" t="s">
        <v>22</v>
      </c>
      <c r="I3389" s="8">
        <v>0.7</v>
      </c>
      <c r="J3389" s="9">
        <v>4250</v>
      </c>
      <c r="K3389" s="10">
        <f t="shared" si="0"/>
        <v>2975</v>
      </c>
      <c r="L3389" s="10">
        <f t="shared" si="1"/>
        <v>1190</v>
      </c>
      <c r="M3389" s="11">
        <v>0.4</v>
      </c>
      <c r="O3389" s="16"/>
      <c r="P3389" s="14"/>
      <c r="Q3389" s="12"/>
      <c r="R3389" s="13"/>
    </row>
    <row r="3390" spans="1:18" ht="15.75" customHeight="1">
      <c r="A3390" s="1" t="s">
        <v>39</v>
      </c>
      <c r="B3390" s="6" t="s">
        <v>14</v>
      </c>
      <c r="C3390" s="6">
        <v>1185732</v>
      </c>
      <c r="D3390" s="7">
        <v>44206</v>
      </c>
      <c r="E3390" s="6" t="s">
        <v>15</v>
      </c>
      <c r="F3390" s="6" t="s">
        <v>117</v>
      </c>
      <c r="G3390" s="6" t="s">
        <v>118</v>
      </c>
      <c r="H3390" s="6" t="s">
        <v>17</v>
      </c>
      <c r="I3390" s="8">
        <v>0.35000000000000003</v>
      </c>
      <c r="J3390" s="9">
        <v>4750</v>
      </c>
      <c r="K3390" s="10">
        <f t="shared" si="0"/>
        <v>1662.5000000000002</v>
      </c>
      <c r="L3390" s="10">
        <f t="shared" si="1"/>
        <v>581.875</v>
      </c>
      <c r="M3390" s="11">
        <v>0.35</v>
      </c>
      <c r="O3390" s="16"/>
      <c r="P3390" s="14"/>
      <c r="Q3390" s="12"/>
      <c r="R3390" s="13"/>
    </row>
    <row r="3391" spans="1:18" ht="15.75" customHeight="1">
      <c r="A3391" s="1"/>
      <c r="B3391" s="6" t="s">
        <v>14</v>
      </c>
      <c r="C3391" s="6">
        <v>1185732</v>
      </c>
      <c r="D3391" s="7">
        <v>44206</v>
      </c>
      <c r="E3391" s="6" t="s">
        <v>15</v>
      </c>
      <c r="F3391" s="6" t="s">
        <v>117</v>
      </c>
      <c r="G3391" s="6" t="s">
        <v>118</v>
      </c>
      <c r="H3391" s="6" t="s">
        <v>18</v>
      </c>
      <c r="I3391" s="8">
        <v>0.35000000000000003</v>
      </c>
      <c r="J3391" s="9">
        <v>2750</v>
      </c>
      <c r="K3391" s="10">
        <f t="shared" si="0"/>
        <v>962.50000000000011</v>
      </c>
      <c r="L3391" s="10">
        <f t="shared" si="1"/>
        <v>336.875</v>
      </c>
      <c r="M3391" s="11">
        <v>0.35</v>
      </c>
      <c r="O3391" s="16"/>
      <c r="P3391" s="14"/>
      <c r="Q3391" s="12"/>
      <c r="R3391" s="13"/>
    </row>
    <row r="3392" spans="1:18" ht="15.75" customHeight="1">
      <c r="A3392" s="1"/>
      <c r="B3392" s="6" t="s">
        <v>14</v>
      </c>
      <c r="C3392" s="6">
        <v>1185732</v>
      </c>
      <c r="D3392" s="7">
        <v>44206</v>
      </c>
      <c r="E3392" s="6" t="s">
        <v>15</v>
      </c>
      <c r="F3392" s="6" t="s">
        <v>117</v>
      </c>
      <c r="G3392" s="6" t="s">
        <v>118</v>
      </c>
      <c r="H3392" s="6" t="s">
        <v>19</v>
      </c>
      <c r="I3392" s="8">
        <v>0.25000000000000006</v>
      </c>
      <c r="J3392" s="9">
        <v>2750</v>
      </c>
      <c r="K3392" s="10">
        <f t="shared" si="0"/>
        <v>687.50000000000011</v>
      </c>
      <c r="L3392" s="10">
        <f t="shared" si="1"/>
        <v>275.00000000000006</v>
      </c>
      <c r="M3392" s="11">
        <v>0.4</v>
      </c>
      <c r="O3392" s="16"/>
      <c r="P3392" s="14"/>
      <c r="Q3392" s="12"/>
      <c r="R3392" s="13"/>
    </row>
    <row r="3393" spans="1:18" ht="15.75" customHeight="1">
      <c r="A3393" s="1"/>
      <c r="B3393" s="6" t="s">
        <v>14</v>
      </c>
      <c r="C3393" s="6">
        <v>1185732</v>
      </c>
      <c r="D3393" s="7">
        <v>44206</v>
      </c>
      <c r="E3393" s="6" t="s">
        <v>15</v>
      </c>
      <c r="F3393" s="6" t="s">
        <v>117</v>
      </c>
      <c r="G3393" s="6" t="s">
        <v>118</v>
      </c>
      <c r="H3393" s="6" t="s">
        <v>20</v>
      </c>
      <c r="I3393" s="8">
        <v>0.3</v>
      </c>
      <c r="J3393" s="9">
        <v>1250</v>
      </c>
      <c r="K3393" s="10">
        <f t="shared" si="0"/>
        <v>375</v>
      </c>
      <c r="L3393" s="10">
        <f t="shared" si="1"/>
        <v>150</v>
      </c>
      <c r="M3393" s="11">
        <v>0.4</v>
      </c>
      <c r="O3393" s="16"/>
      <c r="P3393" s="14"/>
      <c r="Q3393" s="12"/>
      <c r="R3393" s="13"/>
    </row>
    <row r="3394" spans="1:18" ht="15.75" customHeight="1">
      <c r="A3394" s="1"/>
      <c r="B3394" s="6" t="s">
        <v>14</v>
      </c>
      <c r="C3394" s="6">
        <v>1185732</v>
      </c>
      <c r="D3394" s="7">
        <v>44206</v>
      </c>
      <c r="E3394" s="6" t="s">
        <v>15</v>
      </c>
      <c r="F3394" s="6" t="s">
        <v>117</v>
      </c>
      <c r="G3394" s="6" t="s">
        <v>118</v>
      </c>
      <c r="H3394" s="6" t="s">
        <v>21</v>
      </c>
      <c r="I3394" s="8">
        <v>0.45</v>
      </c>
      <c r="J3394" s="9">
        <v>1750</v>
      </c>
      <c r="K3394" s="10">
        <f t="shared" si="0"/>
        <v>787.5</v>
      </c>
      <c r="L3394" s="10">
        <f t="shared" si="1"/>
        <v>236.25</v>
      </c>
      <c r="M3394" s="11">
        <v>0.3</v>
      </c>
      <c r="O3394" s="16"/>
      <c r="P3394" s="14"/>
      <c r="Q3394" s="12"/>
      <c r="R3394" s="13"/>
    </row>
    <row r="3395" spans="1:18" ht="15.75" customHeight="1">
      <c r="A3395" s="1"/>
      <c r="B3395" s="6" t="s">
        <v>14</v>
      </c>
      <c r="C3395" s="6">
        <v>1185732</v>
      </c>
      <c r="D3395" s="7">
        <v>44206</v>
      </c>
      <c r="E3395" s="6" t="s">
        <v>15</v>
      </c>
      <c r="F3395" s="6" t="s">
        <v>117</v>
      </c>
      <c r="G3395" s="6" t="s">
        <v>118</v>
      </c>
      <c r="H3395" s="6" t="s">
        <v>22</v>
      </c>
      <c r="I3395" s="8">
        <v>0.35000000000000003</v>
      </c>
      <c r="J3395" s="9">
        <v>2750</v>
      </c>
      <c r="K3395" s="10">
        <f t="shared" si="0"/>
        <v>962.50000000000011</v>
      </c>
      <c r="L3395" s="10">
        <f t="shared" si="1"/>
        <v>385.00000000000006</v>
      </c>
      <c r="M3395" s="11">
        <v>0.4</v>
      </c>
      <c r="O3395" s="16"/>
      <c r="P3395" s="14"/>
      <c r="Q3395" s="12"/>
      <c r="R3395" s="13"/>
    </row>
    <row r="3396" spans="1:18" ht="15.75" customHeight="1">
      <c r="A3396" s="1"/>
      <c r="B3396" s="6" t="s">
        <v>14</v>
      </c>
      <c r="C3396" s="6">
        <v>1185732</v>
      </c>
      <c r="D3396" s="7">
        <v>44235</v>
      </c>
      <c r="E3396" s="6" t="s">
        <v>15</v>
      </c>
      <c r="F3396" s="6" t="s">
        <v>117</v>
      </c>
      <c r="G3396" s="6" t="s">
        <v>118</v>
      </c>
      <c r="H3396" s="6" t="s">
        <v>17</v>
      </c>
      <c r="I3396" s="8">
        <v>0.35000000000000003</v>
      </c>
      <c r="J3396" s="9">
        <v>5250</v>
      </c>
      <c r="K3396" s="10">
        <f t="shared" si="0"/>
        <v>1837.5000000000002</v>
      </c>
      <c r="L3396" s="10">
        <f t="shared" si="1"/>
        <v>643.125</v>
      </c>
      <c r="M3396" s="11">
        <v>0.35</v>
      </c>
      <c r="O3396" s="16"/>
      <c r="P3396" s="14"/>
      <c r="Q3396" s="12"/>
      <c r="R3396" s="13"/>
    </row>
    <row r="3397" spans="1:18" ht="15.75" customHeight="1">
      <c r="A3397" s="1"/>
      <c r="B3397" s="6" t="s">
        <v>14</v>
      </c>
      <c r="C3397" s="6">
        <v>1185732</v>
      </c>
      <c r="D3397" s="7">
        <v>44235</v>
      </c>
      <c r="E3397" s="6" t="s">
        <v>15</v>
      </c>
      <c r="F3397" s="6" t="s">
        <v>117</v>
      </c>
      <c r="G3397" s="6" t="s">
        <v>118</v>
      </c>
      <c r="H3397" s="6" t="s">
        <v>18</v>
      </c>
      <c r="I3397" s="8">
        <v>0.35000000000000003</v>
      </c>
      <c r="J3397" s="9">
        <v>1750</v>
      </c>
      <c r="K3397" s="10">
        <f t="shared" si="0"/>
        <v>612.50000000000011</v>
      </c>
      <c r="L3397" s="10">
        <f t="shared" si="1"/>
        <v>214.37500000000003</v>
      </c>
      <c r="M3397" s="11">
        <v>0.35</v>
      </c>
      <c r="O3397" s="16"/>
      <c r="P3397" s="14"/>
      <c r="Q3397" s="12"/>
      <c r="R3397" s="13"/>
    </row>
    <row r="3398" spans="1:18" ht="15.75" customHeight="1">
      <c r="A3398" s="1"/>
      <c r="B3398" s="6" t="s">
        <v>14</v>
      </c>
      <c r="C3398" s="6">
        <v>1185732</v>
      </c>
      <c r="D3398" s="7">
        <v>44235</v>
      </c>
      <c r="E3398" s="6" t="s">
        <v>15</v>
      </c>
      <c r="F3398" s="6" t="s">
        <v>117</v>
      </c>
      <c r="G3398" s="6" t="s">
        <v>118</v>
      </c>
      <c r="H3398" s="6" t="s">
        <v>19</v>
      </c>
      <c r="I3398" s="8">
        <v>0.25000000000000006</v>
      </c>
      <c r="J3398" s="9">
        <v>2250</v>
      </c>
      <c r="K3398" s="10">
        <f t="shared" si="0"/>
        <v>562.50000000000011</v>
      </c>
      <c r="L3398" s="10">
        <f t="shared" si="1"/>
        <v>225.00000000000006</v>
      </c>
      <c r="M3398" s="11">
        <v>0.4</v>
      </c>
      <c r="O3398" s="16"/>
      <c r="P3398" s="14"/>
      <c r="Q3398" s="12"/>
      <c r="R3398" s="13"/>
    </row>
    <row r="3399" spans="1:18" ht="15.75" customHeight="1">
      <c r="A3399" s="1"/>
      <c r="B3399" s="6" t="s">
        <v>14</v>
      </c>
      <c r="C3399" s="6">
        <v>1185732</v>
      </c>
      <c r="D3399" s="7">
        <v>44235</v>
      </c>
      <c r="E3399" s="6" t="s">
        <v>15</v>
      </c>
      <c r="F3399" s="6" t="s">
        <v>117</v>
      </c>
      <c r="G3399" s="6" t="s">
        <v>118</v>
      </c>
      <c r="H3399" s="6" t="s">
        <v>20</v>
      </c>
      <c r="I3399" s="8">
        <v>0.3</v>
      </c>
      <c r="J3399" s="9">
        <v>1000</v>
      </c>
      <c r="K3399" s="10">
        <f t="shared" si="0"/>
        <v>300</v>
      </c>
      <c r="L3399" s="10">
        <f t="shared" si="1"/>
        <v>120</v>
      </c>
      <c r="M3399" s="11">
        <v>0.4</v>
      </c>
      <c r="O3399" s="16"/>
      <c r="P3399" s="14"/>
      <c r="Q3399" s="12"/>
      <c r="R3399" s="13"/>
    </row>
    <row r="3400" spans="1:18" ht="15.75" customHeight="1">
      <c r="A3400" s="1"/>
      <c r="B3400" s="6" t="s">
        <v>14</v>
      </c>
      <c r="C3400" s="6">
        <v>1185732</v>
      </c>
      <c r="D3400" s="7">
        <v>44235</v>
      </c>
      <c r="E3400" s="6" t="s">
        <v>15</v>
      </c>
      <c r="F3400" s="6" t="s">
        <v>117</v>
      </c>
      <c r="G3400" s="6" t="s">
        <v>118</v>
      </c>
      <c r="H3400" s="6" t="s">
        <v>21</v>
      </c>
      <c r="I3400" s="8">
        <v>0.45</v>
      </c>
      <c r="J3400" s="9">
        <v>1750</v>
      </c>
      <c r="K3400" s="10">
        <f t="shared" si="0"/>
        <v>787.5</v>
      </c>
      <c r="L3400" s="10">
        <f t="shared" si="1"/>
        <v>236.25</v>
      </c>
      <c r="M3400" s="11">
        <v>0.3</v>
      </c>
      <c r="O3400" s="16"/>
      <c r="P3400" s="14"/>
      <c r="Q3400" s="12"/>
      <c r="R3400" s="13"/>
    </row>
    <row r="3401" spans="1:18" ht="15.75" customHeight="1">
      <c r="A3401" s="1"/>
      <c r="B3401" s="6" t="s">
        <v>14</v>
      </c>
      <c r="C3401" s="6">
        <v>1185732</v>
      </c>
      <c r="D3401" s="7">
        <v>44235</v>
      </c>
      <c r="E3401" s="6" t="s">
        <v>15</v>
      </c>
      <c r="F3401" s="6" t="s">
        <v>117</v>
      </c>
      <c r="G3401" s="6" t="s">
        <v>118</v>
      </c>
      <c r="H3401" s="6" t="s">
        <v>22</v>
      </c>
      <c r="I3401" s="8">
        <v>0.35000000000000003</v>
      </c>
      <c r="J3401" s="9">
        <v>2750</v>
      </c>
      <c r="K3401" s="10">
        <f t="shared" si="0"/>
        <v>962.50000000000011</v>
      </c>
      <c r="L3401" s="10">
        <f t="shared" si="1"/>
        <v>385.00000000000006</v>
      </c>
      <c r="M3401" s="11">
        <v>0.4</v>
      </c>
      <c r="O3401" s="16"/>
      <c r="P3401" s="14"/>
      <c r="Q3401" s="12"/>
      <c r="R3401" s="13"/>
    </row>
    <row r="3402" spans="1:18" ht="15.75" customHeight="1">
      <c r="A3402" s="1"/>
      <c r="B3402" s="6" t="s">
        <v>14</v>
      </c>
      <c r="C3402" s="6">
        <v>1185732</v>
      </c>
      <c r="D3402" s="7">
        <v>44261</v>
      </c>
      <c r="E3402" s="6" t="s">
        <v>15</v>
      </c>
      <c r="F3402" s="6" t="s">
        <v>117</v>
      </c>
      <c r="G3402" s="6" t="s">
        <v>118</v>
      </c>
      <c r="H3402" s="6" t="s">
        <v>17</v>
      </c>
      <c r="I3402" s="8">
        <v>0.35000000000000003</v>
      </c>
      <c r="J3402" s="9">
        <v>4950</v>
      </c>
      <c r="K3402" s="10">
        <f t="shared" si="0"/>
        <v>1732.5000000000002</v>
      </c>
      <c r="L3402" s="10">
        <f t="shared" si="1"/>
        <v>606.375</v>
      </c>
      <c r="M3402" s="11">
        <v>0.35</v>
      </c>
      <c r="O3402" s="16"/>
      <c r="P3402" s="14"/>
      <c r="Q3402" s="12"/>
      <c r="R3402" s="13"/>
    </row>
    <row r="3403" spans="1:18" ht="15.75" customHeight="1">
      <c r="A3403" s="1"/>
      <c r="B3403" s="6" t="s">
        <v>14</v>
      </c>
      <c r="C3403" s="6">
        <v>1185732</v>
      </c>
      <c r="D3403" s="7">
        <v>44261</v>
      </c>
      <c r="E3403" s="6" t="s">
        <v>15</v>
      </c>
      <c r="F3403" s="6" t="s">
        <v>117</v>
      </c>
      <c r="G3403" s="6" t="s">
        <v>118</v>
      </c>
      <c r="H3403" s="6" t="s">
        <v>18</v>
      </c>
      <c r="I3403" s="8">
        <v>0.35000000000000003</v>
      </c>
      <c r="J3403" s="9">
        <v>2000</v>
      </c>
      <c r="K3403" s="10">
        <f t="shared" si="0"/>
        <v>700.00000000000011</v>
      </c>
      <c r="L3403" s="10">
        <f t="shared" si="1"/>
        <v>245.00000000000003</v>
      </c>
      <c r="M3403" s="11">
        <v>0.35</v>
      </c>
      <c r="O3403" s="16"/>
      <c r="P3403" s="14"/>
      <c r="Q3403" s="12"/>
      <c r="R3403" s="13"/>
    </row>
    <row r="3404" spans="1:18" ht="15.75" customHeight="1">
      <c r="A3404" s="1"/>
      <c r="B3404" s="6" t="s">
        <v>14</v>
      </c>
      <c r="C3404" s="6">
        <v>1185732</v>
      </c>
      <c r="D3404" s="7">
        <v>44261</v>
      </c>
      <c r="E3404" s="6" t="s">
        <v>15</v>
      </c>
      <c r="F3404" s="6" t="s">
        <v>117</v>
      </c>
      <c r="G3404" s="6" t="s">
        <v>118</v>
      </c>
      <c r="H3404" s="6" t="s">
        <v>19</v>
      </c>
      <c r="I3404" s="8">
        <v>0.25000000000000006</v>
      </c>
      <c r="J3404" s="9">
        <v>2250</v>
      </c>
      <c r="K3404" s="10">
        <f t="shared" si="0"/>
        <v>562.50000000000011</v>
      </c>
      <c r="L3404" s="10">
        <f t="shared" si="1"/>
        <v>225.00000000000006</v>
      </c>
      <c r="M3404" s="11">
        <v>0.4</v>
      </c>
      <c r="O3404" s="16"/>
      <c r="P3404" s="14"/>
      <c r="Q3404" s="12"/>
      <c r="R3404" s="13"/>
    </row>
    <row r="3405" spans="1:18" ht="15.75" customHeight="1">
      <c r="A3405" s="1"/>
      <c r="B3405" s="6" t="s">
        <v>14</v>
      </c>
      <c r="C3405" s="6">
        <v>1185732</v>
      </c>
      <c r="D3405" s="7">
        <v>44261</v>
      </c>
      <c r="E3405" s="6" t="s">
        <v>15</v>
      </c>
      <c r="F3405" s="6" t="s">
        <v>117</v>
      </c>
      <c r="G3405" s="6" t="s">
        <v>118</v>
      </c>
      <c r="H3405" s="6" t="s">
        <v>20</v>
      </c>
      <c r="I3405" s="8">
        <v>0.3</v>
      </c>
      <c r="J3405" s="9">
        <v>750</v>
      </c>
      <c r="K3405" s="10">
        <f t="shared" si="0"/>
        <v>225</v>
      </c>
      <c r="L3405" s="10">
        <f t="shared" si="1"/>
        <v>90</v>
      </c>
      <c r="M3405" s="11">
        <v>0.4</v>
      </c>
      <c r="O3405" s="16"/>
      <c r="P3405" s="14"/>
      <c r="Q3405" s="12"/>
      <c r="R3405" s="13"/>
    </row>
    <row r="3406" spans="1:18" ht="15.75" customHeight="1">
      <c r="A3406" s="1"/>
      <c r="B3406" s="6" t="s">
        <v>14</v>
      </c>
      <c r="C3406" s="6">
        <v>1185732</v>
      </c>
      <c r="D3406" s="7">
        <v>44261</v>
      </c>
      <c r="E3406" s="6" t="s">
        <v>15</v>
      </c>
      <c r="F3406" s="6" t="s">
        <v>117</v>
      </c>
      <c r="G3406" s="6" t="s">
        <v>118</v>
      </c>
      <c r="H3406" s="6" t="s">
        <v>21</v>
      </c>
      <c r="I3406" s="8">
        <v>0.45</v>
      </c>
      <c r="J3406" s="9">
        <v>1250</v>
      </c>
      <c r="K3406" s="10">
        <f t="shared" si="0"/>
        <v>562.5</v>
      </c>
      <c r="L3406" s="10">
        <f t="shared" si="1"/>
        <v>168.75</v>
      </c>
      <c r="M3406" s="11">
        <v>0.3</v>
      </c>
      <c r="O3406" s="16"/>
      <c r="P3406" s="14"/>
      <c r="Q3406" s="12"/>
      <c r="R3406" s="13"/>
    </row>
    <row r="3407" spans="1:18" ht="15.75" customHeight="1">
      <c r="A3407" s="1"/>
      <c r="B3407" s="6" t="s">
        <v>14</v>
      </c>
      <c r="C3407" s="6">
        <v>1185732</v>
      </c>
      <c r="D3407" s="7">
        <v>44261</v>
      </c>
      <c r="E3407" s="6" t="s">
        <v>15</v>
      </c>
      <c r="F3407" s="6" t="s">
        <v>117</v>
      </c>
      <c r="G3407" s="6" t="s">
        <v>118</v>
      </c>
      <c r="H3407" s="6" t="s">
        <v>22</v>
      </c>
      <c r="I3407" s="8">
        <v>0.35000000000000003</v>
      </c>
      <c r="J3407" s="9">
        <v>2250</v>
      </c>
      <c r="K3407" s="10">
        <f t="shared" si="0"/>
        <v>787.50000000000011</v>
      </c>
      <c r="L3407" s="10">
        <f t="shared" si="1"/>
        <v>315.00000000000006</v>
      </c>
      <c r="M3407" s="11">
        <v>0.4</v>
      </c>
      <c r="O3407" s="16"/>
      <c r="P3407" s="14"/>
      <c r="Q3407" s="12"/>
      <c r="R3407" s="13"/>
    </row>
    <row r="3408" spans="1:18" ht="15.75" customHeight="1">
      <c r="A3408" s="1"/>
      <c r="B3408" s="6" t="s">
        <v>14</v>
      </c>
      <c r="C3408" s="6">
        <v>1185732</v>
      </c>
      <c r="D3408" s="7">
        <v>44293</v>
      </c>
      <c r="E3408" s="6" t="s">
        <v>15</v>
      </c>
      <c r="F3408" s="6" t="s">
        <v>117</v>
      </c>
      <c r="G3408" s="6" t="s">
        <v>118</v>
      </c>
      <c r="H3408" s="6" t="s">
        <v>17</v>
      </c>
      <c r="I3408" s="8">
        <v>0.35000000000000003</v>
      </c>
      <c r="J3408" s="9">
        <v>4750</v>
      </c>
      <c r="K3408" s="10">
        <f t="shared" si="0"/>
        <v>1662.5000000000002</v>
      </c>
      <c r="L3408" s="10">
        <f t="shared" si="1"/>
        <v>581.875</v>
      </c>
      <c r="M3408" s="11">
        <v>0.35</v>
      </c>
      <c r="O3408" s="16"/>
      <c r="P3408" s="14"/>
      <c r="Q3408" s="12"/>
      <c r="R3408" s="13"/>
    </row>
    <row r="3409" spans="1:18" ht="15.75" customHeight="1">
      <c r="A3409" s="1"/>
      <c r="B3409" s="6" t="s">
        <v>14</v>
      </c>
      <c r="C3409" s="6">
        <v>1185732</v>
      </c>
      <c r="D3409" s="7">
        <v>44293</v>
      </c>
      <c r="E3409" s="6" t="s">
        <v>15</v>
      </c>
      <c r="F3409" s="6" t="s">
        <v>117</v>
      </c>
      <c r="G3409" s="6" t="s">
        <v>118</v>
      </c>
      <c r="H3409" s="6" t="s">
        <v>18</v>
      </c>
      <c r="I3409" s="8">
        <v>0.35000000000000003</v>
      </c>
      <c r="J3409" s="9">
        <v>1750</v>
      </c>
      <c r="K3409" s="10">
        <f t="shared" si="0"/>
        <v>612.50000000000011</v>
      </c>
      <c r="L3409" s="10">
        <f t="shared" si="1"/>
        <v>214.37500000000003</v>
      </c>
      <c r="M3409" s="11">
        <v>0.35</v>
      </c>
      <c r="O3409" s="16"/>
      <c r="P3409" s="14"/>
      <c r="Q3409" s="12"/>
      <c r="R3409" s="13"/>
    </row>
    <row r="3410" spans="1:18" ht="15.75" customHeight="1">
      <c r="A3410" s="1"/>
      <c r="B3410" s="6" t="s">
        <v>14</v>
      </c>
      <c r="C3410" s="6">
        <v>1185732</v>
      </c>
      <c r="D3410" s="7">
        <v>44293</v>
      </c>
      <c r="E3410" s="6" t="s">
        <v>15</v>
      </c>
      <c r="F3410" s="6" t="s">
        <v>117</v>
      </c>
      <c r="G3410" s="6" t="s">
        <v>118</v>
      </c>
      <c r="H3410" s="6" t="s">
        <v>19</v>
      </c>
      <c r="I3410" s="8">
        <v>0.25000000000000006</v>
      </c>
      <c r="J3410" s="9">
        <v>1750</v>
      </c>
      <c r="K3410" s="10">
        <f t="shared" si="0"/>
        <v>437.50000000000011</v>
      </c>
      <c r="L3410" s="10">
        <f t="shared" si="1"/>
        <v>175.00000000000006</v>
      </c>
      <c r="M3410" s="11">
        <v>0.4</v>
      </c>
      <c r="O3410" s="16"/>
      <c r="P3410" s="14"/>
      <c r="Q3410" s="12"/>
      <c r="R3410" s="13"/>
    </row>
    <row r="3411" spans="1:18" ht="15.75" customHeight="1">
      <c r="A3411" s="1"/>
      <c r="B3411" s="6" t="s">
        <v>14</v>
      </c>
      <c r="C3411" s="6">
        <v>1185732</v>
      </c>
      <c r="D3411" s="7">
        <v>44293</v>
      </c>
      <c r="E3411" s="6" t="s">
        <v>15</v>
      </c>
      <c r="F3411" s="6" t="s">
        <v>117</v>
      </c>
      <c r="G3411" s="6" t="s">
        <v>118</v>
      </c>
      <c r="H3411" s="6" t="s">
        <v>20</v>
      </c>
      <c r="I3411" s="8">
        <v>0.3</v>
      </c>
      <c r="J3411" s="9">
        <v>1000</v>
      </c>
      <c r="K3411" s="10">
        <f t="shared" si="0"/>
        <v>300</v>
      </c>
      <c r="L3411" s="10">
        <f t="shared" si="1"/>
        <v>120</v>
      </c>
      <c r="M3411" s="11">
        <v>0.4</v>
      </c>
      <c r="O3411" s="16"/>
      <c r="P3411" s="14"/>
      <c r="Q3411" s="12"/>
      <c r="R3411" s="13"/>
    </row>
    <row r="3412" spans="1:18" ht="15.75" customHeight="1">
      <c r="A3412" s="1"/>
      <c r="B3412" s="6" t="s">
        <v>14</v>
      </c>
      <c r="C3412" s="6">
        <v>1185732</v>
      </c>
      <c r="D3412" s="7">
        <v>44293</v>
      </c>
      <c r="E3412" s="6" t="s">
        <v>15</v>
      </c>
      <c r="F3412" s="6" t="s">
        <v>117</v>
      </c>
      <c r="G3412" s="6" t="s">
        <v>118</v>
      </c>
      <c r="H3412" s="6" t="s">
        <v>21</v>
      </c>
      <c r="I3412" s="8">
        <v>0.45</v>
      </c>
      <c r="J3412" s="9">
        <v>1000</v>
      </c>
      <c r="K3412" s="10">
        <f t="shared" si="0"/>
        <v>450</v>
      </c>
      <c r="L3412" s="10">
        <f t="shared" si="1"/>
        <v>135</v>
      </c>
      <c r="M3412" s="11">
        <v>0.3</v>
      </c>
      <c r="O3412" s="16"/>
      <c r="P3412" s="14"/>
      <c r="Q3412" s="12"/>
      <c r="R3412" s="13"/>
    </row>
    <row r="3413" spans="1:18" ht="15.75" customHeight="1">
      <c r="A3413" s="1"/>
      <c r="B3413" s="6" t="s">
        <v>14</v>
      </c>
      <c r="C3413" s="6">
        <v>1185732</v>
      </c>
      <c r="D3413" s="7">
        <v>44293</v>
      </c>
      <c r="E3413" s="6" t="s">
        <v>15</v>
      </c>
      <c r="F3413" s="6" t="s">
        <v>117</v>
      </c>
      <c r="G3413" s="6" t="s">
        <v>118</v>
      </c>
      <c r="H3413" s="6" t="s">
        <v>22</v>
      </c>
      <c r="I3413" s="8">
        <v>0.35000000000000003</v>
      </c>
      <c r="J3413" s="9">
        <v>2500</v>
      </c>
      <c r="K3413" s="10">
        <f t="shared" si="0"/>
        <v>875.00000000000011</v>
      </c>
      <c r="L3413" s="10">
        <f t="shared" si="1"/>
        <v>350.00000000000006</v>
      </c>
      <c r="M3413" s="11">
        <v>0.4</v>
      </c>
      <c r="O3413" s="16"/>
      <c r="P3413" s="14"/>
      <c r="Q3413" s="12"/>
      <c r="R3413" s="13"/>
    </row>
    <row r="3414" spans="1:18" ht="15.75" customHeight="1">
      <c r="A3414" s="1"/>
      <c r="B3414" s="6" t="s">
        <v>14</v>
      </c>
      <c r="C3414" s="6">
        <v>1185732</v>
      </c>
      <c r="D3414" s="7">
        <v>44322</v>
      </c>
      <c r="E3414" s="6" t="s">
        <v>15</v>
      </c>
      <c r="F3414" s="6" t="s">
        <v>117</v>
      </c>
      <c r="G3414" s="6" t="s">
        <v>118</v>
      </c>
      <c r="H3414" s="6" t="s">
        <v>17</v>
      </c>
      <c r="I3414" s="8">
        <v>0.49999999999999994</v>
      </c>
      <c r="J3414" s="9">
        <v>5200</v>
      </c>
      <c r="K3414" s="10">
        <f t="shared" si="0"/>
        <v>2599.9999999999995</v>
      </c>
      <c r="L3414" s="10">
        <f t="shared" si="1"/>
        <v>909.99999999999977</v>
      </c>
      <c r="M3414" s="11">
        <v>0.35</v>
      </c>
      <c r="O3414" s="16"/>
      <c r="P3414" s="14"/>
      <c r="Q3414" s="12"/>
      <c r="R3414" s="13"/>
    </row>
    <row r="3415" spans="1:18" ht="15.75" customHeight="1">
      <c r="A3415" s="1"/>
      <c r="B3415" s="6" t="s">
        <v>14</v>
      </c>
      <c r="C3415" s="6">
        <v>1185732</v>
      </c>
      <c r="D3415" s="7">
        <v>44322</v>
      </c>
      <c r="E3415" s="6" t="s">
        <v>15</v>
      </c>
      <c r="F3415" s="6" t="s">
        <v>117</v>
      </c>
      <c r="G3415" s="6" t="s">
        <v>118</v>
      </c>
      <c r="H3415" s="6" t="s">
        <v>18</v>
      </c>
      <c r="I3415" s="8">
        <v>0.45</v>
      </c>
      <c r="J3415" s="9">
        <v>2250</v>
      </c>
      <c r="K3415" s="10">
        <f t="shared" si="0"/>
        <v>1012.5</v>
      </c>
      <c r="L3415" s="10">
        <f t="shared" si="1"/>
        <v>354.375</v>
      </c>
      <c r="M3415" s="11">
        <v>0.35</v>
      </c>
      <c r="O3415" s="16"/>
      <c r="P3415" s="14"/>
      <c r="Q3415" s="12"/>
      <c r="R3415" s="13"/>
    </row>
    <row r="3416" spans="1:18" ht="15.75" customHeight="1">
      <c r="A3416" s="1"/>
      <c r="B3416" s="6" t="s">
        <v>14</v>
      </c>
      <c r="C3416" s="6">
        <v>1185732</v>
      </c>
      <c r="D3416" s="7">
        <v>44322</v>
      </c>
      <c r="E3416" s="6" t="s">
        <v>15</v>
      </c>
      <c r="F3416" s="6" t="s">
        <v>117</v>
      </c>
      <c r="G3416" s="6" t="s">
        <v>118</v>
      </c>
      <c r="H3416" s="6" t="s">
        <v>19</v>
      </c>
      <c r="I3416" s="8">
        <v>0.4</v>
      </c>
      <c r="J3416" s="9">
        <v>2500</v>
      </c>
      <c r="K3416" s="10">
        <f t="shared" si="0"/>
        <v>1000</v>
      </c>
      <c r="L3416" s="10">
        <f t="shared" si="1"/>
        <v>400</v>
      </c>
      <c r="M3416" s="11">
        <v>0.4</v>
      </c>
      <c r="O3416" s="16"/>
      <c r="P3416" s="14"/>
      <c r="Q3416" s="12"/>
      <c r="R3416" s="13"/>
    </row>
    <row r="3417" spans="1:18" ht="15.75" customHeight="1">
      <c r="A3417" s="1"/>
      <c r="B3417" s="6" t="s">
        <v>14</v>
      </c>
      <c r="C3417" s="6">
        <v>1185732</v>
      </c>
      <c r="D3417" s="7">
        <v>44322</v>
      </c>
      <c r="E3417" s="6" t="s">
        <v>15</v>
      </c>
      <c r="F3417" s="6" t="s">
        <v>117</v>
      </c>
      <c r="G3417" s="6" t="s">
        <v>118</v>
      </c>
      <c r="H3417" s="6" t="s">
        <v>20</v>
      </c>
      <c r="I3417" s="8">
        <v>0.4</v>
      </c>
      <c r="J3417" s="9">
        <v>2000</v>
      </c>
      <c r="K3417" s="10">
        <f t="shared" si="0"/>
        <v>800</v>
      </c>
      <c r="L3417" s="10">
        <f t="shared" si="1"/>
        <v>320</v>
      </c>
      <c r="M3417" s="11">
        <v>0.4</v>
      </c>
      <c r="O3417" s="16"/>
      <c r="P3417" s="14"/>
      <c r="Q3417" s="12"/>
      <c r="R3417" s="13"/>
    </row>
    <row r="3418" spans="1:18" ht="15.75" customHeight="1">
      <c r="A3418" s="1"/>
      <c r="B3418" s="6" t="s">
        <v>14</v>
      </c>
      <c r="C3418" s="6">
        <v>1185732</v>
      </c>
      <c r="D3418" s="7">
        <v>44322</v>
      </c>
      <c r="E3418" s="6" t="s">
        <v>15</v>
      </c>
      <c r="F3418" s="6" t="s">
        <v>117</v>
      </c>
      <c r="G3418" s="6" t="s">
        <v>118</v>
      </c>
      <c r="H3418" s="6" t="s">
        <v>21</v>
      </c>
      <c r="I3418" s="8">
        <v>0.49999999999999994</v>
      </c>
      <c r="J3418" s="9">
        <v>2250</v>
      </c>
      <c r="K3418" s="10">
        <f t="shared" si="0"/>
        <v>1124.9999999999998</v>
      </c>
      <c r="L3418" s="10">
        <f t="shared" si="1"/>
        <v>337.49999999999994</v>
      </c>
      <c r="M3418" s="11">
        <v>0.3</v>
      </c>
      <c r="O3418" s="16"/>
      <c r="P3418" s="14"/>
      <c r="Q3418" s="12"/>
      <c r="R3418" s="13"/>
    </row>
    <row r="3419" spans="1:18" ht="15.75" customHeight="1">
      <c r="A3419" s="1"/>
      <c r="B3419" s="6" t="s">
        <v>14</v>
      </c>
      <c r="C3419" s="6">
        <v>1185732</v>
      </c>
      <c r="D3419" s="7">
        <v>44322</v>
      </c>
      <c r="E3419" s="6" t="s">
        <v>15</v>
      </c>
      <c r="F3419" s="6" t="s">
        <v>117</v>
      </c>
      <c r="G3419" s="6" t="s">
        <v>118</v>
      </c>
      <c r="H3419" s="6" t="s">
        <v>22</v>
      </c>
      <c r="I3419" s="8">
        <v>0.54999999999999993</v>
      </c>
      <c r="J3419" s="9">
        <v>3500</v>
      </c>
      <c r="K3419" s="10">
        <f t="shared" si="0"/>
        <v>1924.9999999999998</v>
      </c>
      <c r="L3419" s="10">
        <f t="shared" si="1"/>
        <v>770</v>
      </c>
      <c r="M3419" s="11">
        <v>0.4</v>
      </c>
      <c r="O3419" s="16"/>
      <c r="P3419" s="14"/>
      <c r="Q3419" s="12"/>
      <c r="R3419" s="13"/>
    </row>
    <row r="3420" spans="1:18" ht="15.75" customHeight="1">
      <c r="A3420" s="1"/>
      <c r="B3420" s="6" t="s">
        <v>14</v>
      </c>
      <c r="C3420" s="6">
        <v>1185732</v>
      </c>
      <c r="D3420" s="7">
        <v>44355</v>
      </c>
      <c r="E3420" s="6" t="s">
        <v>15</v>
      </c>
      <c r="F3420" s="6" t="s">
        <v>117</v>
      </c>
      <c r="G3420" s="6" t="s">
        <v>118</v>
      </c>
      <c r="H3420" s="6" t="s">
        <v>17</v>
      </c>
      <c r="I3420" s="8">
        <v>0.49999999999999994</v>
      </c>
      <c r="J3420" s="9">
        <v>6000</v>
      </c>
      <c r="K3420" s="10">
        <f t="shared" si="0"/>
        <v>2999.9999999999995</v>
      </c>
      <c r="L3420" s="10">
        <f t="shared" si="1"/>
        <v>1049.9999999999998</v>
      </c>
      <c r="M3420" s="11">
        <v>0.35</v>
      </c>
      <c r="O3420" s="16"/>
      <c r="P3420" s="14"/>
      <c r="Q3420" s="12"/>
      <c r="R3420" s="13"/>
    </row>
    <row r="3421" spans="1:18" ht="15.75" customHeight="1">
      <c r="A3421" s="1"/>
      <c r="B3421" s="6" t="s">
        <v>14</v>
      </c>
      <c r="C3421" s="6">
        <v>1185732</v>
      </c>
      <c r="D3421" s="7">
        <v>44355</v>
      </c>
      <c r="E3421" s="6" t="s">
        <v>15</v>
      </c>
      <c r="F3421" s="6" t="s">
        <v>117</v>
      </c>
      <c r="G3421" s="6" t="s">
        <v>118</v>
      </c>
      <c r="H3421" s="6" t="s">
        <v>18</v>
      </c>
      <c r="I3421" s="8">
        <v>0.45</v>
      </c>
      <c r="J3421" s="9">
        <v>3500</v>
      </c>
      <c r="K3421" s="10">
        <f t="shared" si="0"/>
        <v>1575</v>
      </c>
      <c r="L3421" s="10">
        <f t="shared" si="1"/>
        <v>551.25</v>
      </c>
      <c r="M3421" s="11">
        <v>0.35</v>
      </c>
      <c r="O3421" s="16"/>
      <c r="P3421" s="14"/>
      <c r="Q3421" s="12"/>
      <c r="R3421" s="13"/>
    </row>
    <row r="3422" spans="1:18" ht="15.75" customHeight="1">
      <c r="A3422" s="1"/>
      <c r="B3422" s="6" t="s">
        <v>14</v>
      </c>
      <c r="C3422" s="6">
        <v>1185732</v>
      </c>
      <c r="D3422" s="7">
        <v>44355</v>
      </c>
      <c r="E3422" s="6" t="s">
        <v>15</v>
      </c>
      <c r="F3422" s="6" t="s">
        <v>117</v>
      </c>
      <c r="G3422" s="6" t="s">
        <v>118</v>
      </c>
      <c r="H3422" s="6" t="s">
        <v>19</v>
      </c>
      <c r="I3422" s="8">
        <v>0.4</v>
      </c>
      <c r="J3422" s="9">
        <v>2750</v>
      </c>
      <c r="K3422" s="10">
        <f t="shared" si="0"/>
        <v>1100</v>
      </c>
      <c r="L3422" s="10">
        <f t="shared" si="1"/>
        <v>440</v>
      </c>
      <c r="M3422" s="11">
        <v>0.4</v>
      </c>
      <c r="O3422" s="16"/>
      <c r="P3422" s="14"/>
      <c r="Q3422" s="12"/>
      <c r="R3422" s="13"/>
    </row>
    <row r="3423" spans="1:18" ht="15.75" customHeight="1">
      <c r="A3423" s="1"/>
      <c r="B3423" s="6" t="s">
        <v>14</v>
      </c>
      <c r="C3423" s="6">
        <v>1185732</v>
      </c>
      <c r="D3423" s="7">
        <v>44355</v>
      </c>
      <c r="E3423" s="6" t="s">
        <v>15</v>
      </c>
      <c r="F3423" s="6" t="s">
        <v>117</v>
      </c>
      <c r="G3423" s="6" t="s">
        <v>118</v>
      </c>
      <c r="H3423" s="6" t="s">
        <v>20</v>
      </c>
      <c r="I3423" s="8">
        <v>0.4</v>
      </c>
      <c r="J3423" s="9">
        <v>2500</v>
      </c>
      <c r="K3423" s="10">
        <f t="shared" si="0"/>
        <v>1000</v>
      </c>
      <c r="L3423" s="10">
        <f t="shared" si="1"/>
        <v>400</v>
      </c>
      <c r="M3423" s="11">
        <v>0.4</v>
      </c>
      <c r="O3423" s="16"/>
      <c r="P3423" s="14"/>
      <c r="Q3423" s="12"/>
      <c r="R3423" s="13"/>
    </row>
    <row r="3424" spans="1:18" ht="15.75" customHeight="1">
      <c r="A3424" s="1"/>
      <c r="B3424" s="6" t="s">
        <v>14</v>
      </c>
      <c r="C3424" s="6">
        <v>1185732</v>
      </c>
      <c r="D3424" s="7">
        <v>44355</v>
      </c>
      <c r="E3424" s="6" t="s">
        <v>15</v>
      </c>
      <c r="F3424" s="6" t="s">
        <v>117</v>
      </c>
      <c r="G3424" s="6" t="s">
        <v>118</v>
      </c>
      <c r="H3424" s="6" t="s">
        <v>21</v>
      </c>
      <c r="I3424" s="8">
        <v>0.49999999999999994</v>
      </c>
      <c r="J3424" s="9">
        <v>2500</v>
      </c>
      <c r="K3424" s="10">
        <f t="shared" si="0"/>
        <v>1249.9999999999998</v>
      </c>
      <c r="L3424" s="10">
        <f t="shared" si="1"/>
        <v>374.99999999999994</v>
      </c>
      <c r="M3424" s="11">
        <v>0.3</v>
      </c>
      <c r="O3424" s="16"/>
      <c r="P3424" s="14"/>
      <c r="Q3424" s="12"/>
      <c r="R3424" s="13"/>
    </row>
    <row r="3425" spans="1:18" ht="15.75" customHeight="1">
      <c r="A3425" s="1"/>
      <c r="B3425" s="6" t="s">
        <v>14</v>
      </c>
      <c r="C3425" s="6">
        <v>1185732</v>
      </c>
      <c r="D3425" s="7">
        <v>44355</v>
      </c>
      <c r="E3425" s="6" t="s">
        <v>15</v>
      </c>
      <c r="F3425" s="6" t="s">
        <v>117</v>
      </c>
      <c r="G3425" s="6" t="s">
        <v>118</v>
      </c>
      <c r="H3425" s="6" t="s">
        <v>22</v>
      </c>
      <c r="I3425" s="8">
        <v>0.54999999999999993</v>
      </c>
      <c r="J3425" s="9">
        <v>4000</v>
      </c>
      <c r="K3425" s="10">
        <f t="shared" si="0"/>
        <v>2199.9999999999995</v>
      </c>
      <c r="L3425" s="10">
        <f t="shared" si="1"/>
        <v>879.99999999999989</v>
      </c>
      <c r="M3425" s="11">
        <v>0.4</v>
      </c>
      <c r="O3425" s="16"/>
      <c r="P3425" s="14"/>
      <c r="Q3425" s="12"/>
      <c r="R3425" s="13"/>
    </row>
    <row r="3426" spans="1:18" ht="15.75" customHeight="1">
      <c r="A3426" s="1"/>
      <c r="B3426" s="6" t="s">
        <v>14</v>
      </c>
      <c r="C3426" s="6">
        <v>1185732</v>
      </c>
      <c r="D3426" s="7">
        <v>44383</v>
      </c>
      <c r="E3426" s="6" t="s">
        <v>15</v>
      </c>
      <c r="F3426" s="6" t="s">
        <v>117</v>
      </c>
      <c r="G3426" s="6" t="s">
        <v>118</v>
      </c>
      <c r="H3426" s="6" t="s">
        <v>17</v>
      </c>
      <c r="I3426" s="8">
        <v>0.49999999999999994</v>
      </c>
      <c r="J3426" s="9">
        <v>6250</v>
      </c>
      <c r="K3426" s="10">
        <f t="shared" si="0"/>
        <v>3124.9999999999995</v>
      </c>
      <c r="L3426" s="10">
        <f t="shared" si="1"/>
        <v>1093.7499999999998</v>
      </c>
      <c r="M3426" s="11">
        <v>0.35</v>
      </c>
      <c r="O3426" s="16"/>
      <c r="P3426" s="14"/>
      <c r="Q3426" s="12"/>
      <c r="R3426" s="13"/>
    </row>
    <row r="3427" spans="1:18" ht="15.75" customHeight="1">
      <c r="A3427" s="1"/>
      <c r="B3427" s="6" t="s">
        <v>14</v>
      </c>
      <c r="C3427" s="6">
        <v>1185732</v>
      </c>
      <c r="D3427" s="7">
        <v>44383</v>
      </c>
      <c r="E3427" s="6" t="s">
        <v>15</v>
      </c>
      <c r="F3427" s="6" t="s">
        <v>117</v>
      </c>
      <c r="G3427" s="6" t="s">
        <v>118</v>
      </c>
      <c r="H3427" s="6" t="s">
        <v>18</v>
      </c>
      <c r="I3427" s="8">
        <v>0.45</v>
      </c>
      <c r="J3427" s="9">
        <v>3750</v>
      </c>
      <c r="K3427" s="10">
        <f t="shared" si="0"/>
        <v>1687.5</v>
      </c>
      <c r="L3427" s="10">
        <f t="shared" si="1"/>
        <v>590.625</v>
      </c>
      <c r="M3427" s="11">
        <v>0.35</v>
      </c>
      <c r="O3427" s="16"/>
      <c r="P3427" s="14"/>
      <c r="Q3427" s="12"/>
      <c r="R3427" s="13"/>
    </row>
    <row r="3428" spans="1:18" ht="15.75" customHeight="1">
      <c r="A3428" s="1"/>
      <c r="B3428" s="6" t="s">
        <v>14</v>
      </c>
      <c r="C3428" s="6">
        <v>1185732</v>
      </c>
      <c r="D3428" s="7">
        <v>44383</v>
      </c>
      <c r="E3428" s="6" t="s">
        <v>15</v>
      </c>
      <c r="F3428" s="6" t="s">
        <v>117</v>
      </c>
      <c r="G3428" s="6" t="s">
        <v>118</v>
      </c>
      <c r="H3428" s="6" t="s">
        <v>19</v>
      </c>
      <c r="I3428" s="8">
        <v>0.4</v>
      </c>
      <c r="J3428" s="9">
        <v>3000</v>
      </c>
      <c r="K3428" s="10">
        <f t="shared" si="0"/>
        <v>1200</v>
      </c>
      <c r="L3428" s="10">
        <f t="shared" si="1"/>
        <v>480</v>
      </c>
      <c r="M3428" s="11">
        <v>0.4</v>
      </c>
      <c r="O3428" s="16"/>
      <c r="P3428" s="14"/>
      <c r="Q3428" s="12"/>
      <c r="R3428" s="13"/>
    </row>
    <row r="3429" spans="1:18" ht="15.75" customHeight="1">
      <c r="A3429" s="1"/>
      <c r="B3429" s="6" t="s">
        <v>14</v>
      </c>
      <c r="C3429" s="6">
        <v>1185732</v>
      </c>
      <c r="D3429" s="7">
        <v>44383</v>
      </c>
      <c r="E3429" s="6" t="s">
        <v>15</v>
      </c>
      <c r="F3429" s="6" t="s">
        <v>117</v>
      </c>
      <c r="G3429" s="6" t="s">
        <v>118</v>
      </c>
      <c r="H3429" s="6" t="s">
        <v>20</v>
      </c>
      <c r="I3429" s="8">
        <v>0.4</v>
      </c>
      <c r="J3429" s="9">
        <v>2500</v>
      </c>
      <c r="K3429" s="10">
        <f t="shared" si="0"/>
        <v>1000</v>
      </c>
      <c r="L3429" s="10">
        <f t="shared" si="1"/>
        <v>400</v>
      </c>
      <c r="M3429" s="11">
        <v>0.4</v>
      </c>
      <c r="O3429" s="16"/>
      <c r="P3429" s="14"/>
      <c r="Q3429" s="12"/>
      <c r="R3429" s="13"/>
    </row>
    <row r="3430" spans="1:18" ht="15.75" customHeight="1">
      <c r="A3430" s="1"/>
      <c r="B3430" s="6" t="s">
        <v>14</v>
      </c>
      <c r="C3430" s="6">
        <v>1185732</v>
      </c>
      <c r="D3430" s="7">
        <v>44383</v>
      </c>
      <c r="E3430" s="6" t="s">
        <v>15</v>
      </c>
      <c r="F3430" s="6" t="s">
        <v>117</v>
      </c>
      <c r="G3430" s="6" t="s">
        <v>118</v>
      </c>
      <c r="H3430" s="6" t="s">
        <v>21</v>
      </c>
      <c r="I3430" s="8">
        <v>0.49999999999999994</v>
      </c>
      <c r="J3430" s="9">
        <v>2750</v>
      </c>
      <c r="K3430" s="10">
        <f t="shared" si="0"/>
        <v>1374.9999999999998</v>
      </c>
      <c r="L3430" s="10">
        <f t="shared" si="1"/>
        <v>412.49999999999994</v>
      </c>
      <c r="M3430" s="11">
        <v>0.3</v>
      </c>
      <c r="O3430" s="16"/>
      <c r="P3430" s="14"/>
      <c r="Q3430" s="12"/>
      <c r="R3430" s="13"/>
    </row>
    <row r="3431" spans="1:18" ht="15.75" customHeight="1">
      <c r="A3431" s="1"/>
      <c r="B3431" s="6" t="s">
        <v>14</v>
      </c>
      <c r="C3431" s="6">
        <v>1185732</v>
      </c>
      <c r="D3431" s="7">
        <v>44383</v>
      </c>
      <c r="E3431" s="6" t="s">
        <v>15</v>
      </c>
      <c r="F3431" s="6" t="s">
        <v>117</v>
      </c>
      <c r="G3431" s="6" t="s">
        <v>118</v>
      </c>
      <c r="H3431" s="6" t="s">
        <v>22</v>
      </c>
      <c r="I3431" s="8">
        <v>0.54999999999999993</v>
      </c>
      <c r="J3431" s="9">
        <v>4500</v>
      </c>
      <c r="K3431" s="10">
        <f t="shared" si="0"/>
        <v>2474.9999999999995</v>
      </c>
      <c r="L3431" s="10">
        <f t="shared" si="1"/>
        <v>989.99999999999989</v>
      </c>
      <c r="M3431" s="11">
        <v>0.4</v>
      </c>
      <c r="O3431" s="16"/>
      <c r="P3431" s="14"/>
      <c r="Q3431" s="12"/>
      <c r="R3431" s="13"/>
    </row>
    <row r="3432" spans="1:18" ht="15.75" customHeight="1">
      <c r="A3432" s="1"/>
      <c r="B3432" s="6" t="s">
        <v>14</v>
      </c>
      <c r="C3432" s="6">
        <v>1185732</v>
      </c>
      <c r="D3432" s="7">
        <v>44415</v>
      </c>
      <c r="E3432" s="6" t="s">
        <v>15</v>
      </c>
      <c r="F3432" s="6" t="s">
        <v>117</v>
      </c>
      <c r="G3432" s="6" t="s">
        <v>118</v>
      </c>
      <c r="H3432" s="6" t="s">
        <v>17</v>
      </c>
      <c r="I3432" s="8">
        <v>0.49999999999999994</v>
      </c>
      <c r="J3432" s="9">
        <v>6000</v>
      </c>
      <c r="K3432" s="10">
        <f t="shared" si="0"/>
        <v>2999.9999999999995</v>
      </c>
      <c r="L3432" s="10">
        <f t="shared" si="1"/>
        <v>1049.9999999999998</v>
      </c>
      <c r="M3432" s="11">
        <v>0.35</v>
      </c>
      <c r="O3432" s="16"/>
      <c r="P3432" s="14"/>
      <c r="Q3432" s="12"/>
      <c r="R3432" s="13"/>
    </row>
    <row r="3433" spans="1:18" ht="15.75" customHeight="1">
      <c r="A3433" s="1"/>
      <c r="B3433" s="6" t="s">
        <v>14</v>
      </c>
      <c r="C3433" s="6">
        <v>1185732</v>
      </c>
      <c r="D3433" s="7">
        <v>44415</v>
      </c>
      <c r="E3433" s="6" t="s">
        <v>15</v>
      </c>
      <c r="F3433" s="6" t="s">
        <v>117</v>
      </c>
      <c r="G3433" s="6" t="s">
        <v>118</v>
      </c>
      <c r="H3433" s="6" t="s">
        <v>18</v>
      </c>
      <c r="I3433" s="8">
        <v>0.45</v>
      </c>
      <c r="J3433" s="9">
        <v>3750</v>
      </c>
      <c r="K3433" s="10">
        <f t="shared" si="0"/>
        <v>1687.5</v>
      </c>
      <c r="L3433" s="10">
        <f t="shared" si="1"/>
        <v>590.625</v>
      </c>
      <c r="M3433" s="11">
        <v>0.35</v>
      </c>
      <c r="O3433" s="16"/>
      <c r="P3433" s="14"/>
      <c r="Q3433" s="12"/>
      <c r="R3433" s="13"/>
    </row>
    <row r="3434" spans="1:18" ht="15.75" customHeight="1">
      <c r="A3434" s="1"/>
      <c r="B3434" s="6" t="s">
        <v>14</v>
      </c>
      <c r="C3434" s="6">
        <v>1185732</v>
      </c>
      <c r="D3434" s="7">
        <v>44415</v>
      </c>
      <c r="E3434" s="6" t="s">
        <v>15</v>
      </c>
      <c r="F3434" s="6" t="s">
        <v>117</v>
      </c>
      <c r="G3434" s="6" t="s">
        <v>118</v>
      </c>
      <c r="H3434" s="6" t="s">
        <v>19</v>
      </c>
      <c r="I3434" s="8">
        <v>0.4</v>
      </c>
      <c r="J3434" s="9">
        <v>3000</v>
      </c>
      <c r="K3434" s="10">
        <f t="shared" si="0"/>
        <v>1200</v>
      </c>
      <c r="L3434" s="10">
        <f t="shared" si="1"/>
        <v>480</v>
      </c>
      <c r="M3434" s="11">
        <v>0.4</v>
      </c>
      <c r="O3434" s="16"/>
      <c r="P3434" s="14"/>
      <c r="Q3434" s="12"/>
      <c r="R3434" s="13"/>
    </row>
    <row r="3435" spans="1:18" ht="15.75" customHeight="1">
      <c r="A3435" s="1"/>
      <c r="B3435" s="6" t="s">
        <v>14</v>
      </c>
      <c r="C3435" s="6">
        <v>1185732</v>
      </c>
      <c r="D3435" s="7">
        <v>44415</v>
      </c>
      <c r="E3435" s="6" t="s">
        <v>15</v>
      </c>
      <c r="F3435" s="6" t="s">
        <v>117</v>
      </c>
      <c r="G3435" s="6" t="s">
        <v>118</v>
      </c>
      <c r="H3435" s="6" t="s">
        <v>20</v>
      </c>
      <c r="I3435" s="8">
        <v>0.4</v>
      </c>
      <c r="J3435" s="9">
        <v>2000</v>
      </c>
      <c r="K3435" s="10">
        <f t="shared" si="0"/>
        <v>800</v>
      </c>
      <c r="L3435" s="10">
        <f t="shared" si="1"/>
        <v>320</v>
      </c>
      <c r="M3435" s="11">
        <v>0.4</v>
      </c>
      <c r="O3435" s="16"/>
      <c r="P3435" s="14"/>
      <c r="Q3435" s="12"/>
      <c r="R3435" s="13"/>
    </row>
    <row r="3436" spans="1:18" ht="15.75" customHeight="1">
      <c r="A3436" s="1"/>
      <c r="B3436" s="6" t="s">
        <v>14</v>
      </c>
      <c r="C3436" s="6">
        <v>1185732</v>
      </c>
      <c r="D3436" s="7">
        <v>44415</v>
      </c>
      <c r="E3436" s="6" t="s">
        <v>15</v>
      </c>
      <c r="F3436" s="6" t="s">
        <v>117</v>
      </c>
      <c r="G3436" s="6" t="s">
        <v>118</v>
      </c>
      <c r="H3436" s="6" t="s">
        <v>21</v>
      </c>
      <c r="I3436" s="8">
        <v>0.49999999999999994</v>
      </c>
      <c r="J3436" s="9">
        <v>1750</v>
      </c>
      <c r="K3436" s="10">
        <f t="shared" si="0"/>
        <v>874.99999999999989</v>
      </c>
      <c r="L3436" s="10">
        <f t="shared" si="1"/>
        <v>262.49999999999994</v>
      </c>
      <c r="M3436" s="11">
        <v>0.3</v>
      </c>
      <c r="O3436" s="16"/>
      <c r="P3436" s="14"/>
      <c r="Q3436" s="12"/>
      <c r="R3436" s="13"/>
    </row>
    <row r="3437" spans="1:18" ht="15.75" customHeight="1">
      <c r="A3437" s="1"/>
      <c r="B3437" s="6" t="s">
        <v>14</v>
      </c>
      <c r="C3437" s="6">
        <v>1185732</v>
      </c>
      <c r="D3437" s="7">
        <v>44415</v>
      </c>
      <c r="E3437" s="6" t="s">
        <v>15</v>
      </c>
      <c r="F3437" s="6" t="s">
        <v>117</v>
      </c>
      <c r="G3437" s="6" t="s">
        <v>118</v>
      </c>
      <c r="H3437" s="6" t="s">
        <v>22</v>
      </c>
      <c r="I3437" s="8">
        <v>0.54999999999999993</v>
      </c>
      <c r="J3437" s="9">
        <v>3500</v>
      </c>
      <c r="K3437" s="10">
        <f t="shared" si="0"/>
        <v>1924.9999999999998</v>
      </c>
      <c r="L3437" s="10">
        <f t="shared" si="1"/>
        <v>770</v>
      </c>
      <c r="M3437" s="11">
        <v>0.4</v>
      </c>
      <c r="O3437" s="16"/>
      <c r="P3437" s="14"/>
      <c r="Q3437" s="12"/>
      <c r="R3437" s="13"/>
    </row>
    <row r="3438" spans="1:18" ht="15.75" customHeight="1">
      <c r="A3438" s="1"/>
      <c r="B3438" s="6" t="s">
        <v>14</v>
      </c>
      <c r="C3438" s="6">
        <v>1185732</v>
      </c>
      <c r="D3438" s="7">
        <v>44445</v>
      </c>
      <c r="E3438" s="6" t="s">
        <v>15</v>
      </c>
      <c r="F3438" s="6" t="s">
        <v>117</v>
      </c>
      <c r="G3438" s="6" t="s">
        <v>118</v>
      </c>
      <c r="H3438" s="6" t="s">
        <v>17</v>
      </c>
      <c r="I3438" s="8">
        <v>0.49999999999999994</v>
      </c>
      <c r="J3438" s="9">
        <v>4750</v>
      </c>
      <c r="K3438" s="10">
        <f t="shared" si="0"/>
        <v>2374.9999999999995</v>
      </c>
      <c r="L3438" s="10">
        <f t="shared" si="1"/>
        <v>831.24999999999977</v>
      </c>
      <c r="M3438" s="11">
        <v>0.35</v>
      </c>
      <c r="O3438" s="16"/>
      <c r="P3438" s="14"/>
      <c r="Q3438" s="12"/>
      <c r="R3438" s="13"/>
    </row>
    <row r="3439" spans="1:18" ht="15.75" customHeight="1">
      <c r="A3439" s="1"/>
      <c r="B3439" s="6" t="s">
        <v>14</v>
      </c>
      <c r="C3439" s="6">
        <v>1185732</v>
      </c>
      <c r="D3439" s="7">
        <v>44445</v>
      </c>
      <c r="E3439" s="6" t="s">
        <v>15</v>
      </c>
      <c r="F3439" s="6" t="s">
        <v>117</v>
      </c>
      <c r="G3439" s="6" t="s">
        <v>118</v>
      </c>
      <c r="H3439" s="6" t="s">
        <v>18</v>
      </c>
      <c r="I3439" s="8">
        <v>0.45</v>
      </c>
      <c r="J3439" s="9">
        <v>2750</v>
      </c>
      <c r="K3439" s="10">
        <f t="shared" si="0"/>
        <v>1237.5</v>
      </c>
      <c r="L3439" s="10">
        <f t="shared" si="1"/>
        <v>433.125</v>
      </c>
      <c r="M3439" s="11">
        <v>0.35</v>
      </c>
      <c r="O3439" s="16"/>
      <c r="P3439" s="14"/>
      <c r="Q3439" s="12"/>
      <c r="R3439" s="13"/>
    </row>
    <row r="3440" spans="1:18" ht="15.75" customHeight="1">
      <c r="A3440" s="1"/>
      <c r="B3440" s="6" t="s">
        <v>14</v>
      </c>
      <c r="C3440" s="6">
        <v>1185732</v>
      </c>
      <c r="D3440" s="7">
        <v>44445</v>
      </c>
      <c r="E3440" s="6" t="s">
        <v>15</v>
      </c>
      <c r="F3440" s="6" t="s">
        <v>117</v>
      </c>
      <c r="G3440" s="6" t="s">
        <v>118</v>
      </c>
      <c r="H3440" s="6" t="s">
        <v>19</v>
      </c>
      <c r="I3440" s="8">
        <v>0.4</v>
      </c>
      <c r="J3440" s="9">
        <v>1750</v>
      </c>
      <c r="K3440" s="10">
        <f t="shared" si="0"/>
        <v>700</v>
      </c>
      <c r="L3440" s="10">
        <f t="shared" si="1"/>
        <v>280</v>
      </c>
      <c r="M3440" s="11">
        <v>0.4</v>
      </c>
      <c r="O3440" s="16"/>
      <c r="P3440" s="14"/>
      <c r="Q3440" s="12"/>
      <c r="R3440" s="13"/>
    </row>
    <row r="3441" spans="1:18" ht="15.75" customHeight="1">
      <c r="A3441" s="1"/>
      <c r="B3441" s="6" t="s">
        <v>14</v>
      </c>
      <c r="C3441" s="6">
        <v>1185732</v>
      </c>
      <c r="D3441" s="7">
        <v>44445</v>
      </c>
      <c r="E3441" s="6" t="s">
        <v>15</v>
      </c>
      <c r="F3441" s="6" t="s">
        <v>117</v>
      </c>
      <c r="G3441" s="6" t="s">
        <v>118</v>
      </c>
      <c r="H3441" s="6" t="s">
        <v>20</v>
      </c>
      <c r="I3441" s="8">
        <v>0.4</v>
      </c>
      <c r="J3441" s="9">
        <v>1500</v>
      </c>
      <c r="K3441" s="10">
        <f t="shared" si="0"/>
        <v>600</v>
      </c>
      <c r="L3441" s="10">
        <f t="shared" si="1"/>
        <v>240</v>
      </c>
      <c r="M3441" s="11">
        <v>0.4</v>
      </c>
      <c r="O3441" s="16"/>
      <c r="P3441" s="14"/>
      <c r="Q3441" s="12"/>
      <c r="R3441" s="13"/>
    </row>
    <row r="3442" spans="1:18" ht="15.75" customHeight="1">
      <c r="A3442" s="1"/>
      <c r="B3442" s="6" t="s">
        <v>14</v>
      </c>
      <c r="C3442" s="6">
        <v>1185732</v>
      </c>
      <c r="D3442" s="7">
        <v>44445</v>
      </c>
      <c r="E3442" s="6" t="s">
        <v>15</v>
      </c>
      <c r="F3442" s="6" t="s">
        <v>117</v>
      </c>
      <c r="G3442" s="6" t="s">
        <v>118</v>
      </c>
      <c r="H3442" s="6" t="s">
        <v>21</v>
      </c>
      <c r="I3442" s="8">
        <v>0.49999999999999994</v>
      </c>
      <c r="J3442" s="9">
        <v>1500</v>
      </c>
      <c r="K3442" s="10">
        <f t="shared" si="0"/>
        <v>749.99999999999989</v>
      </c>
      <c r="L3442" s="10">
        <f t="shared" si="1"/>
        <v>224.99999999999997</v>
      </c>
      <c r="M3442" s="11">
        <v>0.3</v>
      </c>
      <c r="O3442" s="16"/>
      <c r="P3442" s="14"/>
      <c r="Q3442" s="12"/>
      <c r="R3442" s="13"/>
    </row>
    <row r="3443" spans="1:18" ht="15.75" customHeight="1">
      <c r="A3443" s="1"/>
      <c r="B3443" s="6" t="s">
        <v>14</v>
      </c>
      <c r="C3443" s="6">
        <v>1185732</v>
      </c>
      <c r="D3443" s="7">
        <v>44445</v>
      </c>
      <c r="E3443" s="6" t="s">
        <v>15</v>
      </c>
      <c r="F3443" s="6" t="s">
        <v>117</v>
      </c>
      <c r="G3443" s="6" t="s">
        <v>118</v>
      </c>
      <c r="H3443" s="6" t="s">
        <v>22</v>
      </c>
      <c r="I3443" s="8">
        <v>0.54999999999999993</v>
      </c>
      <c r="J3443" s="9">
        <v>2500</v>
      </c>
      <c r="K3443" s="10">
        <f t="shared" si="0"/>
        <v>1374.9999999999998</v>
      </c>
      <c r="L3443" s="10">
        <f t="shared" si="1"/>
        <v>549.99999999999989</v>
      </c>
      <c r="M3443" s="11">
        <v>0.4</v>
      </c>
      <c r="O3443" s="16"/>
      <c r="P3443" s="14"/>
      <c r="Q3443" s="12"/>
      <c r="R3443" s="13"/>
    </row>
    <row r="3444" spans="1:18" ht="15.75" customHeight="1">
      <c r="A3444" s="1"/>
      <c r="B3444" s="6" t="s">
        <v>14</v>
      </c>
      <c r="C3444" s="6">
        <v>1185732</v>
      </c>
      <c r="D3444" s="7">
        <v>44477</v>
      </c>
      <c r="E3444" s="6" t="s">
        <v>15</v>
      </c>
      <c r="F3444" s="6" t="s">
        <v>117</v>
      </c>
      <c r="G3444" s="6" t="s">
        <v>118</v>
      </c>
      <c r="H3444" s="6" t="s">
        <v>17</v>
      </c>
      <c r="I3444" s="8">
        <v>0.54999999999999993</v>
      </c>
      <c r="J3444" s="9">
        <v>4250</v>
      </c>
      <c r="K3444" s="10">
        <f t="shared" si="0"/>
        <v>2337.4999999999995</v>
      </c>
      <c r="L3444" s="10">
        <f t="shared" si="1"/>
        <v>818.12499999999977</v>
      </c>
      <c r="M3444" s="11">
        <v>0.35</v>
      </c>
      <c r="O3444" s="16"/>
      <c r="P3444" s="14"/>
      <c r="Q3444" s="12"/>
      <c r="R3444" s="13"/>
    </row>
    <row r="3445" spans="1:18" ht="15.75" customHeight="1">
      <c r="A3445" s="1"/>
      <c r="B3445" s="6" t="s">
        <v>14</v>
      </c>
      <c r="C3445" s="6">
        <v>1185732</v>
      </c>
      <c r="D3445" s="7">
        <v>44477</v>
      </c>
      <c r="E3445" s="6" t="s">
        <v>15</v>
      </c>
      <c r="F3445" s="6" t="s">
        <v>117</v>
      </c>
      <c r="G3445" s="6" t="s">
        <v>118</v>
      </c>
      <c r="H3445" s="6" t="s">
        <v>18</v>
      </c>
      <c r="I3445" s="8">
        <v>0.5</v>
      </c>
      <c r="J3445" s="9">
        <v>2500</v>
      </c>
      <c r="K3445" s="10">
        <f t="shared" si="0"/>
        <v>1250</v>
      </c>
      <c r="L3445" s="10">
        <f t="shared" si="1"/>
        <v>437.5</v>
      </c>
      <c r="M3445" s="11">
        <v>0.35</v>
      </c>
      <c r="O3445" s="16"/>
      <c r="P3445" s="14"/>
      <c r="Q3445" s="12"/>
      <c r="R3445" s="13"/>
    </row>
    <row r="3446" spans="1:18" ht="15.75" customHeight="1">
      <c r="A3446" s="1"/>
      <c r="B3446" s="6" t="s">
        <v>14</v>
      </c>
      <c r="C3446" s="6">
        <v>1185732</v>
      </c>
      <c r="D3446" s="7">
        <v>44477</v>
      </c>
      <c r="E3446" s="6" t="s">
        <v>15</v>
      </c>
      <c r="F3446" s="6" t="s">
        <v>117</v>
      </c>
      <c r="G3446" s="6" t="s">
        <v>118</v>
      </c>
      <c r="H3446" s="6" t="s">
        <v>19</v>
      </c>
      <c r="I3446" s="8">
        <v>0.5</v>
      </c>
      <c r="J3446" s="9">
        <v>1500</v>
      </c>
      <c r="K3446" s="10">
        <f t="shared" si="0"/>
        <v>750</v>
      </c>
      <c r="L3446" s="10">
        <f t="shared" si="1"/>
        <v>300</v>
      </c>
      <c r="M3446" s="11">
        <v>0.4</v>
      </c>
      <c r="O3446" s="16"/>
      <c r="P3446" s="14"/>
      <c r="Q3446" s="12"/>
      <c r="R3446" s="13"/>
    </row>
    <row r="3447" spans="1:18" ht="15.75" customHeight="1">
      <c r="A3447" s="1"/>
      <c r="B3447" s="6" t="s">
        <v>14</v>
      </c>
      <c r="C3447" s="6">
        <v>1185732</v>
      </c>
      <c r="D3447" s="7">
        <v>44477</v>
      </c>
      <c r="E3447" s="6" t="s">
        <v>15</v>
      </c>
      <c r="F3447" s="6" t="s">
        <v>117</v>
      </c>
      <c r="G3447" s="6" t="s">
        <v>118</v>
      </c>
      <c r="H3447" s="6" t="s">
        <v>20</v>
      </c>
      <c r="I3447" s="8">
        <v>0.5</v>
      </c>
      <c r="J3447" s="9">
        <v>1250</v>
      </c>
      <c r="K3447" s="10">
        <f t="shared" si="0"/>
        <v>625</v>
      </c>
      <c r="L3447" s="10">
        <f t="shared" si="1"/>
        <v>250</v>
      </c>
      <c r="M3447" s="11">
        <v>0.4</v>
      </c>
      <c r="O3447" s="16"/>
      <c r="P3447" s="14"/>
      <c r="Q3447" s="12"/>
      <c r="R3447" s="13"/>
    </row>
    <row r="3448" spans="1:18" ht="15.75" customHeight="1">
      <c r="A3448" s="1"/>
      <c r="B3448" s="6" t="s">
        <v>14</v>
      </c>
      <c r="C3448" s="6">
        <v>1185732</v>
      </c>
      <c r="D3448" s="7">
        <v>44477</v>
      </c>
      <c r="E3448" s="6" t="s">
        <v>15</v>
      </c>
      <c r="F3448" s="6" t="s">
        <v>117</v>
      </c>
      <c r="G3448" s="6" t="s">
        <v>118</v>
      </c>
      <c r="H3448" s="6" t="s">
        <v>21</v>
      </c>
      <c r="I3448" s="8">
        <v>0.6</v>
      </c>
      <c r="J3448" s="9">
        <v>1250</v>
      </c>
      <c r="K3448" s="10">
        <f t="shared" si="0"/>
        <v>750</v>
      </c>
      <c r="L3448" s="10">
        <f t="shared" si="1"/>
        <v>225</v>
      </c>
      <c r="M3448" s="11">
        <v>0.3</v>
      </c>
      <c r="O3448" s="16"/>
      <c r="P3448" s="14"/>
      <c r="Q3448" s="12"/>
      <c r="R3448" s="13"/>
    </row>
    <row r="3449" spans="1:18" ht="15.75" customHeight="1">
      <c r="A3449" s="1"/>
      <c r="B3449" s="6" t="s">
        <v>14</v>
      </c>
      <c r="C3449" s="6">
        <v>1185732</v>
      </c>
      <c r="D3449" s="7">
        <v>44477</v>
      </c>
      <c r="E3449" s="6" t="s">
        <v>15</v>
      </c>
      <c r="F3449" s="6" t="s">
        <v>117</v>
      </c>
      <c r="G3449" s="6" t="s">
        <v>118</v>
      </c>
      <c r="H3449" s="6" t="s">
        <v>22</v>
      </c>
      <c r="I3449" s="8">
        <v>0.64999999999999991</v>
      </c>
      <c r="J3449" s="9">
        <v>2500</v>
      </c>
      <c r="K3449" s="10">
        <f t="shared" si="0"/>
        <v>1624.9999999999998</v>
      </c>
      <c r="L3449" s="10">
        <f t="shared" si="1"/>
        <v>650</v>
      </c>
      <c r="M3449" s="11">
        <v>0.4</v>
      </c>
      <c r="O3449" s="16"/>
      <c r="P3449" s="14"/>
      <c r="Q3449" s="12"/>
      <c r="R3449" s="13"/>
    </row>
    <row r="3450" spans="1:18" ht="15.75" customHeight="1">
      <c r="A3450" s="1"/>
      <c r="B3450" s="6" t="s">
        <v>14</v>
      </c>
      <c r="C3450" s="6">
        <v>1185732</v>
      </c>
      <c r="D3450" s="7">
        <v>44507</v>
      </c>
      <c r="E3450" s="6" t="s">
        <v>15</v>
      </c>
      <c r="F3450" s="6" t="s">
        <v>117</v>
      </c>
      <c r="G3450" s="6" t="s">
        <v>118</v>
      </c>
      <c r="H3450" s="6" t="s">
        <v>17</v>
      </c>
      <c r="I3450" s="8">
        <v>0.6</v>
      </c>
      <c r="J3450" s="9">
        <v>4000</v>
      </c>
      <c r="K3450" s="10">
        <f t="shared" si="0"/>
        <v>2400</v>
      </c>
      <c r="L3450" s="10">
        <f t="shared" si="1"/>
        <v>840</v>
      </c>
      <c r="M3450" s="11">
        <v>0.35</v>
      </c>
      <c r="O3450" s="16"/>
      <c r="P3450" s="14"/>
      <c r="Q3450" s="12"/>
      <c r="R3450" s="13"/>
    </row>
    <row r="3451" spans="1:18" ht="15.75" customHeight="1">
      <c r="A3451" s="1"/>
      <c r="B3451" s="6" t="s">
        <v>14</v>
      </c>
      <c r="C3451" s="6">
        <v>1185732</v>
      </c>
      <c r="D3451" s="7">
        <v>44507</v>
      </c>
      <c r="E3451" s="6" t="s">
        <v>15</v>
      </c>
      <c r="F3451" s="6" t="s">
        <v>117</v>
      </c>
      <c r="G3451" s="6" t="s">
        <v>118</v>
      </c>
      <c r="H3451" s="6" t="s">
        <v>18</v>
      </c>
      <c r="I3451" s="8">
        <v>0.5</v>
      </c>
      <c r="J3451" s="9">
        <v>2750</v>
      </c>
      <c r="K3451" s="10">
        <f t="shared" si="0"/>
        <v>1375</v>
      </c>
      <c r="L3451" s="10">
        <f t="shared" si="1"/>
        <v>481.24999999999994</v>
      </c>
      <c r="M3451" s="11">
        <v>0.35</v>
      </c>
      <c r="O3451" s="16"/>
      <c r="P3451" s="14"/>
      <c r="Q3451" s="12"/>
      <c r="R3451" s="13"/>
    </row>
    <row r="3452" spans="1:18" ht="15.75" customHeight="1">
      <c r="A3452" s="1"/>
      <c r="B3452" s="6" t="s">
        <v>14</v>
      </c>
      <c r="C3452" s="6">
        <v>1185732</v>
      </c>
      <c r="D3452" s="7">
        <v>44507</v>
      </c>
      <c r="E3452" s="6" t="s">
        <v>15</v>
      </c>
      <c r="F3452" s="6" t="s">
        <v>117</v>
      </c>
      <c r="G3452" s="6" t="s">
        <v>118</v>
      </c>
      <c r="H3452" s="6" t="s">
        <v>19</v>
      </c>
      <c r="I3452" s="8">
        <v>0.5</v>
      </c>
      <c r="J3452" s="9">
        <v>2700</v>
      </c>
      <c r="K3452" s="10">
        <f t="shared" si="0"/>
        <v>1350</v>
      </c>
      <c r="L3452" s="10">
        <f t="shared" si="1"/>
        <v>540</v>
      </c>
      <c r="M3452" s="11">
        <v>0.4</v>
      </c>
      <c r="O3452" s="16"/>
      <c r="P3452" s="14"/>
      <c r="Q3452" s="12"/>
      <c r="R3452" s="13"/>
    </row>
    <row r="3453" spans="1:18" ht="15.75" customHeight="1">
      <c r="A3453" s="1"/>
      <c r="B3453" s="6" t="s">
        <v>14</v>
      </c>
      <c r="C3453" s="6">
        <v>1185732</v>
      </c>
      <c r="D3453" s="7">
        <v>44507</v>
      </c>
      <c r="E3453" s="6" t="s">
        <v>15</v>
      </c>
      <c r="F3453" s="6" t="s">
        <v>117</v>
      </c>
      <c r="G3453" s="6" t="s">
        <v>118</v>
      </c>
      <c r="H3453" s="6" t="s">
        <v>20</v>
      </c>
      <c r="I3453" s="8">
        <v>0.5</v>
      </c>
      <c r="J3453" s="9">
        <v>2500</v>
      </c>
      <c r="K3453" s="10">
        <f t="shared" si="0"/>
        <v>1250</v>
      </c>
      <c r="L3453" s="10">
        <f t="shared" si="1"/>
        <v>500</v>
      </c>
      <c r="M3453" s="11">
        <v>0.4</v>
      </c>
      <c r="O3453" s="16"/>
      <c r="P3453" s="14"/>
      <c r="Q3453" s="12"/>
      <c r="R3453" s="13"/>
    </row>
    <row r="3454" spans="1:18" ht="15.75" customHeight="1">
      <c r="A3454" s="1"/>
      <c r="B3454" s="6" t="s">
        <v>14</v>
      </c>
      <c r="C3454" s="6">
        <v>1185732</v>
      </c>
      <c r="D3454" s="7">
        <v>44507</v>
      </c>
      <c r="E3454" s="6" t="s">
        <v>15</v>
      </c>
      <c r="F3454" s="6" t="s">
        <v>117</v>
      </c>
      <c r="G3454" s="6" t="s">
        <v>118</v>
      </c>
      <c r="H3454" s="6" t="s">
        <v>21</v>
      </c>
      <c r="I3454" s="8">
        <v>0.6</v>
      </c>
      <c r="J3454" s="9">
        <v>2250</v>
      </c>
      <c r="K3454" s="10">
        <f t="shared" si="0"/>
        <v>1350</v>
      </c>
      <c r="L3454" s="10">
        <f t="shared" si="1"/>
        <v>405</v>
      </c>
      <c r="M3454" s="11">
        <v>0.3</v>
      </c>
      <c r="O3454" s="16"/>
      <c r="P3454" s="14"/>
      <c r="Q3454" s="12"/>
      <c r="R3454" s="13"/>
    </row>
    <row r="3455" spans="1:18" ht="15.75" customHeight="1">
      <c r="A3455" s="1"/>
      <c r="B3455" s="6" t="s">
        <v>14</v>
      </c>
      <c r="C3455" s="6">
        <v>1185732</v>
      </c>
      <c r="D3455" s="7">
        <v>44507</v>
      </c>
      <c r="E3455" s="6" t="s">
        <v>15</v>
      </c>
      <c r="F3455" s="6" t="s">
        <v>117</v>
      </c>
      <c r="G3455" s="6" t="s">
        <v>118</v>
      </c>
      <c r="H3455" s="6" t="s">
        <v>22</v>
      </c>
      <c r="I3455" s="8">
        <v>0.64999999999999991</v>
      </c>
      <c r="J3455" s="9">
        <v>3250</v>
      </c>
      <c r="K3455" s="10">
        <f t="shared" si="0"/>
        <v>2112.4999999999995</v>
      </c>
      <c r="L3455" s="10">
        <f t="shared" si="1"/>
        <v>844.99999999999989</v>
      </c>
      <c r="M3455" s="11">
        <v>0.4</v>
      </c>
      <c r="O3455" s="16"/>
      <c r="P3455" s="14"/>
      <c r="Q3455" s="12"/>
      <c r="R3455" s="13"/>
    </row>
    <row r="3456" spans="1:18" ht="15.75" customHeight="1">
      <c r="A3456" s="1"/>
      <c r="B3456" s="6" t="s">
        <v>14</v>
      </c>
      <c r="C3456" s="6">
        <v>1185732</v>
      </c>
      <c r="D3456" s="7">
        <v>44536</v>
      </c>
      <c r="E3456" s="6" t="s">
        <v>15</v>
      </c>
      <c r="F3456" s="6" t="s">
        <v>117</v>
      </c>
      <c r="G3456" s="6" t="s">
        <v>118</v>
      </c>
      <c r="H3456" s="6" t="s">
        <v>17</v>
      </c>
      <c r="I3456" s="8">
        <v>0.6</v>
      </c>
      <c r="J3456" s="9">
        <v>5500</v>
      </c>
      <c r="K3456" s="10">
        <f t="shared" si="0"/>
        <v>3300</v>
      </c>
      <c r="L3456" s="10">
        <f t="shared" si="1"/>
        <v>1155</v>
      </c>
      <c r="M3456" s="11">
        <v>0.35</v>
      </c>
      <c r="O3456" s="16"/>
      <c r="P3456" s="14"/>
      <c r="Q3456" s="12"/>
      <c r="R3456" s="13"/>
    </row>
    <row r="3457" spans="1:18" ht="15.75" customHeight="1">
      <c r="A3457" s="1"/>
      <c r="B3457" s="6" t="s">
        <v>14</v>
      </c>
      <c r="C3457" s="6">
        <v>1185732</v>
      </c>
      <c r="D3457" s="7">
        <v>44536</v>
      </c>
      <c r="E3457" s="6" t="s">
        <v>15</v>
      </c>
      <c r="F3457" s="6" t="s">
        <v>117</v>
      </c>
      <c r="G3457" s="6" t="s">
        <v>118</v>
      </c>
      <c r="H3457" s="6" t="s">
        <v>18</v>
      </c>
      <c r="I3457" s="8">
        <v>0.5</v>
      </c>
      <c r="J3457" s="9">
        <v>3500</v>
      </c>
      <c r="K3457" s="10">
        <f t="shared" si="0"/>
        <v>1750</v>
      </c>
      <c r="L3457" s="10">
        <f t="shared" si="1"/>
        <v>612.5</v>
      </c>
      <c r="M3457" s="11">
        <v>0.35</v>
      </c>
      <c r="O3457" s="16"/>
      <c r="P3457" s="14"/>
      <c r="Q3457" s="12"/>
      <c r="R3457" s="13"/>
    </row>
    <row r="3458" spans="1:18" ht="15.75" customHeight="1">
      <c r="A3458" s="1"/>
      <c r="B3458" s="6" t="s">
        <v>14</v>
      </c>
      <c r="C3458" s="6">
        <v>1185732</v>
      </c>
      <c r="D3458" s="7">
        <v>44536</v>
      </c>
      <c r="E3458" s="6" t="s">
        <v>15</v>
      </c>
      <c r="F3458" s="6" t="s">
        <v>117</v>
      </c>
      <c r="G3458" s="6" t="s">
        <v>118</v>
      </c>
      <c r="H3458" s="6" t="s">
        <v>19</v>
      </c>
      <c r="I3458" s="8">
        <v>0.5</v>
      </c>
      <c r="J3458" s="9">
        <v>3250</v>
      </c>
      <c r="K3458" s="10">
        <f t="shared" si="0"/>
        <v>1625</v>
      </c>
      <c r="L3458" s="10">
        <f t="shared" si="1"/>
        <v>650</v>
      </c>
      <c r="M3458" s="11">
        <v>0.4</v>
      </c>
      <c r="O3458" s="16"/>
      <c r="P3458" s="14"/>
      <c r="Q3458" s="12"/>
      <c r="R3458" s="13"/>
    </row>
    <row r="3459" spans="1:18" ht="15.75" customHeight="1">
      <c r="A3459" s="1"/>
      <c r="B3459" s="6" t="s">
        <v>14</v>
      </c>
      <c r="C3459" s="6">
        <v>1185732</v>
      </c>
      <c r="D3459" s="7">
        <v>44536</v>
      </c>
      <c r="E3459" s="6" t="s">
        <v>15</v>
      </c>
      <c r="F3459" s="6" t="s">
        <v>117</v>
      </c>
      <c r="G3459" s="6" t="s">
        <v>118</v>
      </c>
      <c r="H3459" s="6" t="s">
        <v>20</v>
      </c>
      <c r="I3459" s="8">
        <v>0.5</v>
      </c>
      <c r="J3459" s="9">
        <v>2750</v>
      </c>
      <c r="K3459" s="10">
        <f t="shared" si="0"/>
        <v>1375</v>
      </c>
      <c r="L3459" s="10">
        <f t="shared" si="1"/>
        <v>550</v>
      </c>
      <c r="M3459" s="11">
        <v>0.4</v>
      </c>
      <c r="O3459" s="16"/>
      <c r="P3459" s="14"/>
      <c r="Q3459" s="12"/>
      <c r="R3459" s="13"/>
    </row>
    <row r="3460" spans="1:18" ht="15.75" customHeight="1">
      <c r="A3460" s="1"/>
      <c r="B3460" s="6" t="s">
        <v>14</v>
      </c>
      <c r="C3460" s="6">
        <v>1185732</v>
      </c>
      <c r="D3460" s="7">
        <v>44536</v>
      </c>
      <c r="E3460" s="6" t="s">
        <v>15</v>
      </c>
      <c r="F3460" s="6" t="s">
        <v>117</v>
      </c>
      <c r="G3460" s="6" t="s">
        <v>118</v>
      </c>
      <c r="H3460" s="6" t="s">
        <v>21</v>
      </c>
      <c r="I3460" s="8">
        <v>0.6</v>
      </c>
      <c r="J3460" s="9">
        <v>2750</v>
      </c>
      <c r="K3460" s="10">
        <f t="shared" si="0"/>
        <v>1650</v>
      </c>
      <c r="L3460" s="10">
        <f t="shared" si="1"/>
        <v>495</v>
      </c>
      <c r="M3460" s="11">
        <v>0.3</v>
      </c>
      <c r="O3460" s="16"/>
      <c r="P3460" s="14"/>
      <c r="Q3460" s="12"/>
      <c r="R3460" s="13"/>
    </row>
    <row r="3461" spans="1:18" ht="15.75" customHeight="1">
      <c r="A3461" s="1"/>
      <c r="B3461" s="6" t="s">
        <v>14</v>
      </c>
      <c r="C3461" s="6">
        <v>1185732</v>
      </c>
      <c r="D3461" s="7">
        <v>44536</v>
      </c>
      <c r="E3461" s="6" t="s">
        <v>15</v>
      </c>
      <c r="F3461" s="6" t="s">
        <v>117</v>
      </c>
      <c r="G3461" s="6" t="s">
        <v>118</v>
      </c>
      <c r="H3461" s="6" t="s">
        <v>22</v>
      </c>
      <c r="I3461" s="8">
        <v>0.64999999999999991</v>
      </c>
      <c r="J3461" s="9">
        <v>3750</v>
      </c>
      <c r="K3461" s="10">
        <f t="shared" si="0"/>
        <v>2437.4999999999995</v>
      </c>
      <c r="L3461" s="10">
        <f t="shared" si="1"/>
        <v>974.99999999999989</v>
      </c>
      <c r="M3461" s="11">
        <v>0.4</v>
      </c>
      <c r="O3461" s="16"/>
      <c r="P3461" s="14"/>
      <c r="Q3461" s="12"/>
      <c r="R3461" s="13"/>
    </row>
    <row r="3462" spans="1:18" ht="15.75" customHeight="1">
      <c r="A3462" s="1" t="s">
        <v>39</v>
      </c>
      <c r="B3462" s="6" t="s">
        <v>14</v>
      </c>
      <c r="C3462" s="6">
        <v>1185732</v>
      </c>
      <c r="D3462" s="7">
        <v>44203</v>
      </c>
      <c r="E3462" s="6" t="s">
        <v>15</v>
      </c>
      <c r="F3462" s="6" t="s">
        <v>119</v>
      </c>
      <c r="G3462" s="6" t="s">
        <v>120</v>
      </c>
      <c r="H3462" s="6" t="s">
        <v>17</v>
      </c>
      <c r="I3462" s="8">
        <v>0.4</v>
      </c>
      <c r="J3462" s="9">
        <v>5000</v>
      </c>
      <c r="K3462" s="10">
        <f t="shared" si="0"/>
        <v>2000</v>
      </c>
      <c r="L3462" s="10">
        <f t="shared" si="1"/>
        <v>800</v>
      </c>
      <c r="M3462" s="11">
        <v>0.4</v>
      </c>
      <c r="O3462" s="16"/>
      <c r="P3462" s="14"/>
      <c r="Q3462" s="12"/>
      <c r="R3462" s="13"/>
    </row>
    <row r="3463" spans="1:18" ht="15.75" customHeight="1">
      <c r="A3463" s="1"/>
      <c r="B3463" s="6" t="s">
        <v>14</v>
      </c>
      <c r="C3463" s="6">
        <v>1185732</v>
      </c>
      <c r="D3463" s="7">
        <v>44203</v>
      </c>
      <c r="E3463" s="6" t="s">
        <v>15</v>
      </c>
      <c r="F3463" s="6" t="s">
        <v>119</v>
      </c>
      <c r="G3463" s="6" t="s">
        <v>120</v>
      </c>
      <c r="H3463" s="6" t="s">
        <v>18</v>
      </c>
      <c r="I3463" s="8">
        <v>0.4</v>
      </c>
      <c r="J3463" s="9">
        <v>3000</v>
      </c>
      <c r="K3463" s="10">
        <f t="shared" si="0"/>
        <v>1200</v>
      </c>
      <c r="L3463" s="10">
        <f t="shared" si="1"/>
        <v>480</v>
      </c>
      <c r="M3463" s="11">
        <v>0.4</v>
      </c>
      <c r="O3463" s="16"/>
      <c r="P3463" s="14"/>
      <c r="Q3463" s="12"/>
      <c r="R3463" s="13"/>
    </row>
    <row r="3464" spans="1:18" ht="15.75" customHeight="1">
      <c r="A3464" s="1"/>
      <c r="B3464" s="6" t="s">
        <v>14</v>
      </c>
      <c r="C3464" s="6">
        <v>1185732</v>
      </c>
      <c r="D3464" s="7">
        <v>44203</v>
      </c>
      <c r="E3464" s="6" t="s">
        <v>15</v>
      </c>
      <c r="F3464" s="6" t="s">
        <v>119</v>
      </c>
      <c r="G3464" s="6" t="s">
        <v>120</v>
      </c>
      <c r="H3464" s="6" t="s">
        <v>19</v>
      </c>
      <c r="I3464" s="8">
        <v>0.30000000000000004</v>
      </c>
      <c r="J3464" s="9">
        <v>3000</v>
      </c>
      <c r="K3464" s="10">
        <f t="shared" si="0"/>
        <v>900.00000000000011</v>
      </c>
      <c r="L3464" s="10">
        <f t="shared" si="1"/>
        <v>270</v>
      </c>
      <c r="M3464" s="11">
        <v>0.3</v>
      </c>
      <c r="O3464" s="16"/>
      <c r="P3464" s="14"/>
      <c r="Q3464" s="12"/>
      <c r="R3464" s="13"/>
    </row>
    <row r="3465" spans="1:18" ht="15.75" customHeight="1">
      <c r="A3465" s="1"/>
      <c r="B3465" s="6" t="s">
        <v>14</v>
      </c>
      <c r="C3465" s="6">
        <v>1185732</v>
      </c>
      <c r="D3465" s="7">
        <v>44203</v>
      </c>
      <c r="E3465" s="6" t="s">
        <v>15</v>
      </c>
      <c r="F3465" s="6" t="s">
        <v>119</v>
      </c>
      <c r="G3465" s="6" t="s">
        <v>120</v>
      </c>
      <c r="H3465" s="6" t="s">
        <v>20</v>
      </c>
      <c r="I3465" s="8">
        <v>0.35</v>
      </c>
      <c r="J3465" s="9">
        <v>1500</v>
      </c>
      <c r="K3465" s="10">
        <f t="shared" si="0"/>
        <v>525</v>
      </c>
      <c r="L3465" s="10">
        <f t="shared" si="1"/>
        <v>157.5</v>
      </c>
      <c r="M3465" s="11">
        <v>0.3</v>
      </c>
      <c r="O3465" s="16"/>
      <c r="P3465" s="14"/>
      <c r="Q3465" s="12"/>
      <c r="R3465" s="13"/>
    </row>
    <row r="3466" spans="1:18" ht="15.75" customHeight="1">
      <c r="A3466" s="1"/>
      <c r="B3466" s="6" t="s">
        <v>14</v>
      </c>
      <c r="C3466" s="6">
        <v>1185732</v>
      </c>
      <c r="D3466" s="7">
        <v>44203</v>
      </c>
      <c r="E3466" s="6" t="s">
        <v>15</v>
      </c>
      <c r="F3466" s="6" t="s">
        <v>119</v>
      </c>
      <c r="G3466" s="6" t="s">
        <v>120</v>
      </c>
      <c r="H3466" s="6" t="s">
        <v>21</v>
      </c>
      <c r="I3466" s="8">
        <v>0.5</v>
      </c>
      <c r="J3466" s="9">
        <v>2000</v>
      </c>
      <c r="K3466" s="10">
        <f t="shared" si="0"/>
        <v>1000</v>
      </c>
      <c r="L3466" s="10">
        <f t="shared" si="1"/>
        <v>300</v>
      </c>
      <c r="M3466" s="11">
        <v>0.3</v>
      </c>
      <c r="O3466" s="16"/>
      <c r="P3466" s="14"/>
      <c r="Q3466" s="12"/>
      <c r="R3466" s="13"/>
    </row>
    <row r="3467" spans="1:18" ht="15.75" customHeight="1">
      <c r="A3467" s="1"/>
      <c r="B3467" s="6" t="s">
        <v>14</v>
      </c>
      <c r="C3467" s="6">
        <v>1185732</v>
      </c>
      <c r="D3467" s="7">
        <v>44203</v>
      </c>
      <c r="E3467" s="6" t="s">
        <v>15</v>
      </c>
      <c r="F3467" s="6" t="s">
        <v>119</v>
      </c>
      <c r="G3467" s="6" t="s">
        <v>120</v>
      </c>
      <c r="H3467" s="6" t="s">
        <v>22</v>
      </c>
      <c r="I3467" s="8">
        <v>0.4</v>
      </c>
      <c r="J3467" s="9">
        <v>3000</v>
      </c>
      <c r="K3467" s="10">
        <f t="shared" si="0"/>
        <v>1200</v>
      </c>
      <c r="L3467" s="10">
        <f t="shared" si="1"/>
        <v>420</v>
      </c>
      <c r="M3467" s="11">
        <v>0.35</v>
      </c>
      <c r="O3467" s="16"/>
      <c r="P3467" s="14"/>
      <c r="Q3467" s="12"/>
      <c r="R3467" s="13"/>
    </row>
    <row r="3468" spans="1:18" ht="15.75" customHeight="1">
      <c r="A3468" s="1"/>
      <c r="B3468" s="6" t="s">
        <v>14</v>
      </c>
      <c r="C3468" s="6">
        <v>1185732</v>
      </c>
      <c r="D3468" s="7">
        <v>44232</v>
      </c>
      <c r="E3468" s="6" t="s">
        <v>15</v>
      </c>
      <c r="F3468" s="6" t="s">
        <v>119</v>
      </c>
      <c r="G3468" s="6" t="s">
        <v>120</v>
      </c>
      <c r="H3468" s="6" t="s">
        <v>17</v>
      </c>
      <c r="I3468" s="8">
        <v>0.4</v>
      </c>
      <c r="J3468" s="9">
        <v>5500</v>
      </c>
      <c r="K3468" s="10">
        <f t="shared" si="0"/>
        <v>2200</v>
      </c>
      <c r="L3468" s="10">
        <f t="shared" si="1"/>
        <v>880</v>
      </c>
      <c r="M3468" s="11">
        <v>0.4</v>
      </c>
      <c r="O3468" s="16"/>
      <c r="P3468" s="14"/>
      <c r="Q3468" s="12"/>
      <c r="R3468" s="13"/>
    </row>
    <row r="3469" spans="1:18" ht="15.75" customHeight="1">
      <c r="A3469" s="1"/>
      <c r="B3469" s="6" t="s">
        <v>14</v>
      </c>
      <c r="C3469" s="6">
        <v>1185732</v>
      </c>
      <c r="D3469" s="7">
        <v>44232</v>
      </c>
      <c r="E3469" s="6" t="s">
        <v>15</v>
      </c>
      <c r="F3469" s="6" t="s">
        <v>119</v>
      </c>
      <c r="G3469" s="6" t="s">
        <v>120</v>
      </c>
      <c r="H3469" s="6" t="s">
        <v>18</v>
      </c>
      <c r="I3469" s="8">
        <v>0.4</v>
      </c>
      <c r="J3469" s="9">
        <v>2000</v>
      </c>
      <c r="K3469" s="10">
        <f t="shared" si="0"/>
        <v>800</v>
      </c>
      <c r="L3469" s="10">
        <f t="shared" si="1"/>
        <v>320</v>
      </c>
      <c r="M3469" s="11">
        <v>0.4</v>
      </c>
      <c r="O3469" s="16"/>
      <c r="P3469" s="14"/>
      <c r="Q3469" s="12"/>
      <c r="R3469" s="13"/>
    </row>
    <row r="3470" spans="1:18" ht="15.75" customHeight="1">
      <c r="A3470" s="1"/>
      <c r="B3470" s="6" t="s">
        <v>14</v>
      </c>
      <c r="C3470" s="6">
        <v>1185732</v>
      </c>
      <c r="D3470" s="7">
        <v>44232</v>
      </c>
      <c r="E3470" s="6" t="s">
        <v>15</v>
      </c>
      <c r="F3470" s="6" t="s">
        <v>119</v>
      </c>
      <c r="G3470" s="6" t="s">
        <v>120</v>
      </c>
      <c r="H3470" s="6" t="s">
        <v>19</v>
      </c>
      <c r="I3470" s="8">
        <v>0.30000000000000004</v>
      </c>
      <c r="J3470" s="9">
        <v>2500</v>
      </c>
      <c r="K3470" s="10">
        <f t="shared" si="0"/>
        <v>750.00000000000011</v>
      </c>
      <c r="L3470" s="10">
        <f t="shared" si="1"/>
        <v>225.00000000000003</v>
      </c>
      <c r="M3470" s="11">
        <v>0.3</v>
      </c>
      <c r="O3470" s="16"/>
      <c r="P3470" s="14"/>
      <c r="Q3470" s="12"/>
      <c r="R3470" s="13"/>
    </row>
    <row r="3471" spans="1:18" ht="15.75" customHeight="1">
      <c r="A3471" s="1"/>
      <c r="B3471" s="6" t="s">
        <v>14</v>
      </c>
      <c r="C3471" s="6">
        <v>1185732</v>
      </c>
      <c r="D3471" s="7">
        <v>44232</v>
      </c>
      <c r="E3471" s="6" t="s">
        <v>15</v>
      </c>
      <c r="F3471" s="6" t="s">
        <v>119</v>
      </c>
      <c r="G3471" s="6" t="s">
        <v>120</v>
      </c>
      <c r="H3471" s="6" t="s">
        <v>20</v>
      </c>
      <c r="I3471" s="8">
        <v>0.35</v>
      </c>
      <c r="J3471" s="9">
        <v>1250</v>
      </c>
      <c r="K3471" s="10">
        <f t="shared" si="0"/>
        <v>437.5</v>
      </c>
      <c r="L3471" s="10">
        <f t="shared" si="1"/>
        <v>131.25</v>
      </c>
      <c r="M3471" s="11">
        <v>0.3</v>
      </c>
      <c r="O3471" s="16"/>
      <c r="P3471" s="14"/>
      <c r="Q3471" s="12"/>
      <c r="R3471" s="13"/>
    </row>
    <row r="3472" spans="1:18" ht="15.75" customHeight="1">
      <c r="A3472" s="1"/>
      <c r="B3472" s="6" t="s">
        <v>14</v>
      </c>
      <c r="C3472" s="6">
        <v>1185732</v>
      </c>
      <c r="D3472" s="7">
        <v>44232</v>
      </c>
      <c r="E3472" s="6" t="s">
        <v>15</v>
      </c>
      <c r="F3472" s="6" t="s">
        <v>119</v>
      </c>
      <c r="G3472" s="6" t="s">
        <v>120</v>
      </c>
      <c r="H3472" s="6" t="s">
        <v>21</v>
      </c>
      <c r="I3472" s="8">
        <v>0.5</v>
      </c>
      <c r="J3472" s="9">
        <v>2000</v>
      </c>
      <c r="K3472" s="10">
        <f t="shared" si="0"/>
        <v>1000</v>
      </c>
      <c r="L3472" s="10">
        <f t="shared" si="1"/>
        <v>300</v>
      </c>
      <c r="M3472" s="11">
        <v>0.3</v>
      </c>
      <c r="O3472" s="16"/>
      <c r="P3472" s="14"/>
      <c r="Q3472" s="12"/>
      <c r="R3472" s="13"/>
    </row>
    <row r="3473" spans="1:18" ht="15.75" customHeight="1">
      <c r="A3473" s="1"/>
      <c r="B3473" s="6" t="s">
        <v>14</v>
      </c>
      <c r="C3473" s="6">
        <v>1185732</v>
      </c>
      <c r="D3473" s="7">
        <v>44232</v>
      </c>
      <c r="E3473" s="6" t="s">
        <v>15</v>
      </c>
      <c r="F3473" s="6" t="s">
        <v>119</v>
      </c>
      <c r="G3473" s="6" t="s">
        <v>120</v>
      </c>
      <c r="H3473" s="6" t="s">
        <v>22</v>
      </c>
      <c r="I3473" s="8">
        <v>0.4</v>
      </c>
      <c r="J3473" s="9">
        <v>3000</v>
      </c>
      <c r="K3473" s="10">
        <f t="shared" si="0"/>
        <v>1200</v>
      </c>
      <c r="L3473" s="10">
        <f t="shared" si="1"/>
        <v>420</v>
      </c>
      <c r="M3473" s="11">
        <v>0.35</v>
      </c>
      <c r="O3473" s="16"/>
      <c r="P3473" s="14"/>
      <c r="Q3473" s="12"/>
      <c r="R3473" s="13"/>
    </row>
    <row r="3474" spans="1:18" ht="15.75" customHeight="1">
      <c r="A3474" s="1"/>
      <c r="B3474" s="6" t="s">
        <v>14</v>
      </c>
      <c r="C3474" s="6">
        <v>1185732</v>
      </c>
      <c r="D3474" s="7">
        <v>44258</v>
      </c>
      <c r="E3474" s="6" t="s">
        <v>15</v>
      </c>
      <c r="F3474" s="6" t="s">
        <v>119</v>
      </c>
      <c r="G3474" s="6" t="s">
        <v>120</v>
      </c>
      <c r="H3474" s="6" t="s">
        <v>17</v>
      </c>
      <c r="I3474" s="8">
        <v>0.4</v>
      </c>
      <c r="J3474" s="9">
        <v>5200</v>
      </c>
      <c r="K3474" s="10">
        <f t="shared" si="0"/>
        <v>2080</v>
      </c>
      <c r="L3474" s="10">
        <f t="shared" si="1"/>
        <v>832</v>
      </c>
      <c r="M3474" s="11">
        <v>0.4</v>
      </c>
      <c r="O3474" s="16"/>
      <c r="P3474" s="14"/>
      <c r="Q3474" s="12"/>
      <c r="R3474" s="13"/>
    </row>
    <row r="3475" spans="1:18" ht="15.75" customHeight="1">
      <c r="A3475" s="1"/>
      <c r="B3475" s="6" t="s">
        <v>14</v>
      </c>
      <c r="C3475" s="6">
        <v>1185732</v>
      </c>
      <c r="D3475" s="7">
        <v>44258</v>
      </c>
      <c r="E3475" s="6" t="s">
        <v>15</v>
      </c>
      <c r="F3475" s="6" t="s">
        <v>119</v>
      </c>
      <c r="G3475" s="6" t="s">
        <v>120</v>
      </c>
      <c r="H3475" s="6" t="s">
        <v>18</v>
      </c>
      <c r="I3475" s="8">
        <v>0.4</v>
      </c>
      <c r="J3475" s="9">
        <v>2250</v>
      </c>
      <c r="K3475" s="10">
        <f t="shared" si="0"/>
        <v>900</v>
      </c>
      <c r="L3475" s="10">
        <f t="shared" si="1"/>
        <v>360</v>
      </c>
      <c r="M3475" s="11">
        <v>0.4</v>
      </c>
      <c r="O3475" s="16"/>
      <c r="P3475" s="14"/>
      <c r="Q3475" s="12"/>
      <c r="R3475" s="13"/>
    </row>
    <row r="3476" spans="1:18" ht="15.75" customHeight="1">
      <c r="A3476" s="1"/>
      <c r="B3476" s="6" t="s">
        <v>14</v>
      </c>
      <c r="C3476" s="6">
        <v>1185732</v>
      </c>
      <c r="D3476" s="7">
        <v>44258</v>
      </c>
      <c r="E3476" s="6" t="s">
        <v>15</v>
      </c>
      <c r="F3476" s="6" t="s">
        <v>119</v>
      </c>
      <c r="G3476" s="6" t="s">
        <v>120</v>
      </c>
      <c r="H3476" s="6" t="s">
        <v>19</v>
      </c>
      <c r="I3476" s="8">
        <v>0.30000000000000004</v>
      </c>
      <c r="J3476" s="9">
        <v>2500</v>
      </c>
      <c r="K3476" s="10">
        <f t="shared" si="0"/>
        <v>750.00000000000011</v>
      </c>
      <c r="L3476" s="10">
        <f t="shared" si="1"/>
        <v>225.00000000000003</v>
      </c>
      <c r="M3476" s="11">
        <v>0.3</v>
      </c>
      <c r="O3476" s="16"/>
      <c r="P3476" s="14"/>
      <c r="Q3476" s="12"/>
      <c r="R3476" s="13"/>
    </row>
    <row r="3477" spans="1:18" ht="15.75" customHeight="1">
      <c r="A3477" s="1"/>
      <c r="B3477" s="6" t="s">
        <v>14</v>
      </c>
      <c r="C3477" s="6">
        <v>1185732</v>
      </c>
      <c r="D3477" s="7">
        <v>44258</v>
      </c>
      <c r="E3477" s="6" t="s">
        <v>15</v>
      </c>
      <c r="F3477" s="6" t="s">
        <v>119</v>
      </c>
      <c r="G3477" s="6" t="s">
        <v>120</v>
      </c>
      <c r="H3477" s="6" t="s">
        <v>20</v>
      </c>
      <c r="I3477" s="8">
        <v>0.35</v>
      </c>
      <c r="J3477" s="9">
        <v>1000</v>
      </c>
      <c r="K3477" s="10">
        <f t="shared" si="0"/>
        <v>350</v>
      </c>
      <c r="L3477" s="10">
        <f t="shared" si="1"/>
        <v>105</v>
      </c>
      <c r="M3477" s="11">
        <v>0.3</v>
      </c>
      <c r="O3477" s="16"/>
      <c r="P3477" s="14"/>
      <c r="Q3477" s="12"/>
      <c r="R3477" s="13"/>
    </row>
    <row r="3478" spans="1:18" ht="15.75" customHeight="1">
      <c r="A3478" s="1"/>
      <c r="B3478" s="6" t="s">
        <v>14</v>
      </c>
      <c r="C3478" s="6">
        <v>1185732</v>
      </c>
      <c r="D3478" s="7">
        <v>44258</v>
      </c>
      <c r="E3478" s="6" t="s">
        <v>15</v>
      </c>
      <c r="F3478" s="6" t="s">
        <v>119</v>
      </c>
      <c r="G3478" s="6" t="s">
        <v>120</v>
      </c>
      <c r="H3478" s="6" t="s">
        <v>21</v>
      </c>
      <c r="I3478" s="8">
        <v>0.5</v>
      </c>
      <c r="J3478" s="9">
        <v>1500</v>
      </c>
      <c r="K3478" s="10">
        <f t="shared" si="0"/>
        <v>750</v>
      </c>
      <c r="L3478" s="10">
        <f t="shared" si="1"/>
        <v>225</v>
      </c>
      <c r="M3478" s="11">
        <v>0.3</v>
      </c>
      <c r="O3478" s="16"/>
      <c r="P3478" s="14"/>
      <c r="Q3478" s="12"/>
      <c r="R3478" s="13"/>
    </row>
    <row r="3479" spans="1:18" ht="15.75" customHeight="1">
      <c r="A3479" s="1"/>
      <c r="B3479" s="6" t="s">
        <v>14</v>
      </c>
      <c r="C3479" s="6">
        <v>1185732</v>
      </c>
      <c r="D3479" s="7">
        <v>44258</v>
      </c>
      <c r="E3479" s="6" t="s">
        <v>15</v>
      </c>
      <c r="F3479" s="6" t="s">
        <v>119</v>
      </c>
      <c r="G3479" s="6" t="s">
        <v>120</v>
      </c>
      <c r="H3479" s="6" t="s">
        <v>22</v>
      </c>
      <c r="I3479" s="8">
        <v>0.4</v>
      </c>
      <c r="J3479" s="9">
        <v>2500</v>
      </c>
      <c r="K3479" s="10">
        <f t="shared" si="0"/>
        <v>1000</v>
      </c>
      <c r="L3479" s="10">
        <f t="shared" si="1"/>
        <v>350</v>
      </c>
      <c r="M3479" s="11">
        <v>0.35</v>
      </c>
      <c r="O3479" s="16"/>
      <c r="P3479" s="14"/>
      <c r="Q3479" s="12"/>
      <c r="R3479" s="13"/>
    </row>
    <row r="3480" spans="1:18" ht="15.75" customHeight="1">
      <c r="A3480" s="1"/>
      <c r="B3480" s="6" t="s">
        <v>14</v>
      </c>
      <c r="C3480" s="6">
        <v>1185732</v>
      </c>
      <c r="D3480" s="7">
        <v>44290</v>
      </c>
      <c r="E3480" s="6" t="s">
        <v>15</v>
      </c>
      <c r="F3480" s="6" t="s">
        <v>119</v>
      </c>
      <c r="G3480" s="6" t="s">
        <v>120</v>
      </c>
      <c r="H3480" s="6" t="s">
        <v>17</v>
      </c>
      <c r="I3480" s="8">
        <v>0.4</v>
      </c>
      <c r="J3480" s="9">
        <v>5000</v>
      </c>
      <c r="K3480" s="10">
        <f t="shared" si="0"/>
        <v>2000</v>
      </c>
      <c r="L3480" s="10">
        <f t="shared" si="1"/>
        <v>800</v>
      </c>
      <c r="M3480" s="11">
        <v>0.4</v>
      </c>
      <c r="O3480" s="16"/>
      <c r="P3480" s="14"/>
      <c r="Q3480" s="12"/>
      <c r="R3480" s="13"/>
    </row>
    <row r="3481" spans="1:18" ht="15.75" customHeight="1">
      <c r="A3481" s="1"/>
      <c r="B3481" s="6" t="s">
        <v>14</v>
      </c>
      <c r="C3481" s="6">
        <v>1185732</v>
      </c>
      <c r="D3481" s="7">
        <v>44290</v>
      </c>
      <c r="E3481" s="6" t="s">
        <v>15</v>
      </c>
      <c r="F3481" s="6" t="s">
        <v>119</v>
      </c>
      <c r="G3481" s="6" t="s">
        <v>120</v>
      </c>
      <c r="H3481" s="6" t="s">
        <v>18</v>
      </c>
      <c r="I3481" s="8">
        <v>0.4</v>
      </c>
      <c r="J3481" s="9">
        <v>2000</v>
      </c>
      <c r="K3481" s="10">
        <f t="shared" si="0"/>
        <v>800</v>
      </c>
      <c r="L3481" s="10">
        <f t="shared" si="1"/>
        <v>320</v>
      </c>
      <c r="M3481" s="11">
        <v>0.4</v>
      </c>
      <c r="O3481" s="16"/>
      <c r="P3481" s="14"/>
      <c r="Q3481" s="12"/>
      <c r="R3481" s="13"/>
    </row>
    <row r="3482" spans="1:18" ht="15.75" customHeight="1">
      <c r="A3482" s="1"/>
      <c r="B3482" s="6" t="s">
        <v>14</v>
      </c>
      <c r="C3482" s="6">
        <v>1185732</v>
      </c>
      <c r="D3482" s="7">
        <v>44290</v>
      </c>
      <c r="E3482" s="6" t="s">
        <v>15</v>
      </c>
      <c r="F3482" s="6" t="s">
        <v>119</v>
      </c>
      <c r="G3482" s="6" t="s">
        <v>120</v>
      </c>
      <c r="H3482" s="6" t="s">
        <v>19</v>
      </c>
      <c r="I3482" s="8">
        <v>0.30000000000000004</v>
      </c>
      <c r="J3482" s="9">
        <v>2000</v>
      </c>
      <c r="K3482" s="10">
        <f t="shared" si="0"/>
        <v>600.00000000000011</v>
      </c>
      <c r="L3482" s="10">
        <f t="shared" si="1"/>
        <v>180.00000000000003</v>
      </c>
      <c r="M3482" s="11">
        <v>0.3</v>
      </c>
      <c r="O3482" s="16"/>
      <c r="P3482" s="14"/>
      <c r="Q3482" s="12"/>
      <c r="R3482" s="13"/>
    </row>
    <row r="3483" spans="1:18" ht="15.75" customHeight="1">
      <c r="A3483" s="1"/>
      <c r="B3483" s="6" t="s">
        <v>14</v>
      </c>
      <c r="C3483" s="6">
        <v>1185732</v>
      </c>
      <c r="D3483" s="7">
        <v>44290</v>
      </c>
      <c r="E3483" s="6" t="s">
        <v>15</v>
      </c>
      <c r="F3483" s="6" t="s">
        <v>119</v>
      </c>
      <c r="G3483" s="6" t="s">
        <v>120</v>
      </c>
      <c r="H3483" s="6" t="s">
        <v>20</v>
      </c>
      <c r="I3483" s="8">
        <v>0.35</v>
      </c>
      <c r="J3483" s="9">
        <v>1250</v>
      </c>
      <c r="K3483" s="10">
        <f t="shared" si="0"/>
        <v>437.5</v>
      </c>
      <c r="L3483" s="10">
        <f t="shared" si="1"/>
        <v>131.25</v>
      </c>
      <c r="M3483" s="11">
        <v>0.3</v>
      </c>
      <c r="O3483" s="16"/>
      <c r="P3483" s="14"/>
      <c r="Q3483" s="12"/>
      <c r="R3483" s="13"/>
    </row>
    <row r="3484" spans="1:18" ht="15.75" customHeight="1">
      <c r="A3484" s="1"/>
      <c r="B3484" s="6" t="s">
        <v>14</v>
      </c>
      <c r="C3484" s="6">
        <v>1185732</v>
      </c>
      <c r="D3484" s="7">
        <v>44290</v>
      </c>
      <c r="E3484" s="6" t="s">
        <v>15</v>
      </c>
      <c r="F3484" s="6" t="s">
        <v>119</v>
      </c>
      <c r="G3484" s="6" t="s">
        <v>120</v>
      </c>
      <c r="H3484" s="6" t="s">
        <v>21</v>
      </c>
      <c r="I3484" s="8">
        <v>0.5</v>
      </c>
      <c r="J3484" s="9">
        <v>1250</v>
      </c>
      <c r="K3484" s="10">
        <f t="shared" si="0"/>
        <v>625</v>
      </c>
      <c r="L3484" s="10">
        <f t="shared" si="1"/>
        <v>187.5</v>
      </c>
      <c r="M3484" s="11">
        <v>0.3</v>
      </c>
      <c r="O3484" s="16"/>
      <c r="P3484" s="14"/>
      <c r="Q3484" s="12"/>
      <c r="R3484" s="13"/>
    </row>
    <row r="3485" spans="1:18" ht="15.75" customHeight="1">
      <c r="A3485" s="1"/>
      <c r="B3485" s="6" t="s">
        <v>14</v>
      </c>
      <c r="C3485" s="6">
        <v>1185732</v>
      </c>
      <c r="D3485" s="7">
        <v>44290</v>
      </c>
      <c r="E3485" s="6" t="s">
        <v>15</v>
      </c>
      <c r="F3485" s="6" t="s">
        <v>119</v>
      </c>
      <c r="G3485" s="6" t="s">
        <v>120</v>
      </c>
      <c r="H3485" s="6" t="s">
        <v>22</v>
      </c>
      <c r="I3485" s="8">
        <v>0.4</v>
      </c>
      <c r="J3485" s="9">
        <v>2750</v>
      </c>
      <c r="K3485" s="10">
        <f t="shared" si="0"/>
        <v>1100</v>
      </c>
      <c r="L3485" s="10">
        <f t="shared" si="1"/>
        <v>385</v>
      </c>
      <c r="M3485" s="11">
        <v>0.35</v>
      </c>
      <c r="O3485" s="16"/>
      <c r="P3485" s="14"/>
      <c r="Q3485" s="12"/>
      <c r="R3485" s="13"/>
    </row>
    <row r="3486" spans="1:18" ht="15.75" customHeight="1">
      <c r="A3486" s="1"/>
      <c r="B3486" s="6" t="s">
        <v>14</v>
      </c>
      <c r="C3486" s="6">
        <v>1185732</v>
      </c>
      <c r="D3486" s="7">
        <v>44319</v>
      </c>
      <c r="E3486" s="6" t="s">
        <v>15</v>
      </c>
      <c r="F3486" s="6" t="s">
        <v>119</v>
      </c>
      <c r="G3486" s="6" t="s">
        <v>120</v>
      </c>
      <c r="H3486" s="6" t="s">
        <v>17</v>
      </c>
      <c r="I3486" s="8">
        <v>0.54999999999999993</v>
      </c>
      <c r="J3486" s="9">
        <v>5450</v>
      </c>
      <c r="K3486" s="10">
        <f t="shared" si="0"/>
        <v>2997.4999999999995</v>
      </c>
      <c r="L3486" s="10">
        <f t="shared" si="1"/>
        <v>1198.9999999999998</v>
      </c>
      <c r="M3486" s="11">
        <v>0.4</v>
      </c>
      <c r="O3486" s="16"/>
      <c r="P3486" s="14"/>
      <c r="Q3486" s="12"/>
      <c r="R3486" s="13"/>
    </row>
    <row r="3487" spans="1:18" ht="15.75" customHeight="1">
      <c r="A3487" s="1"/>
      <c r="B3487" s="6" t="s">
        <v>14</v>
      </c>
      <c r="C3487" s="6">
        <v>1185732</v>
      </c>
      <c r="D3487" s="7">
        <v>44319</v>
      </c>
      <c r="E3487" s="6" t="s">
        <v>15</v>
      </c>
      <c r="F3487" s="6" t="s">
        <v>119</v>
      </c>
      <c r="G3487" s="6" t="s">
        <v>120</v>
      </c>
      <c r="H3487" s="6" t="s">
        <v>18</v>
      </c>
      <c r="I3487" s="8">
        <v>0.5</v>
      </c>
      <c r="J3487" s="9">
        <v>2500</v>
      </c>
      <c r="K3487" s="10">
        <f t="shared" si="0"/>
        <v>1250</v>
      </c>
      <c r="L3487" s="10">
        <f t="shared" si="1"/>
        <v>500</v>
      </c>
      <c r="M3487" s="11">
        <v>0.4</v>
      </c>
      <c r="O3487" s="16"/>
      <c r="P3487" s="14"/>
      <c r="Q3487" s="12"/>
      <c r="R3487" s="13"/>
    </row>
    <row r="3488" spans="1:18" ht="15.75" customHeight="1">
      <c r="A3488" s="1"/>
      <c r="B3488" s="6" t="s">
        <v>14</v>
      </c>
      <c r="C3488" s="6">
        <v>1185732</v>
      </c>
      <c r="D3488" s="7">
        <v>44319</v>
      </c>
      <c r="E3488" s="6" t="s">
        <v>15</v>
      </c>
      <c r="F3488" s="6" t="s">
        <v>119</v>
      </c>
      <c r="G3488" s="6" t="s">
        <v>120</v>
      </c>
      <c r="H3488" s="6" t="s">
        <v>19</v>
      </c>
      <c r="I3488" s="8">
        <v>0.45</v>
      </c>
      <c r="J3488" s="9">
        <v>2750</v>
      </c>
      <c r="K3488" s="10">
        <f t="shared" si="0"/>
        <v>1237.5</v>
      </c>
      <c r="L3488" s="10">
        <f t="shared" si="1"/>
        <v>371.25</v>
      </c>
      <c r="M3488" s="11">
        <v>0.3</v>
      </c>
      <c r="O3488" s="16"/>
      <c r="P3488" s="14"/>
      <c r="Q3488" s="12"/>
      <c r="R3488" s="13"/>
    </row>
    <row r="3489" spans="1:18" ht="15.75" customHeight="1">
      <c r="A3489" s="1"/>
      <c r="B3489" s="6" t="s">
        <v>14</v>
      </c>
      <c r="C3489" s="6">
        <v>1185732</v>
      </c>
      <c r="D3489" s="7">
        <v>44319</v>
      </c>
      <c r="E3489" s="6" t="s">
        <v>15</v>
      </c>
      <c r="F3489" s="6" t="s">
        <v>119</v>
      </c>
      <c r="G3489" s="6" t="s">
        <v>120</v>
      </c>
      <c r="H3489" s="6" t="s">
        <v>20</v>
      </c>
      <c r="I3489" s="8">
        <v>0.45</v>
      </c>
      <c r="J3489" s="9">
        <v>2250</v>
      </c>
      <c r="K3489" s="10">
        <f t="shared" si="0"/>
        <v>1012.5</v>
      </c>
      <c r="L3489" s="10">
        <f t="shared" si="1"/>
        <v>303.75</v>
      </c>
      <c r="M3489" s="11">
        <v>0.3</v>
      </c>
      <c r="O3489" s="16"/>
      <c r="P3489" s="14"/>
      <c r="Q3489" s="12"/>
      <c r="R3489" s="13"/>
    </row>
    <row r="3490" spans="1:18" ht="15.75" customHeight="1">
      <c r="A3490" s="1"/>
      <c r="B3490" s="6" t="s">
        <v>14</v>
      </c>
      <c r="C3490" s="6">
        <v>1185732</v>
      </c>
      <c r="D3490" s="7">
        <v>44319</v>
      </c>
      <c r="E3490" s="6" t="s">
        <v>15</v>
      </c>
      <c r="F3490" s="6" t="s">
        <v>119</v>
      </c>
      <c r="G3490" s="6" t="s">
        <v>120</v>
      </c>
      <c r="H3490" s="6" t="s">
        <v>21</v>
      </c>
      <c r="I3490" s="8">
        <v>0.54999999999999993</v>
      </c>
      <c r="J3490" s="9">
        <v>2500</v>
      </c>
      <c r="K3490" s="10">
        <f t="shared" si="0"/>
        <v>1374.9999999999998</v>
      </c>
      <c r="L3490" s="10">
        <f t="shared" si="1"/>
        <v>412.49999999999994</v>
      </c>
      <c r="M3490" s="11">
        <v>0.3</v>
      </c>
      <c r="O3490" s="16"/>
      <c r="P3490" s="14"/>
      <c r="Q3490" s="12"/>
      <c r="R3490" s="13"/>
    </row>
    <row r="3491" spans="1:18" ht="15.75" customHeight="1">
      <c r="A3491" s="1"/>
      <c r="B3491" s="6" t="s">
        <v>14</v>
      </c>
      <c r="C3491" s="6">
        <v>1185732</v>
      </c>
      <c r="D3491" s="7">
        <v>44319</v>
      </c>
      <c r="E3491" s="6" t="s">
        <v>15</v>
      </c>
      <c r="F3491" s="6" t="s">
        <v>119</v>
      </c>
      <c r="G3491" s="6" t="s">
        <v>120</v>
      </c>
      <c r="H3491" s="6" t="s">
        <v>22</v>
      </c>
      <c r="I3491" s="8">
        <v>0.6</v>
      </c>
      <c r="J3491" s="9">
        <v>3750</v>
      </c>
      <c r="K3491" s="10">
        <f t="shared" si="0"/>
        <v>2250</v>
      </c>
      <c r="L3491" s="10">
        <f t="shared" si="1"/>
        <v>787.5</v>
      </c>
      <c r="M3491" s="11">
        <v>0.35</v>
      </c>
      <c r="O3491" s="16"/>
      <c r="P3491" s="14"/>
      <c r="Q3491" s="12"/>
      <c r="R3491" s="13"/>
    </row>
    <row r="3492" spans="1:18" ht="15.75" customHeight="1">
      <c r="A3492" s="1"/>
      <c r="B3492" s="6" t="s">
        <v>14</v>
      </c>
      <c r="C3492" s="6">
        <v>1185732</v>
      </c>
      <c r="D3492" s="7">
        <v>44352</v>
      </c>
      <c r="E3492" s="6" t="s">
        <v>15</v>
      </c>
      <c r="F3492" s="6" t="s">
        <v>119</v>
      </c>
      <c r="G3492" s="6" t="s">
        <v>120</v>
      </c>
      <c r="H3492" s="6" t="s">
        <v>17</v>
      </c>
      <c r="I3492" s="8">
        <v>0.54999999999999993</v>
      </c>
      <c r="J3492" s="9">
        <v>6250</v>
      </c>
      <c r="K3492" s="10">
        <f t="shared" si="0"/>
        <v>3437.4999999999995</v>
      </c>
      <c r="L3492" s="10">
        <f t="shared" si="1"/>
        <v>1375</v>
      </c>
      <c r="M3492" s="11">
        <v>0.4</v>
      </c>
      <c r="O3492" s="16"/>
      <c r="P3492" s="14"/>
      <c r="Q3492" s="12"/>
      <c r="R3492" s="13"/>
    </row>
    <row r="3493" spans="1:18" ht="15.75" customHeight="1">
      <c r="A3493" s="1"/>
      <c r="B3493" s="6" t="s">
        <v>14</v>
      </c>
      <c r="C3493" s="6">
        <v>1185732</v>
      </c>
      <c r="D3493" s="7">
        <v>44352</v>
      </c>
      <c r="E3493" s="6" t="s">
        <v>15</v>
      </c>
      <c r="F3493" s="6" t="s">
        <v>119</v>
      </c>
      <c r="G3493" s="6" t="s">
        <v>120</v>
      </c>
      <c r="H3493" s="6" t="s">
        <v>18</v>
      </c>
      <c r="I3493" s="8">
        <v>0.5</v>
      </c>
      <c r="J3493" s="9">
        <v>3750</v>
      </c>
      <c r="K3493" s="10">
        <f t="shared" si="0"/>
        <v>1875</v>
      </c>
      <c r="L3493" s="10">
        <f t="shared" si="1"/>
        <v>750</v>
      </c>
      <c r="M3493" s="11">
        <v>0.4</v>
      </c>
      <c r="O3493" s="16"/>
      <c r="P3493" s="14"/>
      <c r="Q3493" s="12"/>
      <c r="R3493" s="13"/>
    </row>
    <row r="3494" spans="1:18" ht="15.75" customHeight="1">
      <c r="A3494" s="1"/>
      <c r="B3494" s="6" t="s">
        <v>14</v>
      </c>
      <c r="C3494" s="6">
        <v>1185732</v>
      </c>
      <c r="D3494" s="7">
        <v>44352</v>
      </c>
      <c r="E3494" s="6" t="s">
        <v>15</v>
      </c>
      <c r="F3494" s="6" t="s">
        <v>119</v>
      </c>
      <c r="G3494" s="6" t="s">
        <v>120</v>
      </c>
      <c r="H3494" s="6" t="s">
        <v>19</v>
      </c>
      <c r="I3494" s="8">
        <v>0.45</v>
      </c>
      <c r="J3494" s="9">
        <v>3000</v>
      </c>
      <c r="K3494" s="10">
        <f t="shared" si="0"/>
        <v>1350</v>
      </c>
      <c r="L3494" s="10">
        <f t="shared" si="1"/>
        <v>405</v>
      </c>
      <c r="M3494" s="11">
        <v>0.3</v>
      </c>
      <c r="O3494" s="16"/>
      <c r="P3494" s="14"/>
      <c r="Q3494" s="12"/>
      <c r="R3494" s="13"/>
    </row>
    <row r="3495" spans="1:18" ht="15.75" customHeight="1">
      <c r="A3495" s="1"/>
      <c r="B3495" s="6" t="s">
        <v>14</v>
      </c>
      <c r="C3495" s="6">
        <v>1185732</v>
      </c>
      <c r="D3495" s="7">
        <v>44352</v>
      </c>
      <c r="E3495" s="6" t="s">
        <v>15</v>
      </c>
      <c r="F3495" s="6" t="s">
        <v>119</v>
      </c>
      <c r="G3495" s="6" t="s">
        <v>120</v>
      </c>
      <c r="H3495" s="6" t="s">
        <v>20</v>
      </c>
      <c r="I3495" s="8">
        <v>0.45</v>
      </c>
      <c r="J3495" s="9">
        <v>2750</v>
      </c>
      <c r="K3495" s="10">
        <f t="shared" si="0"/>
        <v>1237.5</v>
      </c>
      <c r="L3495" s="10">
        <f t="shared" si="1"/>
        <v>371.25</v>
      </c>
      <c r="M3495" s="11">
        <v>0.3</v>
      </c>
      <c r="O3495" s="16"/>
      <c r="P3495" s="14"/>
      <c r="Q3495" s="12"/>
      <c r="R3495" s="13"/>
    </row>
    <row r="3496" spans="1:18" ht="15.75" customHeight="1">
      <c r="A3496" s="1"/>
      <c r="B3496" s="6" t="s">
        <v>14</v>
      </c>
      <c r="C3496" s="6">
        <v>1185732</v>
      </c>
      <c r="D3496" s="7">
        <v>44352</v>
      </c>
      <c r="E3496" s="6" t="s">
        <v>15</v>
      </c>
      <c r="F3496" s="6" t="s">
        <v>119</v>
      </c>
      <c r="G3496" s="6" t="s">
        <v>120</v>
      </c>
      <c r="H3496" s="6" t="s">
        <v>21</v>
      </c>
      <c r="I3496" s="8">
        <v>0.54999999999999993</v>
      </c>
      <c r="J3496" s="9">
        <v>2750</v>
      </c>
      <c r="K3496" s="10">
        <f t="shared" si="0"/>
        <v>1512.4999999999998</v>
      </c>
      <c r="L3496" s="10">
        <f t="shared" si="1"/>
        <v>453.74999999999994</v>
      </c>
      <c r="M3496" s="11">
        <v>0.3</v>
      </c>
      <c r="O3496" s="16"/>
      <c r="P3496" s="14"/>
      <c r="Q3496" s="12"/>
      <c r="R3496" s="13"/>
    </row>
    <row r="3497" spans="1:18" ht="15.75" customHeight="1">
      <c r="A3497" s="1"/>
      <c r="B3497" s="6" t="s">
        <v>14</v>
      </c>
      <c r="C3497" s="6">
        <v>1185732</v>
      </c>
      <c r="D3497" s="7">
        <v>44352</v>
      </c>
      <c r="E3497" s="6" t="s">
        <v>15</v>
      </c>
      <c r="F3497" s="6" t="s">
        <v>119</v>
      </c>
      <c r="G3497" s="6" t="s">
        <v>120</v>
      </c>
      <c r="H3497" s="6" t="s">
        <v>22</v>
      </c>
      <c r="I3497" s="8">
        <v>0.6</v>
      </c>
      <c r="J3497" s="9">
        <v>4250</v>
      </c>
      <c r="K3497" s="10">
        <f t="shared" si="0"/>
        <v>2550</v>
      </c>
      <c r="L3497" s="10">
        <f t="shared" si="1"/>
        <v>892.5</v>
      </c>
      <c r="M3497" s="11">
        <v>0.35</v>
      </c>
      <c r="O3497" s="16"/>
      <c r="P3497" s="14"/>
      <c r="Q3497" s="12"/>
      <c r="R3497" s="13"/>
    </row>
    <row r="3498" spans="1:18" ht="15.75" customHeight="1">
      <c r="A3498" s="1"/>
      <c r="B3498" s="6" t="s">
        <v>14</v>
      </c>
      <c r="C3498" s="6">
        <v>1185732</v>
      </c>
      <c r="D3498" s="7">
        <v>44380</v>
      </c>
      <c r="E3498" s="6" t="s">
        <v>15</v>
      </c>
      <c r="F3498" s="6" t="s">
        <v>119</v>
      </c>
      <c r="G3498" s="6" t="s">
        <v>120</v>
      </c>
      <c r="H3498" s="6" t="s">
        <v>17</v>
      </c>
      <c r="I3498" s="8">
        <v>0.54999999999999993</v>
      </c>
      <c r="J3498" s="9">
        <v>6500</v>
      </c>
      <c r="K3498" s="10">
        <f t="shared" si="0"/>
        <v>3574.9999999999995</v>
      </c>
      <c r="L3498" s="10">
        <f t="shared" si="1"/>
        <v>1430</v>
      </c>
      <c r="M3498" s="11">
        <v>0.4</v>
      </c>
      <c r="O3498" s="16"/>
      <c r="P3498" s="14"/>
      <c r="Q3498" s="12"/>
      <c r="R3498" s="13"/>
    </row>
    <row r="3499" spans="1:18" ht="15.75" customHeight="1">
      <c r="A3499" s="1"/>
      <c r="B3499" s="6" t="s">
        <v>14</v>
      </c>
      <c r="C3499" s="6">
        <v>1185732</v>
      </c>
      <c r="D3499" s="7">
        <v>44380</v>
      </c>
      <c r="E3499" s="6" t="s">
        <v>15</v>
      </c>
      <c r="F3499" s="6" t="s">
        <v>119</v>
      </c>
      <c r="G3499" s="6" t="s">
        <v>120</v>
      </c>
      <c r="H3499" s="6" t="s">
        <v>18</v>
      </c>
      <c r="I3499" s="8">
        <v>0.5</v>
      </c>
      <c r="J3499" s="9">
        <v>4000</v>
      </c>
      <c r="K3499" s="10">
        <f t="shared" si="0"/>
        <v>2000</v>
      </c>
      <c r="L3499" s="10">
        <f t="shared" si="1"/>
        <v>800</v>
      </c>
      <c r="M3499" s="11">
        <v>0.4</v>
      </c>
      <c r="O3499" s="16"/>
      <c r="P3499" s="14"/>
      <c r="Q3499" s="12"/>
      <c r="R3499" s="13"/>
    </row>
    <row r="3500" spans="1:18" ht="15.75" customHeight="1">
      <c r="A3500" s="1"/>
      <c r="B3500" s="6" t="s">
        <v>14</v>
      </c>
      <c r="C3500" s="6">
        <v>1185732</v>
      </c>
      <c r="D3500" s="7">
        <v>44380</v>
      </c>
      <c r="E3500" s="6" t="s">
        <v>15</v>
      </c>
      <c r="F3500" s="6" t="s">
        <v>119</v>
      </c>
      <c r="G3500" s="6" t="s">
        <v>120</v>
      </c>
      <c r="H3500" s="6" t="s">
        <v>19</v>
      </c>
      <c r="I3500" s="8">
        <v>0.45</v>
      </c>
      <c r="J3500" s="9">
        <v>3250</v>
      </c>
      <c r="K3500" s="10">
        <f t="shared" si="0"/>
        <v>1462.5</v>
      </c>
      <c r="L3500" s="10">
        <f t="shared" si="1"/>
        <v>438.75</v>
      </c>
      <c r="M3500" s="11">
        <v>0.3</v>
      </c>
      <c r="O3500" s="16"/>
      <c r="P3500" s="14"/>
      <c r="Q3500" s="12"/>
      <c r="R3500" s="13"/>
    </row>
    <row r="3501" spans="1:18" ht="15.75" customHeight="1">
      <c r="A3501" s="1"/>
      <c r="B3501" s="6" t="s">
        <v>14</v>
      </c>
      <c r="C3501" s="6">
        <v>1185732</v>
      </c>
      <c r="D3501" s="7">
        <v>44380</v>
      </c>
      <c r="E3501" s="6" t="s">
        <v>15</v>
      </c>
      <c r="F3501" s="6" t="s">
        <v>119</v>
      </c>
      <c r="G3501" s="6" t="s">
        <v>120</v>
      </c>
      <c r="H3501" s="6" t="s">
        <v>20</v>
      </c>
      <c r="I3501" s="8">
        <v>0.45</v>
      </c>
      <c r="J3501" s="9">
        <v>2750</v>
      </c>
      <c r="K3501" s="10">
        <f t="shared" si="0"/>
        <v>1237.5</v>
      </c>
      <c r="L3501" s="10">
        <f t="shared" si="1"/>
        <v>371.25</v>
      </c>
      <c r="M3501" s="11">
        <v>0.3</v>
      </c>
      <c r="O3501" s="16"/>
      <c r="P3501" s="14"/>
      <c r="Q3501" s="12"/>
      <c r="R3501" s="13"/>
    </row>
    <row r="3502" spans="1:18" ht="15.75" customHeight="1">
      <c r="A3502" s="1"/>
      <c r="B3502" s="6" t="s">
        <v>14</v>
      </c>
      <c r="C3502" s="6">
        <v>1185732</v>
      </c>
      <c r="D3502" s="7">
        <v>44380</v>
      </c>
      <c r="E3502" s="6" t="s">
        <v>15</v>
      </c>
      <c r="F3502" s="6" t="s">
        <v>119</v>
      </c>
      <c r="G3502" s="6" t="s">
        <v>120</v>
      </c>
      <c r="H3502" s="6" t="s">
        <v>21</v>
      </c>
      <c r="I3502" s="8">
        <v>0.54999999999999993</v>
      </c>
      <c r="J3502" s="9">
        <v>3000</v>
      </c>
      <c r="K3502" s="10">
        <f t="shared" si="0"/>
        <v>1649.9999999999998</v>
      </c>
      <c r="L3502" s="10">
        <f t="shared" si="1"/>
        <v>494.99999999999989</v>
      </c>
      <c r="M3502" s="11">
        <v>0.3</v>
      </c>
      <c r="O3502" s="16"/>
      <c r="P3502" s="14"/>
      <c r="Q3502" s="12"/>
      <c r="R3502" s="13"/>
    </row>
    <row r="3503" spans="1:18" ht="15.75" customHeight="1">
      <c r="A3503" s="1"/>
      <c r="B3503" s="6" t="s">
        <v>14</v>
      </c>
      <c r="C3503" s="6">
        <v>1185732</v>
      </c>
      <c r="D3503" s="7">
        <v>44380</v>
      </c>
      <c r="E3503" s="6" t="s">
        <v>15</v>
      </c>
      <c r="F3503" s="6" t="s">
        <v>119</v>
      </c>
      <c r="G3503" s="6" t="s">
        <v>120</v>
      </c>
      <c r="H3503" s="6" t="s">
        <v>22</v>
      </c>
      <c r="I3503" s="8">
        <v>0.6</v>
      </c>
      <c r="J3503" s="9">
        <v>4750</v>
      </c>
      <c r="K3503" s="10">
        <f t="shared" si="0"/>
        <v>2850</v>
      </c>
      <c r="L3503" s="10">
        <f t="shared" si="1"/>
        <v>997.49999999999989</v>
      </c>
      <c r="M3503" s="11">
        <v>0.35</v>
      </c>
      <c r="O3503" s="16"/>
      <c r="P3503" s="14"/>
      <c r="Q3503" s="12"/>
      <c r="R3503" s="13"/>
    </row>
    <row r="3504" spans="1:18" ht="15.75" customHeight="1">
      <c r="A3504" s="1"/>
      <c r="B3504" s="6" t="s">
        <v>14</v>
      </c>
      <c r="C3504" s="6">
        <v>1185732</v>
      </c>
      <c r="D3504" s="7">
        <v>44412</v>
      </c>
      <c r="E3504" s="6" t="s">
        <v>15</v>
      </c>
      <c r="F3504" s="6" t="s">
        <v>119</v>
      </c>
      <c r="G3504" s="6" t="s">
        <v>120</v>
      </c>
      <c r="H3504" s="6" t="s">
        <v>17</v>
      </c>
      <c r="I3504" s="8">
        <v>0.54999999999999993</v>
      </c>
      <c r="J3504" s="9">
        <v>6250</v>
      </c>
      <c r="K3504" s="10">
        <f t="shared" si="0"/>
        <v>3437.4999999999995</v>
      </c>
      <c r="L3504" s="10">
        <f t="shared" si="1"/>
        <v>1375</v>
      </c>
      <c r="M3504" s="11">
        <v>0.4</v>
      </c>
      <c r="O3504" s="16"/>
      <c r="P3504" s="14"/>
      <c r="Q3504" s="12"/>
      <c r="R3504" s="13"/>
    </row>
    <row r="3505" spans="1:18" ht="15.75" customHeight="1">
      <c r="A3505" s="1"/>
      <c r="B3505" s="6" t="s">
        <v>14</v>
      </c>
      <c r="C3505" s="6">
        <v>1185732</v>
      </c>
      <c r="D3505" s="7">
        <v>44412</v>
      </c>
      <c r="E3505" s="6" t="s">
        <v>15</v>
      </c>
      <c r="F3505" s="6" t="s">
        <v>119</v>
      </c>
      <c r="G3505" s="6" t="s">
        <v>120</v>
      </c>
      <c r="H3505" s="6" t="s">
        <v>18</v>
      </c>
      <c r="I3505" s="8">
        <v>0.5</v>
      </c>
      <c r="J3505" s="9">
        <v>4000</v>
      </c>
      <c r="K3505" s="10">
        <f t="shared" si="0"/>
        <v>2000</v>
      </c>
      <c r="L3505" s="10">
        <f t="shared" si="1"/>
        <v>800</v>
      </c>
      <c r="M3505" s="11">
        <v>0.4</v>
      </c>
      <c r="O3505" s="16"/>
      <c r="P3505" s="14"/>
      <c r="Q3505" s="12"/>
      <c r="R3505" s="13"/>
    </row>
    <row r="3506" spans="1:18" ht="15.75" customHeight="1">
      <c r="A3506" s="1"/>
      <c r="B3506" s="6" t="s">
        <v>14</v>
      </c>
      <c r="C3506" s="6">
        <v>1185732</v>
      </c>
      <c r="D3506" s="7">
        <v>44412</v>
      </c>
      <c r="E3506" s="6" t="s">
        <v>15</v>
      </c>
      <c r="F3506" s="6" t="s">
        <v>119</v>
      </c>
      <c r="G3506" s="6" t="s">
        <v>120</v>
      </c>
      <c r="H3506" s="6" t="s">
        <v>19</v>
      </c>
      <c r="I3506" s="8">
        <v>0.45</v>
      </c>
      <c r="J3506" s="9">
        <v>3250</v>
      </c>
      <c r="K3506" s="10">
        <f t="shared" si="0"/>
        <v>1462.5</v>
      </c>
      <c r="L3506" s="10">
        <f t="shared" si="1"/>
        <v>438.75</v>
      </c>
      <c r="M3506" s="11">
        <v>0.3</v>
      </c>
      <c r="O3506" s="16"/>
      <c r="P3506" s="14"/>
      <c r="Q3506" s="12"/>
      <c r="R3506" s="13"/>
    </row>
    <row r="3507" spans="1:18" ht="15.75" customHeight="1">
      <c r="A3507" s="1"/>
      <c r="B3507" s="6" t="s">
        <v>14</v>
      </c>
      <c r="C3507" s="6">
        <v>1185732</v>
      </c>
      <c r="D3507" s="7">
        <v>44412</v>
      </c>
      <c r="E3507" s="6" t="s">
        <v>15</v>
      </c>
      <c r="F3507" s="6" t="s">
        <v>119</v>
      </c>
      <c r="G3507" s="6" t="s">
        <v>120</v>
      </c>
      <c r="H3507" s="6" t="s">
        <v>20</v>
      </c>
      <c r="I3507" s="8">
        <v>0.45</v>
      </c>
      <c r="J3507" s="9">
        <v>2250</v>
      </c>
      <c r="K3507" s="10">
        <f t="shared" si="0"/>
        <v>1012.5</v>
      </c>
      <c r="L3507" s="10">
        <f t="shared" si="1"/>
        <v>303.75</v>
      </c>
      <c r="M3507" s="11">
        <v>0.3</v>
      </c>
      <c r="O3507" s="16"/>
      <c r="P3507" s="14"/>
      <c r="Q3507" s="12"/>
      <c r="R3507" s="13"/>
    </row>
    <row r="3508" spans="1:18" ht="15.75" customHeight="1">
      <c r="A3508" s="1"/>
      <c r="B3508" s="6" t="s">
        <v>14</v>
      </c>
      <c r="C3508" s="6">
        <v>1185732</v>
      </c>
      <c r="D3508" s="7">
        <v>44412</v>
      </c>
      <c r="E3508" s="6" t="s">
        <v>15</v>
      </c>
      <c r="F3508" s="6" t="s">
        <v>119</v>
      </c>
      <c r="G3508" s="6" t="s">
        <v>120</v>
      </c>
      <c r="H3508" s="6" t="s">
        <v>21</v>
      </c>
      <c r="I3508" s="8">
        <v>0.54999999999999993</v>
      </c>
      <c r="J3508" s="9">
        <v>2000</v>
      </c>
      <c r="K3508" s="10">
        <f t="shared" si="0"/>
        <v>1099.9999999999998</v>
      </c>
      <c r="L3508" s="10">
        <f t="shared" si="1"/>
        <v>329.99999999999994</v>
      </c>
      <c r="M3508" s="11">
        <v>0.3</v>
      </c>
      <c r="O3508" s="16"/>
      <c r="P3508" s="14"/>
      <c r="Q3508" s="12"/>
      <c r="R3508" s="13"/>
    </row>
    <row r="3509" spans="1:18" ht="15.75" customHeight="1">
      <c r="A3509" s="1"/>
      <c r="B3509" s="6" t="s">
        <v>14</v>
      </c>
      <c r="C3509" s="6">
        <v>1185732</v>
      </c>
      <c r="D3509" s="7">
        <v>44412</v>
      </c>
      <c r="E3509" s="6" t="s">
        <v>15</v>
      </c>
      <c r="F3509" s="6" t="s">
        <v>119</v>
      </c>
      <c r="G3509" s="6" t="s">
        <v>120</v>
      </c>
      <c r="H3509" s="6" t="s">
        <v>22</v>
      </c>
      <c r="I3509" s="8">
        <v>0.6</v>
      </c>
      <c r="J3509" s="9">
        <v>3750</v>
      </c>
      <c r="K3509" s="10">
        <f t="shared" si="0"/>
        <v>2250</v>
      </c>
      <c r="L3509" s="10">
        <f t="shared" si="1"/>
        <v>787.5</v>
      </c>
      <c r="M3509" s="11">
        <v>0.35</v>
      </c>
      <c r="O3509" s="16"/>
      <c r="P3509" s="14"/>
      <c r="Q3509" s="12"/>
      <c r="R3509" s="13"/>
    </row>
    <row r="3510" spans="1:18" ht="15.75" customHeight="1">
      <c r="A3510" s="1"/>
      <c r="B3510" s="6" t="s">
        <v>14</v>
      </c>
      <c r="C3510" s="6">
        <v>1185732</v>
      </c>
      <c r="D3510" s="7">
        <v>44442</v>
      </c>
      <c r="E3510" s="6" t="s">
        <v>15</v>
      </c>
      <c r="F3510" s="6" t="s">
        <v>119</v>
      </c>
      <c r="G3510" s="6" t="s">
        <v>120</v>
      </c>
      <c r="H3510" s="6" t="s">
        <v>17</v>
      </c>
      <c r="I3510" s="8">
        <v>0.54999999999999993</v>
      </c>
      <c r="J3510" s="9">
        <v>5000</v>
      </c>
      <c r="K3510" s="10">
        <f t="shared" si="0"/>
        <v>2749.9999999999995</v>
      </c>
      <c r="L3510" s="10">
        <f t="shared" si="1"/>
        <v>1099.9999999999998</v>
      </c>
      <c r="M3510" s="11">
        <v>0.4</v>
      </c>
      <c r="O3510" s="16"/>
      <c r="P3510" s="14"/>
      <c r="Q3510" s="12"/>
      <c r="R3510" s="13"/>
    </row>
    <row r="3511" spans="1:18" ht="15.75" customHeight="1">
      <c r="A3511" s="1"/>
      <c r="B3511" s="6" t="s">
        <v>14</v>
      </c>
      <c r="C3511" s="6">
        <v>1185732</v>
      </c>
      <c r="D3511" s="7">
        <v>44442</v>
      </c>
      <c r="E3511" s="6" t="s">
        <v>15</v>
      </c>
      <c r="F3511" s="6" t="s">
        <v>119</v>
      </c>
      <c r="G3511" s="6" t="s">
        <v>120</v>
      </c>
      <c r="H3511" s="6" t="s">
        <v>18</v>
      </c>
      <c r="I3511" s="8">
        <v>0.5</v>
      </c>
      <c r="J3511" s="9">
        <v>3000</v>
      </c>
      <c r="K3511" s="10">
        <f t="shared" si="0"/>
        <v>1500</v>
      </c>
      <c r="L3511" s="10">
        <f t="shared" si="1"/>
        <v>600</v>
      </c>
      <c r="M3511" s="11">
        <v>0.4</v>
      </c>
      <c r="O3511" s="16"/>
      <c r="P3511" s="14"/>
      <c r="Q3511" s="12"/>
      <c r="R3511" s="13"/>
    </row>
    <row r="3512" spans="1:18" ht="15.75" customHeight="1">
      <c r="A3512" s="1"/>
      <c r="B3512" s="6" t="s">
        <v>14</v>
      </c>
      <c r="C3512" s="6">
        <v>1185732</v>
      </c>
      <c r="D3512" s="7">
        <v>44442</v>
      </c>
      <c r="E3512" s="6" t="s">
        <v>15</v>
      </c>
      <c r="F3512" s="6" t="s">
        <v>119</v>
      </c>
      <c r="G3512" s="6" t="s">
        <v>120</v>
      </c>
      <c r="H3512" s="6" t="s">
        <v>19</v>
      </c>
      <c r="I3512" s="8">
        <v>0.45</v>
      </c>
      <c r="J3512" s="9">
        <v>2000</v>
      </c>
      <c r="K3512" s="10">
        <f t="shared" si="0"/>
        <v>900</v>
      </c>
      <c r="L3512" s="10">
        <f t="shared" si="1"/>
        <v>270</v>
      </c>
      <c r="M3512" s="11">
        <v>0.3</v>
      </c>
      <c r="O3512" s="16"/>
      <c r="P3512" s="14"/>
      <c r="Q3512" s="12"/>
      <c r="R3512" s="13"/>
    </row>
    <row r="3513" spans="1:18" ht="15.75" customHeight="1">
      <c r="A3513" s="1"/>
      <c r="B3513" s="6" t="s">
        <v>14</v>
      </c>
      <c r="C3513" s="6">
        <v>1185732</v>
      </c>
      <c r="D3513" s="7">
        <v>44442</v>
      </c>
      <c r="E3513" s="6" t="s">
        <v>15</v>
      </c>
      <c r="F3513" s="6" t="s">
        <v>119</v>
      </c>
      <c r="G3513" s="6" t="s">
        <v>120</v>
      </c>
      <c r="H3513" s="6" t="s">
        <v>20</v>
      </c>
      <c r="I3513" s="8">
        <v>0.45</v>
      </c>
      <c r="J3513" s="9">
        <v>1750</v>
      </c>
      <c r="K3513" s="10">
        <f t="shared" si="0"/>
        <v>787.5</v>
      </c>
      <c r="L3513" s="10">
        <f t="shared" si="1"/>
        <v>236.25</v>
      </c>
      <c r="M3513" s="11">
        <v>0.3</v>
      </c>
      <c r="O3513" s="16"/>
      <c r="P3513" s="14"/>
      <c r="Q3513" s="12"/>
      <c r="R3513" s="13"/>
    </row>
    <row r="3514" spans="1:18" ht="15.75" customHeight="1">
      <c r="A3514" s="1"/>
      <c r="B3514" s="6" t="s">
        <v>14</v>
      </c>
      <c r="C3514" s="6">
        <v>1185732</v>
      </c>
      <c r="D3514" s="7">
        <v>44442</v>
      </c>
      <c r="E3514" s="6" t="s">
        <v>15</v>
      </c>
      <c r="F3514" s="6" t="s">
        <v>119</v>
      </c>
      <c r="G3514" s="6" t="s">
        <v>120</v>
      </c>
      <c r="H3514" s="6" t="s">
        <v>21</v>
      </c>
      <c r="I3514" s="8">
        <v>0.54999999999999993</v>
      </c>
      <c r="J3514" s="9">
        <v>1750</v>
      </c>
      <c r="K3514" s="10">
        <f t="shared" si="0"/>
        <v>962.49999999999989</v>
      </c>
      <c r="L3514" s="10">
        <f t="shared" si="1"/>
        <v>288.74999999999994</v>
      </c>
      <c r="M3514" s="11">
        <v>0.3</v>
      </c>
      <c r="O3514" s="16"/>
      <c r="P3514" s="14"/>
      <c r="Q3514" s="12"/>
      <c r="R3514" s="13"/>
    </row>
    <row r="3515" spans="1:18" ht="15.75" customHeight="1">
      <c r="A3515" s="1"/>
      <c r="B3515" s="6" t="s">
        <v>14</v>
      </c>
      <c r="C3515" s="6">
        <v>1185732</v>
      </c>
      <c r="D3515" s="7">
        <v>44442</v>
      </c>
      <c r="E3515" s="6" t="s">
        <v>15</v>
      </c>
      <c r="F3515" s="6" t="s">
        <v>119</v>
      </c>
      <c r="G3515" s="6" t="s">
        <v>120</v>
      </c>
      <c r="H3515" s="6" t="s">
        <v>22</v>
      </c>
      <c r="I3515" s="8">
        <v>0.6</v>
      </c>
      <c r="J3515" s="9">
        <v>2750</v>
      </c>
      <c r="K3515" s="10">
        <f t="shared" si="0"/>
        <v>1650</v>
      </c>
      <c r="L3515" s="10">
        <f t="shared" si="1"/>
        <v>577.5</v>
      </c>
      <c r="M3515" s="11">
        <v>0.35</v>
      </c>
      <c r="O3515" s="16"/>
      <c r="P3515" s="14"/>
      <c r="Q3515" s="12"/>
      <c r="R3515" s="13"/>
    </row>
    <row r="3516" spans="1:18" ht="15.75" customHeight="1">
      <c r="A3516" s="1"/>
      <c r="B3516" s="6" t="s">
        <v>14</v>
      </c>
      <c r="C3516" s="6">
        <v>1185732</v>
      </c>
      <c r="D3516" s="7">
        <v>44474</v>
      </c>
      <c r="E3516" s="6" t="s">
        <v>15</v>
      </c>
      <c r="F3516" s="6" t="s">
        <v>119</v>
      </c>
      <c r="G3516" s="6" t="s">
        <v>120</v>
      </c>
      <c r="H3516" s="6" t="s">
        <v>17</v>
      </c>
      <c r="I3516" s="8">
        <v>0.6</v>
      </c>
      <c r="J3516" s="9">
        <v>4500</v>
      </c>
      <c r="K3516" s="10">
        <f t="shared" si="0"/>
        <v>2700</v>
      </c>
      <c r="L3516" s="10">
        <f t="shared" si="1"/>
        <v>1080</v>
      </c>
      <c r="M3516" s="11">
        <v>0.4</v>
      </c>
      <c r="O3516" s="16"/>
      <c r="P3516" s="14"/>
      <c r="Q3516" s="12"/>
      <c r="R3516" s="13"/>
    </row>
    <row r="3517" spans="1:18" ht="15.75" customHeight="1">
      <c r="A3517" s="1"/>
      <c r="B3517" s="6" t="s">
        <v>14</v>
      </c>
      <c r="C3517" s="6">
        <v>1185732</v>
      </c>
      <c r="D3517" s="7">
        <v>44474</v>
      </c>
      <c r="E3517" s="6" t="s">
        <v>15</v>
      </c>
      <c r="F3517" s="6" t="s">
        <v>119</v>
      </c>
      <c r="G3517" s="6" t="s">
        <v>120</v>
      </c>
      <c r="H3517" s="6" t="s">
        <v>18</v>
      </c>
      <c r="I3517" s="8">
        <v>0.55000000000000004</v>
      </c>
      <c r="J3517" s="9">
        <v>2750</v>
      </c>
      <c r="K3517" s="10">
        <f t="shared" si="0"/>
        <v>1512.5000000000002</v>
      </c>
      <c r="L3517" s="10">
        <f t="shared" si="1"/>
        <v>605.00000000000011</v>
      </c>
      <c r="M3517" s="11">
        <v>0.4</v>
      </c>
      <c r="O3517" s="16"/>
      <c r="P3517" s="14"/>
      <c r="Q3517" s="12"/>
      <c r="R3517" s="13"/>
    </row>
    <row r="3518" spans="1:18" ht="15.75" customHeight="1">
      <c r="A3518" s="1"/>
      <c r="B3518" s="6" t="s">
        <v>14</v>
      </c>
      <c r="C3518" s="6">
        <v>1185732</v>
      </c>
      <c r="D3518" s="7">
        <v>44474</v>
      </c>
      <c r="E3518" s="6" t="s">
        <v>15</v>
      </c>
      <c r="F3518" s="6" t="s">
        <v>119</v>
      </c>
      <c r="G3518" s="6" t="s">
        <v>120</v>
      </c>
      <c r="H3518" s="6" t="s">
        <v>19</v>
      </c>
      <c r="I3518" s="8">
        <v>0.55000000000000004</v>
      </c>
      <c r="J3518" s="9">
        <v>1750</v>
      </c>
      <c r="K3518" s="10">
        <f t="shared" si="0"/>
        <v>962.50000000000011</v>
      </c>
      <c r="L3518" s="10">
        <f t="shared" si="1"/>
        <v>288.75</v>
      </c>
      <c r="M3518" s="11">
        <v>0.3</v>
      </c>
      <c r="O3518" s="16"/>
      <c r="P3518" s="14"/>
      <c r="Q3518" s="12"/>
      <c r="R3518" s="13"/>
    </row>
    <row r="3519" spans="1:18" ht="15.75" customHeight="1">
      <c r="A3519" s="1"/>
      <c r="B3519" s="6" t="s">
        <v>14</v>
      </c>
      <c r="C3519" s="6">
        <v>1185732</v>
      </c>
      <c r="D3519" s="7">
        <v>44474</v>
      </c>
      <c r="E3519" s="6" t="s">
        <v>15</v>
      </c>
      <c r="F3519" s="6" t="s">
        <v>119</v>
      </c>
      <c r="G3519" s="6" t="s">
        <v>120</v>
      </c>
      <c r="H3519" s="6" t="s">
        <v>20</v>
      </c>
      <c r="I3519" s="8">
        <v>0.55000000000000004</v>
      </c>
      <c r="J3519" s="9">
        <v>1500</v>
      </c>
      <c r="K3519" s="10">
        <f t="shared" si="0"/>
        <v>825.00000000000011</v>
      </c>
      <c r="L3519" s="10">
        <f t="shared" si="1"/>
        <v>247.50000000000003</v>
      </c>
      <c r="M3519" s="11">
        <v>0.3</v>
      </c>
      <c r="O3519" s="16"/>
      <c r="P3519" s="14"/>
      <c r="Q3519" s="12"/>
      <c r="R3519" s="13"/>
    </row>
    <row r="3520" spans="1:18" ht="15.75" customHeight="1">
      <c r="A3520" s="1"/>
      <c r="B3520" s="6" t="s">
        <v>14</v>
      </c>
      <c r="C3520" s="6">
        <v>1185732</v>
      </c>
      <c r="D3520" s="7">
        <v>44474</v>
      </c>
      <c r="E3520" s="6" t="s">
        <v>15</v>
      </c>
      <c r="F3520" s="6" t="s">
        <v>119</v>
      </c>
      <c r="G3520" s="6" t="s">
        <v>120</v>
      </c>
      <c r="H3520" s="6" t="s">
        <v>21</v>
      </c>
      <c r="I3520" s="8">
        <v>0.65</v>
      </c>
      <c r="J3520" s="9">
        <v>1500</v>
      </c>
      <c r="K3520" s="10">
        <f t="shared" si="0"/>
        <v>975</v>
      </c>
      <c r="L3520" s="10">
        <f t="shared" si="1"/>
        <v>292.5</v>
      </c>
      <c r="M3520" s="11">
        <v>0.3</v>
      </c>
      <c r="O3520" s="16"/>
      <c r="P3520" s="14"/>
      <c r="Q3520" s="12"/>
      <c r="R3520" s="13"/>
    </row>
    <row r="3521" spans="1:18" ht="15.75" customHeight="1">
      <c r="A3521" s="1"/>
      <c r="B3521" s="6" t="s">
        <v>14</v>
      </c>
      <c r="C3521" s="6">
        <v>1185732</v>
      </c>
      <c r="D3521" s="7">
        <v>44474</v>
      </c>
      <c r="E3521" s="6" t="s">
        <v>15</v>
      </c>
      <c r="F3521" s="6" t="s">
        <v>119</v>
      </c>
      <c r="G3521" s="6" t="s">
        <v>120</v>
      </c>
      <c r="H3521" s="6" t="s">
        <v>22</v>
      </c>
      <c r="I3521" s="8">
        <v>0.7</v>
      </c>
      <c r="J3521" s="9">
        <v>2750</v>
      </c>
      <c r="K3521" s="10">
        <f t="shared" si="0"/>
        <v>1924.9999999999998</v>
      </c>
      <c r="L3521" s="10">
        <f t="shared" si="1"/>
        <v>673.74999999999989</v>
      </c>
      <c r="M3521" s="11">
        <v>0.35</v>
      </c>
      <c r="O3521" s="16"/>
      <c r="P3521" s="14"/>
      <c r="Q3521" s="12"/>
      <c r="R3521" s="13"/>
    </row>
    <row r="3522" spans="1:18" ht="15.75" customHeight="1">
      <c r="A3522" s="1"/>
      <c r="B3522" s="6" t="s">
        <v>14</v>
      </c>
      <c r="C3522" s="6">
        <v>1185732</v>
      </c>
      <c r="D3522" s="7">
        <v>44504</v>
      </c>
      <c r="E3522" s="6" t="s">
        <v>15</v>
      </c>
      <c r="F3522" s="6" t="s">
        <v>119</v>
      </c>
      <c r="G3522" s="6" t="s">
        <v>120</v>
      </c>
      <c r="H3522" s="6" t="s">
        <v>17</v>
      </c>
      <c r="I3522" s="8">
        <v>0.65</v>
      </c>
      <c r="J3522" s="9">
        <v>4250</v>
      </c>
      <c r="K3522" s="10">
        <f t="shared" si="0"/>
        <v>2762.5</v>
      </c>
      <c r="L3522" s="10">
        <f t="shared" si="1"/>
        <v>1105</v>
      </c>
      <c r="M3522" s="11">
        <v>0.4</v>
      </c>
      <c r="O3522" s="16"/>
      <c r="P3522" s="14"/>
      <c r="Q3522" s="12"/>
      <c r="R3522" s="13"/>
    </row>
    <row r="3523" spans="1:18" ht="15.75" customHeight="1">
      <c r="A3523" s="1"/>
      <c r="B3523" s="6" t="s">
        <v>14</v>
      </c>
      <c r="C3523" s="6">
        <v>1185732</v>
      </c>
      <c r="D3523" s="7">
        <v>44504</v>
      </c>
      <c r="E3523" s="6" t="s">
        <v>15</v>
      </c>
      <c r="F3523" s="6" t="s">
        <v>119</v>
      </c>
      <c r="G3523" s="6" t="s">
        <v>120</v>
      </c>
      <c r="H3523" s="6" t="s">
        <v>18</v>
      </c>
      <c r="I3523" s="8">
        <v>0.55000000000000004</v>
      </c>
      <c r="J3523" s="9">
        <v>3000</v>
      </c>
      <c r="K3523" s="10">
        <f t="shared" si="0"/>
        <v>1650.0000000000002</v>
      </c>
      <c r="L3523" s="10">
        <f t="shared" si="1"/>
        <v>660.00000000000011</v>
      </c>
      <c r="M3523" s="11">
        <v>0.4</v>
      </c>
      <c r="O3523" s="16"/>
      <c r="P3523" s="14"/>
      <c r="Q3523" s="12"/>
      <c r="R3523" s="13"/>
    </row>
    <row r="3524" spans="1:18" ht="15.75" customHeight="1">
      <c r="A3524" s="1"/>
      <c r="B3524" s="6" t="s">
        <v>14</v>
      </c>
      <c r="C3524" s="6">
        <v>1185732</v>
      </c>
      <c r="D3524" s="7">
        <v>44504</v>
      </c>
      <c r="E3524" s="6" t="s">
        <v>15</v>
      </c>
      <c r="F3524" s="6" t="s">
        <v>119</v>
      </c>
      <c r="G3524" s="6" t="s">
        <v>120</v>
      </c>
      <c r="H3524" s="6" t="s">
        <v>19</v>
      </c>
      <c r="I3524" s="8">
        <v>0.55000000000000004</v>
      </c>
      <c r="J3524" s="9">
        <v>2950</v>
      </c>
      <c r="K3524" s="10">
        <f t="shared" si="0"/>
        <v>1622.5000000000002</v>
      </c>
      <c r="L3524" s="10">
        <f t="shared" si="1"/>
        <v>486.75000000000006</v>
      </c>
      <c r="M3524" s="11">
        <v>0.3</v>
      </c>
      <c r="O3524" s="16"/>
      <c r="P3524" s="14"/>
      <c r="Q3524" s="12"/>
      <c r="R3524" s="13"/>
    </row>
    <row r="3525" spans="1:18" ht="15.75" customHeight="1">
      <c r="A3525" s="1"/>
      <c r="B3525" s="6" t="s">
        <v>14</v>
      </c>
      <c r="C3525" s="6">
        <v>1185732</v>
      </c>
      <c r="D3525" s="7">
        <v>44504</v>
      </c>
      <c r="E3525" s="6" t="s">
        <v>15</v>
      </c>
      <c r="F3525" s="6" t="s">
        <v>119</v>
      </c>
      <c r="G3525" s="6" t="s">
        <v>120</v>
      </c>
      <c r="H3525" s="6" t="s">
        <v>20</v>
      </c>
      <c r="I3525" s="8">
        <v>0.55000000000000004</v>
      </c>
      <c r="J3525" s="9">
        <v>2750</v>
      </c>
      <c r="K3525" s="10">
        <f t="shared" si="0"/>
        <v>1512.5000000000002</v>
      </c>
      <c r="L3525" s="10">
        <f t="shared" si="1"/>
        <v>453.75000000000006</v>
      </c>
      <c r="M3525" s="11">
        <v>0.3</v>
      </c>
      <c r="O3525" s="16"/>
      <c r="P3525" s="14"/>
      <c r="Q3525" s="12"/>
      <c r="R3525" s="13"/>
    </row>
    <row r="3526" spans="1:18" ht="15.75" customHeight="1">
      <c r="A3526" s="1"/>
      <c r="B3526" s="6" t="s">
        <v>14</v>
      </c>
      <c r="C3526" s="6">
        <v>1185732</v>
      </c>
      <c r="D3526" s="7">
        <v>44504</v>
      </c>
      <c r="E3526" s="6" t="s">
        <v>15</v>
      </c>
      <c r="F3526" s="6" t="s">
        <v>119</v>
      </c>
      <c r="G3526" s="6" t="s">
        <v>120</v>
      </c>
      <c r="H3526" s="6" t="s">
        <v>21</v>
      </c>
      <c r="I3526" s="8">
        <v>0.65</v>
      </c>
      <c r="J3526" s="9">
        <v>2500</v>
      </c>
      <c r="K3526" s="10">
        <f t="shared" si="0"/>
        <v>1625</v>
      </c>
      <c r="L3526" s="10">
        <f t="shared" si="1"/>
        <v>487.5</v>
      </c>
      <c r="M3526" s="11">
        <v>0.3</v>
      </c>
      <c r="O3526" s="16"/>
      <c r="P3526" s="14"/>
      <c r="Q3526" s="12"/>
      <c r="R3526" s="13"/>
    </row>
    <row r="3527" spans="1:18" ht="15.75" customHeight="1">
      <c r="A3527" s="1"/>
      <c r="B3527" s="6" t="s">
        <v>14</v>
      </c>
      <c r="C3527" s="6">
        <v>1185732</v>
      </c>
      <c r="D3527" s="7">
        <v>44504</v>
      </c>
      <c r="E3527" s="6" t="s">
        <v>15</v>
      </c>
      <c r="F3527" s="6" t="s">
        <v>119</v>
      </c>
      <c r="G3527" s="6" t="s">
        <v>120</v>
      </c>
      <c r="H3527" s="6" t="s">
        <v>22</v>
      </c>
      <c r="I3527" s="8">
        <v>0.7</v>
      </c>
      <c r="J3527" s="9">
        <v>3500</v>
      </c>
      <c r="K3527" s="10">
        <f t="shared" si="0"/>
        <v>2450</v>
      </c>
      <c r="L3527" s="10">
        <f t="shared" si="1"/>
        <v>857.5</v>
      </c>
      <c r="M3527" s="11">
        <v>0.35</v>
      </c>
      <c r="O3527" s="16"/>
      <c r="P3527" s="14"/>
      <c r="Q3527" s="12"/>
      <c r="R3527" s="13"/>
    </row>
    <row r="3528" spans="1:18" ht="15.75" customHeight="1">
      <c r="A3528" s="1"/>
      <c r="B3528" s="6" t="s">
        <v>14</v>
      </c>
      <c r="C3528" s="6">
        <v>1185732</v>
      </c>
      <c r="D3528" s="7">
        <v>44533</v>
      </c>
      <c r="E3528" s="6" t="s">
        <v>15</v>
      </c>
      <c r="F3528" s="6" t="s">
        <v>119</v>
      </c>
      <c r="G3528" s="6" t="s">
        <v>120</v>
      </c>
      <c r="H3528" s="6" t="s">
        <v>17</v>
      </c>
      <c r="I3528" s="8">
        <v>0.65</v>
      </c>
      <c r="J3528" s="9">
        <v>5750</v>
      </c>
      <c r="K3528" s="10">
        <f t="shared" si="0"/>
        <v>3737.5</v>
      </c>
      <c r="L3528" s="10">
        <f t="shared" si="1"/>
        <v>1495</v>
      </c>
      <c r="M3528" s="11">
        <v>0.4</v>
      </c>
      <c r="O3528" s="16"/>
      <c r="P3528" s="14"/>
      <c r="Q3528" s="12"/>
      <c r="R3528" s="13"/>
    </row>
    <row r="3529" spans="1:18" ht="15.75" customHeight="1">
      <c r="A3529" s="1"/>
      <c r="B3529" s="6" t="s">
        <v>14</v>
      </c>
      <c r="C3529" s="6">
        <v>1185732</v>
      </c>
      <c r="D3529" s="7">
        <v>44533</v>
      </c>
      <c r="E3529" s="6" t="s">
        <v>15</v>
      </c>
      <c r="F3529" s="6" t="s">
        <v>119</v>
      </c>
      <c r="G3529" s="6" t="s">
        <v>120</v>
      </c>
      <c r="H3529" s="6" t="s">
        <v>18</v>
      </c>
      <c r="I3529" s="8">
        <v>0.55000000000000004</v>
      </c>
      <c r="J3529" s="9">
        <v>3750</v>
      </c>
      <c r="K3529" s="10">
        <f t="shared" si="0"/>
        <v>2062.5</v>
      </c>
      <c r="L3529" s="10">
        <f t="shared" si="1"/>
        <v>825</v>
      </c>
      <c r="M3529" s="11">
        <v>0.4</v>
      </c>
      <c r="O3529" s="16"/>
      <c r="P3529" s="14"/>
      <c r="Q3529" s="12"/>
      <c r="R3529" s="13"/>
    </row>
    <row r="3530" spans="1:18" ht="15.75" customHeight="1">
      <c r="A3530" s="1"/>
      <c r="B3530" s="6" t="s">
        <v>14</v>
      </c>
      <c r="C3530" s="6">
        <v>1185732</v>
      </c>
      <c r="D3530" s="7">
        <v>44533</v>
      </c>
      <c r="E3530" s="6" t="s">
        <v>15</v>
      </c>
      <c r="F3530" s="6" t="s">
        <v>119</v>
      </c>
      <c r="G3530" s="6" t="s">
        <v>120</v>
      </c>
      <c r="H3530" s="6" t="s">
        <v>19</v>
      </c>
      <c r="I3530" s="8">
        <v>0.55000000000000004</v>
      </c>
      <c r="J3530" s="9">
        <v>3500</v>
      </c>
      <c r="K3530" s="10">
        <f t="shared" si="0"/>
        <v>1925.0000000000002</v>
      </c>
      <c r="L3530" s="10">
        <f t="shared" si="1"/>
        <v>577.5</v>
      </c>
      <c r="M3530" s="11">
        <v>0.3</v>
      </c>
      <c r="O3530" s="16"/>
      <c r="P3530" s="14"/>
      <c r="Q3530" s="12"/>
      <c r="R3530" s="13"/>
    </row>
    <row r="3531" spans="1:18" ht="15.75" customHeight="1">
      <c r="A3531" s="1"/>
      <c r="B3531" s="6" t="s">
        <v>14</v>
      </c>
      <c r="C3531" s="6">
        <v>1185732</v>
      </c>
      <c r="D3531" s="7">
        <v>44533</v>
      </c>
      <c r="E3531" s="6" t="s">
        <v>15</v>
      </c>
      <c r="F3531" s="6" t="s">
        <v>119</v>
      </c>
      <c r="G3531" s="6" t="s">
        <v>120</v>
      </c>
      <c r="H3531" s="6" t="s">
        <v>20</v>
      </c>
      <c r="I3531" s="8">
        <v>0.55000000000000004</v>
      </c>
      <c r="J3531" s="9">
        <v>3000</v>
      </c>
      <c r="K3531" s="10">
        <f t="shared" si="0"/>
        <v>1650.0000000000002</v>
      </c>
      <c r="L3531" s="10">
        <f t="shared" si="1"/>
        <v>495.00000000000006</v>
      </c>
      <c r="M3531" s="11">
        <v>0.3</v>
      </c>
      <c r="O3531" s="16"/>
      <c r="P3531" s="14"/>
      <c r="Q3531" s="12"/>
      <c r="R3531" s="13"/>
    </row>
    <row r="3532" spans="1:18" ht="15.75" customHeight="1">
      <c r="A3532" s="1"/>
      <c r="B3532" s="6" t="s">
        <v>14</v>
      </c>
      <c r="C3532" s="6">
        <v>1185732</v>
      </c>
      <c r="D3532" s="7">
        <v>44533</v>
      </c>
      <c r="E3532" s="6" t="s">
        <v>15</v>
      </c>
      <c r="F3532" s="6" t="s">
        <v>119</v>
      </c>
      <c r="G3532" s="6" t="s">
        <v>120</v>
      </c>
      <c r="H3532" s="6" t="s">
        <v>21</v>
      </c>
      <c r="I3532" s="8">
        <v>0.65</v>
      </c>
      <c r="J3532" s="9">
        <v>3000</v>
      </c>
      <c r="K3532" s="10">
        <f t="shared" si="0"/>
        <v>1950</v>
      </c>
      <c r="L3532" s="10">
        <f t="shared" si="1"/>
        <v>585</v>
      </c>
      <c r="M3532" s="11">
        <v>0.3</v>
      </c>
      <c r="O3532" s="16"/>
      <c r="P3532" s="14"/>
      <c r="Q3532" s="12"/>
      <c r="R3532" s="13"/>
    </row>
    <row r="3533" spans="1:18" ht="15.75" customHeight="1">
      <c r="A3533" s="1"/>
      <c r="B3533" s="6" t="s">
        <v>14</v>
      </c>
      <c r="C3533" s="6">
        <v>1185732</v>
      </c>
      <c r="D3533" s="7">
        <v>44533</v>
      </c>
      <c r="E3533" s="6" t="s">
        <v>15</v>
      </c>
      <c r="F3533" s="6" t="s">
        <v>119</v>
      </c>
      <c r="G3533" s="6" t="s">
        <v>120</v>
      </c>
      <c r="H3533" s="6" t="s">
        <v>22</v>
      </c>
      <c r="I3533" s="8">
        <v>0.7</v>
      </c>
      <c r="J3533" s="9">
        <v>4000</v>
      </c>
      <c r="K3533" s="10">
        <f t="shared" si="0"/>
        <v>2800</v>
      </c>
      <c r="L3533" s="10">
        <f t="shared" si="1"/>
        <v>979.99999999999989</v>
      </c>
      <c r="M3533" s="11">
        <v>0.35</v>
      </c>
      <c r="O3533" s="16"/>
      <c r="P3533" s="14"/>
      <c r="Q3533" s="12"/>
      <c r="R3533" s="13"/>
    </row>
    <row r="3534" spans="1:18" ht="15.75" customHeight="1">
      <c r="A3534" s="1" t="s">
        <v>39</v>
      </c>
      <c r="B3534" s="6" t="s">
        <v>14</v>
      </c>
      <c r="C3534" s="6">
        <v>1185732</v>
      </c>
      <c r="D3534" s="7">
        <v>44206</v>
      </c>
      <c r="E3534" s="6" t="s">
        <v>15</v>
      </c>
      <c r="F3534" s="6" t="s">
        <v>121</v>
      </c>
      <c r="G3534" s="6" t="s">
        <v>122</v>
      </c>
      <c r="H3534" s="6" t="s">
        <v>17</v>
      </c>
      <c r="I3534" s="8">
        <v>0.35000000000000003</v>
      </c>
      <c r="J3534" s="9">
        <v>4250</v>
      </c>
      <c r="K3534" s="10">
        <f t="shared" si="0"/>
        <v>1487.5000000000002</v>
      </c>
      <c r="L3534" s="10">
        <f t="shared" si="1"/>
        <v>520.625</v>
      </c>
      <c r="M3534" s="11">
        <v>0.35</v>
      </c>
      <c r="O3534" s="16"/>
      <c r="P3534" s="14"/>
      <c r="Q3534" s="12"/>
      <c r="R3534" s="13"/>
    </row>
    <row r="3535" spans="1:18" ht="15.75" customHeight="1">
      <c r="A3535" s="1"/>
      <c r="B3535" s="6" t="s">
        <v>14</v>
      </c>
      <c r="C3535" s="6">
        <v>1185732</v>
      </c>
      <c r="D3535" s="7">
        <v>44206</v>
      </c>
      <c r="E3535" s="6" t="s">
        <v>15</v>
      </c>
      <c r="F3535" s="6" t="s">
        <v>121</v>
      </c>
      <c r="G3535" s="6" t="s">
        <v>122</v>
      </c>
      <c r="H3535" s="6" t="s">
        <v>18</v>
      </c>
      <c r="I3535" s="8">
        <v>0.35000000000000003</v>
      </c>
      <c r="J3535" s="9">
        <v>2250</v>
      </c>
      <c r="K3535" s="10">
        <f t="shared" si="0"/>
        <v>787.50000000000011</v>
      </c>
      <c r="L3535" s="10">
        <f t="shared" si="1"/>
        <v>275.625</v>
      </c>
      <c r="M3535" s="11">
        <v>0.35</v>
      </c>
      <c r="O3535" s="16"/>
      <c r="P3535" s="14"/>
      <c r="Q3535" s="12"/>
      <c r="R3535" s="13"/>
    </row>
    <row r="3536" spans="1:18" ht="15.75" customHeight="1">
      <c r="A3536" s="1"/>
      <c r="B3536" s="6" t="s">
        <v>14</v>
      </c>
      <c r="C3536" s="6">
        <v>1185732</v>
      </c>
      <c r="D3536" s="7">
        <v>44206</v>
      </c>
      <c r="E3536" s="6" t="s">
        <v>15</v>
      </c>
      <c r="F3536" s="6" t="s">
        <v>121</v>
      </c>
      <c r="G3536" s="6" t="s">
        <v>122</v>
      </c>
      <c r="H3536" s="6" t="s">
        <v>19</v>
      </c>
      <c r="I3536" s="8">
        <v>0.25000000000000006</v>
      </c>
      <c r="J3536" s="9">
        <v>2250</v>
      </c>
      <c r="K3536" s="10">
        <f t="shared" si="0"/>
        <v>562.50000000000011</v>
      </c>
      <c r="L3536" s="10">
        <f t="shared" si="1"/>
        <v>225.00000000000006</v>
      </c>
      <c r="M3536" s="11">
        <v>0.4</v>
      </c>
      <c r="O3536" s="16"/>
      <c r="P3536" s="14"/>
      <c r="Q3536" s="12"/>
      <c r="R3536" s="13"/>
    </row>
    <row r="3537" spans="1:18" ht="15.75" customHeight="1">
      <c r="A3537" s="1"/>
      <c r="B3537" s="6" t="s">
        <v>14</v>
      </c>
      <c r="C3537" s="6">
        <v>1185732</v>
      </c>
      <c r="D3537" s="7">
        <v>44206</v>
      </c>
      <c r="E3537" s="6" t="s">
        <v>15</v>
      </c>
      <c r="F3537" s="6" t="s">
        <v>121</v>
      </c>
      <c r="G3537" s="6" t="s">
        <v>122</v>
      </c>
      <c r="H3537" s="6" t="s">
        <v>20</v>
      </c>
      <c r="I3537" s="8">
        <v>0.3</v>
      </c>
      <c r="J3537" s="9">
        <v>750</v>
      </c>
      <c r="K3537" s="10">
        <f t="shared" si="0"/>
        <v>225</v>
      </c>
      <c r="L3537" s="10">
        <f t="shared" si="1"/>
        <v>90</v>
      </c>
      <c r="M3537" s="11">
        <v>0.4</v>
      </c>
      <c r="O3537" s="16"/>
      <c r="P3537" s="14"/>
      <c r="Q3537" s="12"/>
      <c r="R3537" s="13"/>
    </row>
    <row r="3538" spans="1:18" ht="15.75" customHeight="1">
      <c r="A3538" s="1"/>
      <c r="B3538" s="6" t="s">
        <v>14</v>
      </c>
      <c r="C3538" s="6">
        <v>1185732</v>
      </c>
      <c r="D3538" s="7">
        <v>44206</v>
      </c>
      <c r="E3538" s="6" t="s">
        <v>15</v>
      </c>
      <c r="F3538" s="6" t="s">
        <v>121</v>
      </c>
      <c r="G3538" s="6" t="s">
        <v>122</v>
      </c>
      <c r="H3538" s="6" t="s">
        <v>21</v>
      </c>
      <c r="I3538" s="8">
        <v>0.45</v>
      </c>
      <c r="J3538" s="9">
        <v>1250</v>
      </c>
      <c r="K3538" s="10">
        <f t="shared" si="0"/>
        <v>562.5</v>
      </c>
      <c r="L3538" s="10">
        <f t="shared" si="1"/>
        <v>168.75</v>
      </c>
      <c r="M3538" s="11">
        <v>0.3</v>
      </c>
      <c r="O3538" s="16"/>
      <c r="P3538" s="14"/>
      <c r="Q3538" s="12"/>
      <c r="R3538" s="13"/>
    </row>
    <row r="3539" spans="1:18" ht="15.75" customHeight="1">
      <c r="A3539" s="1"/>
      <c r="B3539" s="6" t="s">
        <v>14</v>
      </c>
      <c r="C3539" s="6">
        <v>1185732</v>
      </c>
      <c r="D3539" s="7">
        <v>44206</v>
      </c>
      <c r="E3539" s="6" t="s">
        <v>15</v>
      </c>
      <c r="F3539" s="6" t="s">
        <v>121</v>
      </c>
      <c r="G3539" s="6" t="s">
        <v>122</v>
      </c>
      <c r="H3539" s="6" t="s">
        <v>22</v>
      </c>
      <c r="I3539" s="8">
        <v>0.35000000000000003</v>
      </c>
      <c r="J3539" s="9">
        <v>2250</v>
      </c>
      <c r="K3539" s="10">
        <f t="shared" si="0"/>
        <v>787.50000000000011</v>
      </c>
      <c r="L3539" s="10">
        <f t="shared" si="1"/>
        <v>315.00000000000006</v>
      </c>
      <c r="M3539" s="11">
        <v>0.4</v>
      </c>
      <c r="O3539" s="16"/>
      <c r="P3539" s="14"/>
      <c r="Q3539" s="12"/>
      <c r="R3539" s="13"/>
    </row>
    <row r="3540" spans="1:18" ht="15.75" customHeight="1">
      <c r="A3540" s="1"/>
      <c r="B3540" s="6" t="s">
        <v>14</v>
      </c>
      <c r="C3540" s="6">
        <v>1185732</v>
      </c>
      <c r="D3540" s="7">
        <v>44235</v>
      </c>
      <c r="E3540" s="6" t="s">
        <v>15</v>
      </c>
      <c r="F3540" s="6" t="s">
        <v>121</v>
      </c>
      <c r="G3540" s="6" t="s">
        <v>122</v>
      </c>
      <c r="H3540" s="6" t="s">
        <v>17</v>
      </c>
      <c r="I3540" s="8">
        <v>0.35000000000000003</v>
      </c>
      <c r="J3540" s="9">
        <v>4750</v>
      </c>
      <c r="K3540" s="10">
        <f t="shared" si="0"/>
        <v>1662.5000000000002</v>
      </c>
      <c r="L3540" s="10">
        <f t="shared" si="1"/>
        <v>581.875</v>
      </c>
      <c r="M3540" s="11">
        <v>0.35</v>
      </c>
      <c r="O3540" s="16"/>
      <c r="P3540" s="14"/>
      <c r="Q3540" s="12"/>
      <c r="R3540" s="13"/>
    </row>
    <row r="3541" spans="1:18" ht="15.75" customHeight="1">
      <c r="A3541" s="1"/>
      <c r="B3541" s="6" t="s">
        <v>14</v>
      </c>
      <c r="C3541" s="6">
        <v>1185732</v>
      </c>
      <c r="D3541" s="7">
        <v>44235</v>
      </c>
      <c r="E3541" s="6" t="s">
        <v>15</v>
      </c>
      <c r="F3541" s="6" t="s">
        <v>121</v>
      </c>
      <c r="G3541" s="6" t="s">
        <v>122</v>
      </c>
      <c r="H3541" s="6" t="s">
        <v>18</v>
      </c>
      <c r="I3541" s="8">
        <v>0.35000000000000003</v>
      </c>
      <c r="J3541" s="9">
        <v>1250</v>
      </c>
      <c r="K3541" s="10">
        <f t="shared" si="0"/>
        <v>437.50000000000006</v>
      </c>
      <c r="L3541" s="10">
        <f t="shared" si="1"/>
        <v>153.125</v>
      </c>
      <c r="M3541" s="11">
        <v>0.35</v>
      </c>
      <c r="O3541" s="16"/>
      <c r="P3541" s="14"/>
      <c r="Q3541" s="12"/>
      <c r="R3541" s="13"/>
    </row>
    <row r="3542" spans="1:18" ht="15.75" customHeight="1">
      <c r="A3542" s="1"/>
      <c r="B3542" s="6" t="s">
        <v>14</v>
      </c>
      <c r="C3542" s="6">
        <v>1185732</v>
      </c>
      <c r="D3542" s="7">
        <v>44235</v>
      </c>
      <c r="E3542" s="6" t="s">
        <v>15</v>
      </c>
      <c r="F3542" s="6" t="s">
        <v>121</v>
      </c>
      <c r="G3542" s="6" t="s">
        <v>122</v>
      </c>
      <c r="H3542" s="6" t="s">
        <v>19</v>
      </c>
      <c r="I3542" s="8">
        <v>0.25000000000000006</v>
      </c>
      <c r="J3542" s="9">
        <v>1750</v>
      </c>
      <c r="K3542" s="10">
        <f t="shared" si="0"/>
        <v>437.50000000000011</v>
      </c>
      <c r="L3542" s="10">
        <f t="shared" si="1"/>
        <v>175.00000000000006</v>
      </c>
      <c r="M3542" s="11">
        <v>0.4</v>
      </c>
      <c r="O3542" s="16"/>
      <c r="P3542" s="14"/>
      <c r="Q3542" s="12"/>
      <c r="R3542" s="13"/>
    </row>
    <row r="3543" spans="1:18" ht="15.75" customHeight="1">
      <c r="A3543" s="1"/>
      <c r="B3543" s="6" t="s">
        <v>14</v>
      </c>
      <c r="C3543" s="6">
        <v>1185732</v>
      </c>
      <c r="D3543" s="7">
        <v>44235</v>
      </c>
      <c r="E3543" s="6" t="s">
        <v>15</v>
      </c>
      <c r="F3543" s="6" t="s">
        <v>121</v>
      </c>
      <c r="G3543" s="6" t="s">
        <v>122</v>
      </c>
      <c r="H3543" s="6" t="s">
        <v>20</v>
      </c>
      <c r="I3543" s="8">
        <v>0.3</v>
      </c>
      <c r="J3543" s="9">
        <v>500</v>
      </c>
      <c r="K3543" s="10">
        <f t="shared" si="0"/>
        <v>150</v>
      </c>
      <c r="L3543" s="10">
        <f t="shared" si="1"/>
        <v>60</v>
      </c>
      <c r="M3543" s="11">
        <v>0.4</v>
      </c>
      <c r="O3543" s="16"/>
      <c r="P3543" s="14"/>
      <c r="Q3543" s="12"/>
      <c r="R3543" s="13"/>
    </row>
    <row r="3544" spans="1:18" ht="15.75" customHeight="1">
      <c r="A3544" s="1"/>
      <c r="B3544" s="6" t="s">
        <v>14</v>
      </c>
      <c r="C3544" s="6">
        <v>1185732</v>
      </c>
      <c r="D3544" s="7">
        <v>44235</v>
      </c>
      <c r="E3544" s="6" t="s">
        <v>15</v>
      </c>
      <c r="F3544" s="6" t="s">
        <v>121</v>
      </c>
      <c r="G3544" s="6" t="s">
        <v>122</v>
      </c>
      <c r="H3544" s="6" t="s">
        <v>21</v>
      </c>
      <c r="I3544" s="8">
        <v>0.45</v>
      </c>
      <c r="J3544" s="9">
        <v>1250</v>
      </c>
      <c r="K3544" s="10">
        <f t="shared" si="0"/>
        <v>562.5</v>
      </c>
      <c r="L3544" s="10">
        <f t="shared" si="1"/>
        <v>168.75</v>
      </c>
      <c r="M3544" s="11">
        <v>0.3</v>
      </c>
      <c r="O3544" s="16"/>
      <c r="P3544" s="14"/>
      <c r="Q3544" s="12"/>
      <c r="R3544" s="13"/>
    </row>
    <row r="3545" spans="1:18" ht="15.75" customHeight="1">
      <c r="A3545" s="1"/>
      <c r="B3545" s="6" t="s">
        <v>14</v>
      </c>
      <c r="C3545" s="6">
        <v>1185732</v>
      </c>
      <c r="D3545" s="7">
        <v>44235</v>
      </c>
      <c r="E3545" s="6" t="s">
        <v>15</v>
      </c>
      <c r="F3545" s="6" t="s">
        <v>121</v>
      </c>
      <c r="G3545" s="6" t="s">
        <v>122</v>
      </c>
      <c r="H3545" s="6" t="s">
        <v>22</v>
      </c>
      <c r="I3545" s="8">
        <v>0.35000000000000003</v>
      </c>
      <c r="J3545" s="9">
        <v>2250</v>
      </c>
      <c r="K3545" s="10">
        <f t="shared" si="0"/>
        <v>787.50000000000011</v>
      </c>
      <c r="L3545" s="10">
        <f t="shared" si="1"/>
        <v>315.00000000000006</v>
      </c>
      <c r="M3545" s="11">
        <v>0.4</v>
      </c>
      <c r="O3545" s="16"/>
      <c r="P3545" s="14"/>
      <c r="Q3545" s="12"/>
      <c r="R3545" s="13"/>
    </row>
    <row r="3546" spans="1:18" ht="15.75" customHeight="1">
      <c r="A3546" s="1"/>
      <c r="B3546" s="6" t="s">
        <v>14</v>
      </c>
      <c r="C3546" s="6">
        <v>1185732</v>
      </c>
      <c r="D3546" s="7">
        <v>44261</v>
      </c>
      <c r="E3546" s="6" t="s">
        <v>15</v>
      </c>
      <c r="F3546" s="6" t="s">
        <v>121</v>
      </c>
      <c r="G3546" s="6" t="s">
        <v>122</v>
      </c>
      <c r="H3546" s="6" t="s">
        <v>17</v>
      </c>
      <c r="I3546" s="8">
        <v>0.35000000000000003</v>
      </c>
      <c r="J3546" s="9">
        <v>4450</v>
      </c>
      <c r="K3546" s="10">
        <f t="shared" si="0"/>
        <v>1557.5000000000002</v>
      </c>
      <c r="L3546" s="10">
        <f t="shared" si="1"/>
        <v>545.125</v>
      </c>
      <c r="M3546" s="11">
        <v>0.35</v>
      </c>
      <c r="O3546" s="16"/>
      <c r="P3546" s="14"/>
      <c r="Q3546" s="12"/>
      <c r="R3546" s="13"/>
    </row>
    <row r="3547" spans="1:18" ht="15.75" customHeight="1">
      <c r="A3547" s="1"/>
      <c r="B3547" s="6" t="s">
        <v>14</v>
      </c>
      <c r="C3547" s="6">
        <v>1185732</v>
      </c>
      <c r="D3547" s="7">
        <v>44261</v>
      </c>
      <c r="E3547" s="6" t="s">
        <v>15</v>
      </c>
      <c r="F3547" s="6" t="s">
        <v>121</v>
      </c>
      <c r="G3547" s="6" t="s">
        <v>122</v>
      </c>
      <c r="H3547" s="6" t="s">
        <v>18</v>
      </c>
      <c r="I3547" s="8">
        <v>0.35000000000000003</v>
      </c>
      <c r="J3547" s="9">
        <v>1500</v>
      </c>
      <c r="K3547" s="10">
        <f t="shared" si="0"/>
        <v>525</v>
      </c>
      <c r="L3547" s="10">
        <f t="shared" si="1"/>
        <v>183.75</v>
      </c>
      <c r="M3547" s="11">
        <v>0.35</v>
      </c>
      <c r="O3547" s="16"/>
      <c r="P3547" s="14"/>
      <c r="Q3547" s="12"/>
      <c r="R3547" s="13"/>
    </row>
    <row r="3548" spans="1:18" ht="15.75" customHeight="1">
      <c r="A3548" s="1"/>
      <c r="B3548" s="6" t="s">
        <v>14</v>
      </c>
      <c r="C3548" s="6">
        <v>1185732</v>
      </c>
      <c r="D3548" s="7">
        <v>44261</v>
      </c>
      <c r="E3548" s="6" t="s">
        <v>15</v>
      </c>
      <c r="F3548" s="6" t="s">
        <v>121</v>
      </c>
      <c r="G3548" s="6" t="s">
        <v>122</v>
      </c>
      <c r="H3548" s="6" t="s">
        <v>19</v>
      </c>
      <c r="I3548" s="8">
        <v>0.25000000000000006</v>
      </c>
      <c r="J3548" s="9">
        <v>1750</v>
      </c>
      <c r="K3548" s="10">
        <f t="shared" si="0"/>
        <v>437.50000000000011</v>
      </c>
      <c r="L3548" s="10">
        <f t="shared" si="1"/>
        <v>175.00000000000006</v>
      </c>
      <c r="M3548" s="11">
        <v>0.4</v>
      </c>
      <c r="O3548" s="16"/>
      <c r="P3548" s="14"/>
      <c r="Q3548" s="12"/>
      <c r="R3548" s="13"/>
    </row>
    <row r="3549" spans="1:18" ht="15.75" customHeight="1">
      <c r="A3549" s="1"/>
      <c r="B3549" s="6" t="s">
        <v>14</v>
      </c>
      <c r="C3549" s="6">
        <v>1185732</v>
      </c>
      <c r="D3549" s="7">
        <v>44261</v>
      </c>
      <c r="E3549" s="6" t="s">
        <v>15</v>
      </c>
      <c r="F3549" s="6" t="s">
        <v>121</v>
      </c>
      <c r="G3549" s="6" t="s">
        <v>122</v>
      </c>
      <c r="H3549" s="6" t="s">
        <v>20</v>
      </c>
      <c r="I3549" s="8">
        <v>0.3</v>
      </c>
      <c r="J3549" s="9">
        <v>250</v>
      </c>
      <c r="K3549" s="10">
        <f t="shared" si="0"/>
        <v>75</v>
      </c>
      <c r="L3549" s="10">
        <f t="shared" si="1"/>
        <v>30</v>
      </c>
      <c r="M3549" s="11">
        <v>0.4</v>
      </c>
      <c r="O3549" s="16"/>
      <c r="P3549" s="14"/>
      <c r="Q3549" s="12"/>
      <c r="R3549" s="13"/>
    </row>
    <row r="3550" spans="1:18" ht="15.75" customHeight="1">
      <c r="A3550" s="1"/>
      <c r="B3550" s="6" t="s">
        <v>14</v>
      </c>
      <c r="C3550" s="6">
        <v>1185732</v>
      </c>
      <c r="D3550" s="7">
        <v>44261</v>
      </c>
      <c r="E3550" s="6" t="s">
        <v>15</v>
      </c>
      <c r="F3550" s="6" t="s">
        <v>121</v>
      </c>
      <c r="G3550" s="6" t="s">
        <v>122</v>
      </c>
      <c r="H3550" s="6" t="s">
        <v>21</v>
      </c>
      <c r="I3550" s="8">
        <v>0.45</v>
      </c>
      <c r="J3550" s="9">
        <v>750</v>
      </c>
      <c r="K3550" s="10">
        <f t="shared" si="0"/>
        <v>337.5</v>
      </c>
      <c r="L3550" s="10">
        <f t="shared" si="1"/>
        <v>101.25</v>
      </c>
      <c r="M3550" s="11">
        <v>0.3</v>
      </c>
      <c r="O3550" s="16"/>
      <c r="P3550" s="14"/>
      <c r="Q3550" s="12"/>
      <c r="R3550" s="13"/>
    </row>
    <row r="3551" spans="1:18" ht="15.75" customHeight="1">
      <c r="A3551" s="1"/>
      <c r="B3551" s="6" t="s">
        <v>14</v>
      </c>
      <c r="C3551" s="6">
        <v>1185732</v>
      </c>
      <c r="D3551" s="7">
        <v>44261</v>
      </c>
      <c r="E3551" s="6" t="s">
        <v>15</v>
      </c>
      <c r="F3551" s="6" t="s">
        <v>121</v>
      </c>
      <c r="G3551" s="6" t="s">
        <v>122</v>
      </c>
      <c r="H3551" s="6" t="s">
        <v>22</v>
      </c>
      <c r="I3551" s="8">
        <v>0.35000000000000003</v>
      </c>
      <c r="J3551" s="9">
        <v>1750</v>
      </c>
      <c r="K3551" s="10">
        <f t="shared" si="0"/>
        <v>612.50000000000011</v>
      </c>
      <c r="L3551" s="10">
        <f t="shared" si="1"/>
        <v>245.00000000000006</v>
      </c>
      <c r="M3551" s="11">
        <v>0.4</v>
      </c>
      <c r="O3551" s="16"/>
      <c r="P3551" s="14"/>
      <c r="Q3551" s="12"/>
      <c r="R3551" s="13"/>
    </row>
    <row r="3552" spans="1:18" ht="15.75" customHeight="1">
      <c r="A3552" s="1"/>
      <c r="B3552" s="6" t="s">
        <v>14</v>
      </c>
      <c r="C3552" s="6">
        <v>1185732</v>
      </c>
      <c r="D3552" s="7">
        <v>44293</v>
      </c>
      <c r="E3552" s="6" t="s">
        <v>15</v>
      </c>
      <c r="F3552" s="6" t="s">
        <v>121</v>
      </c>
      <c r="G3552" s="6" t="s">
        <v>122</v>
      </c>
      <c r="H3552" s="6" t="s">
        <v>17</v>
      </c>
      <c r="I3552" s="8">
        <v>0.35000000000000003</v>
      </c>
      <c r="J3552" s="9">
        <v>4250</v>
      </c>
      <c r="K3552" s="10">
        <f t="shared" si="0"/>
        <v>1487.5000000000002</v>
      </c>
      <c r="L3552" s="10">
        <f t="shared" si="1"/>
        <v>520.625</v>
      </c>
      <c r="M3552" s="11">
        <v>0.35</v>
      </c>
      <c r="O3552" s="16"/>
      <c r="P3552" s="14"/>
      <c r="Q3552" s="12"/>
      <c r="R3552" s="13"/>
    </row>
    <row r="3553" spans="1:18" ht="15.75" customHeight="1">
      <c r="A3553" s="1"/>
      <c r="B3553" s="6" t="s">
        <v>14</v>
      </c>
      <c r="C3553" s="6">
        <v>1185732</v>
      </c>
      <c r="D3553" s="7">
        <v>44293</v>
      </c>
      <c r="E3553" s="6" t="s">
        <v>15</v>
      </c>
      <c r="F3553" s="6" t="s">
        <v>121</v>
      </c>
      <c r="G3553" s="6" t="s">
        <v>122</v>
      </c>
      <c r="H3553" s="6" t="s">
        <v>18</v>
      </c>
      <c r="I3553" s="8">
        <v>0.35000000000000003</v>
      </c>
      <c r="J3553" s="9">
        <v>1250</v>
      </c>
      <c r="K3553" s="10">
        <f t="shared" si="0"/>
        <v>437.50000000000006</v>
      </c>
      <c r="L3553" s="10">
        <f t="shared" si="1"/>
        <v>153.125</v>
      </c>
      <c r="M3553" s="11">
        <v>0.35</v>
      </c>
      <c r="O3553" s="16"/>
      <c r="P3553" s="14"/>
      <c r="Q3553" s="12"/>
      <c r="R3553" s="13"/>
    </row>
    <row r="3554" spans="1:18" ht="15.75" customHeight="1">
      <c r="A3554" s="1"/>
      <c r="B3554" s="6" t="s">
        <v>14</v>
      </c>
      <c r="C3554" s="6">
        <v>1185732</v>
      </c>
      <c r="D3554" s="7">
        <v>44293</v>
      </c>
      <c r="E3554" s="6" t="s">
        <v>15</v>
      </c>
      <c r="F3554" s="6" t="s">
        <v>121</v>
      </c>
      <c r="G3554" s="6" t="s">
        <v>122</v>
      </c>
      <c r="H3554" s="6" t="s">
        <v>19</v>
      </c>
      <c r="I3554" s="8">
        <v>0.25000000000000006</v>
      </c>
      <c r="J3554" s="9">
        <v>1250</v>
      </c>
      <c r="K3554" s="10">
        <f t="shared" si="0"/>
        <v>312.50000000000006</v>
      </c>
      <c r="L3554" s="10">
        <f t="shared" si="1"/>
        <v>125.00000000000003</v>
      </c>
      <c r="M3554" s="11">
        <v>0.4</v>
      </c>
      <c r="O3554" s="16"/>
      <c r="P3554" s="14"/>
      <c r="Q3554" s="12"/>
      <c r="R3554" s="13"/>
    </row>
    <row r="3555" spans="1:18" ht="15.75" customHeight="1">
      <c r="A3555" s="1"/>
      <c r="B3555" s="6" t="s">
        <v>14</v>
      </c>
      <c r="C3555" s="6">
        <v>1185732</v>
      </c>
      <c r="D3555" s="7">
        <v>44293</v>
      </c>
      <c r="E3555" s="6" t="s">
        <v>15</v>
      </c>
      <c r="F3555" s="6" t="s">
        <v>121</v>
      </c>
      <c r="G3555" s="6" t="s">
        <v>122</v>
      </c>
      <c r="H3555" s="6" t="s">
        <v>20</v>
      </c>
      <c r="I3555" s="8">
        <v>0.3</v>
      </c>
      <c r="J3555" s="9">
        <v>500</v>
      </c>
      <c r="K3555" s="10">
        <f t="shared" si="0"/>
        <v>150</v>
      </c>
      <c r="L3555" s="10">
        <f t="shared" si="1"/>
        <v>60</v>
      </c>
      <c r="M3555" s="11">
        <v>0.4</v>
      </c>
      <c r="O3555" s="16"/>
      <c r="P3555" s="14"/>
      <c r="Q3555" s="12"/>
      <c r="R3555" s="13"/>
    </row>
    <row r="3556" spans="1:18" ht="15.75" customHeight="1">
      <c r="A3556" s="1"/>
      <c r="B3556" s="6" t="s">
        <v>14</v>
      </c>
      <c r="C3556" s="6">
        <v>1185732</v>
      </c>
      <c r="D3556" s="7">
        <v>44293</v>
      </c>
      <c r="E3556" s="6" t="s">
        <v>15</v>
      </c>
      <c r="F3556" s="6" t="s">
        <v>121</v>
      </c>
      <c r="G3556" s="6" t="s">
        <v>122</v>
      </c>
      <c r="H3556" s="6" t="s">
        <v>21</v>
      </c>
      <c r="I3556" s="8">
        <v>0.45</v>
      </c>
      <c r="J3556" s="9">
        <v>500</v>
      </c>
      <c r="K3556" s="10">
        <f t="shared" si="0"/>
        <v>225</v>
      </c>
      <c r="L3556" s="10">
        <f t="shared" si="1"/>
        <v>67.5</v>
      </c>
      <c r="M3556" s="11">
        <v>0.3</v>
      </c>
      <c r="O3556" s="16"/>
      <c r="P3556" s="14"/>
      <c r="Q3556" s="12"/>
      <c r="R3556" s="13"/>
    </row>
    <row r="3557" spans="1:18" ht="15.75" customHeight="1">
      <c r="A3557" s="1"/>
      <c r="B3557" s="6" t="s">
        <v>14</v>
      </c>
      <c r="C3557" s="6">
        <v>1185732</v>
      </c>
      <c r="D3557" s="7">
        <v>44293</v>
      </c>
      <c r="E3557" s="6" t="s">
        <v>15</v>
      </c>
      <c r="F3557" s="6" t="s">
        <v>121</v>
      </c>
      <c r="G3557" s="6" t="s">
        <v>122</v>
      </c>
      <c r="H3557" s="6" t="s">
        <v>22</v>
      </c>
      <c r="I3557" s="8">
        <v>0.35000000000000003</v>
      </c>
      <c r="J3557" s="9">
        <v>2000</v>
      </c>
      <c r="K3557" s="10">
        <f t="shared" si="0"/>
        <v>700.00000000000011</v>
      </c>
      <c r="L3557" s="10">
        <f t="shared" si="1"/>
        <v>280.00000000000006</v>
      </c>
      <c r="M3557" s="11">
        <v>0.4</v>
      </c>
      <c r="O3557" s="16"/>
      <c r="P3557" s="14"/>
      <c r="Q3557" s="12"/>
      <c r="R3557" s="13"/>
    </row>
    <row r="3558" spans="1:18" ht="15.75" customHeight="1">
      <c r="A3558" s="1"/>
      <c r="B3558" s="6" t="s">
        <v>14</v>
      </c>
      <c r="C3558" s="6">
        <v>1185732</v>
      </c>
      <c r="D3558" s="7">
        <v>44322</v>
      </c>
      <c r="E3558" s="6" t="s">
        <v>15</v>
      </c>
      <c r="F3558" s="6" t="s">
        <v>121</v>
      </c>
      <c r="G3558" s="6" t="s">
        <v>122</v>
      </c>
      <c r="H3558" s="6" t="s">
        <v>17</v>
      </c>
      <c r="I3558" s="8">
        <v>0.49999999999999994</v>
      </c>
      <c r="J3558" s="9">
        <v>4700</v>
      </c>
      <c r="K3558" s="10">
        <f t="shared" si="0"/>
        <v>2349.9999999999995</v>
      </c>
      <c r="L3558" s="10">
        <f t="shared" si="1"/>
        <v>822.49999999999977</v>
      </c>
      <c r="M3558" s="11">
        <v>0.35</v>
      </c>
      <c r="O3558" s="16"/>
      <c r="P3558" s="14"/>
      <c r="Q3558" s="12"/>
      <c r="R3558" s="13"/>
    </row>
    <row r="3559" spans="1:18" ht="15.75" customHeight="1">
      <c r="A3559" s="1"/>
      <c r="B3559" s="6" t="s">
        <v>14</v>
      </c>
      <c r="C3559" s="6">
        <v>1185732</v>
      </c>
      <c r="D3559" s="7">
        <v>44322</v>
      </c>
      <c r="E3559" s="6" t="s">
        <v>15</v>
      </c>
      <c r="F3559" s="6" t="s">
        <v>121</v>
      </c>
      <c r="G3559" s="6" t="s">
        <v>122</v>
      </c>
      <c r="H3559" s="6" t="s">
        <v>18</v>
      </c>
      <c r="I3559" s="8">
        <v>0.45</v>
      </c>
      <c r="J3559" s="9">
        <v>1750</v>
      </c>
      <c r="K3559" s="10">
        <f t="shared" si="0"/>
        <v>787.5</v>
      </c>
      <c r="L3559" s="10">
        <f t="shared" si="1"/>
        <v>275.625</v>
      </c>
      <c r="M3559" s="11">
        <v>0.35</v>
      </c>
      <c r="O3559" s="16"/>
      <c r="P3559" s="14"/>
      <c r="Q3559" s="12"/>
      <c r="R3559" s="13"/>
    </row>
    <row r="3560" spans="1:18" ht="15.75" customHeight="1">
      <c r="A3560" s="1"/>
      <c r="B3560" s="6" t="s">
        <v>14</v>
      </c>
      <c r="C3560" s="6">
        <v>1185732</v>
      </c>
      <c r="D3560" s="7">
        <v>44322</v>
      </c>
      <c r="E3560" s="6" t="s">
        <v>15</v>
      </c>
      <c r="F3560" s="6" t="s">
        <v>121</v>
      </c>
      <c r="G3560" s="6" t="s">
        <v>122</v>
      </c>
      <c r="H3560" s="6" t="s">
        <v>19</v>
      </c>
      <c r="I3560" s="8">
        <v>0.4</v>
      </c>
      <c r="J3560" s="9">
        <v>2000</v>
      </c>
      <c r="K3560" s="10">
        <f t="shared" si="0"/>
        <v>800</v>
      </c>
      <c r="L3560" s="10">
        <f t="shared" si="1"/>
        <v>320</v>
      </c>
      <c r="M3560" s="11">
        <v>0.4</v>
      </c>
      <c r="O3560" s="16"/>
      <c r="P3560" s="14"/>
      <c r="Q3560" s="12"/>
      <c r="R3560" s="13"/>
    </row>
    <row r="3561" spans="1:18" ht="15.75" customHeight="1">
      <c r="A3561" s="1"/>
      <c r="B3561" s="6" t="s">
        <v>14</v>
      </c>
      <c r="C3561" s="6">
        <v>1185732</v>
      </c>
      <c r="D3561" s="7">
        <v>44322</v>
      </c>
      <c r="E3561" s="6" t="s">
        <v>15</v>
      </c>
      <c r="F3561" s="6" t="s">
        <v>121</v>
      </c>
      <c r="G3561" s="6" t="s">
        <v>122</v>
      </c>
      <c r="H3561" s="6" t="s">
        <v>20</v>
      </c>
      <c r="I3561" s="8">
        <v>0.4</v>
      </c>
      <c r="J3561" s="9">
        <v>1500</v>
      </c>
      <c r="K3561" s="10">
        <f t="shared" si="0"/>
        <v>600</v>
      </c>
      <c r="L3561" s="10">
        <f t="shared" si="1"/>
        <v>240</v>
      </c>
      <c r="M3561" s="11">
        <v>0.4</v>
      </c>
      <c r="O3561" s="16"/>
      <c r="P3561" s="14"/>
      <c r="Q3561" s="12"/>
      <c r="R3561" s="13"/>
    </row>
    <row r="3562" spans="1:18" ht="15.75" customHeight="1">
      <c r="A3562" s="1"/>
      <c r="B3562" s="6" t="s">
        <v>14</v>
      </c>
      <c r="C3562" s="6">
        <v>1185732</v>
      </c>
      <c r="D3562" s="7">
        <v>44322</v>
      </c>
      <c r="E3562" s="6" t="s">
        <v>15</v>
      </c>
      <c r="F3562" s="6" t="s">
        <v>121</v>
      </c>
      <c r="G3562" s="6" t="s">
        <v>122</v>
      </c>
      <c r="H3562" s="6" t="s">
        <v>21</v>
      </c>
      <c r="I3562" s="8">
        <v>0.49999999999999994</v>
      </c>
      <c r="J3562" s="9">
        <v>1750</v>
      </c>
      <c r="K3562" s="10">
        <f t="shared" si="0"/>
        <v>874.99999999999989</v>
      </c>
      <c r="L3562" s="10">
        <f t="shared" si="1"/>
        <v>262.49999999999994</v>
      </c>
      <c r="M3562" s="11">
        <v>0.3</v>
      </c>
      <c r="O3562" s="16"/>
      <c r="P3562" s="14"/>
      <c r="Q3562" s="12"/>
      <c r="R3562" s="13"/>
    </row>
    <row r="3563" spans="1:18" ht="15.75" customHeight="1">
      <c r="A3563" s="1"/>
      <c r="B3563" s="6" t="s">
        <v>14</v>
      </c>
      <c r="C3563" s="6">
        <v>1185732</v>
      </c>
      <c r="D3563" s="7">
        <v>44322</v>
      </c>
      <c r="E3563" s="6" t="s">
        <v>15</v>
      </c>
      <c r="F3563" s="6" t="s">
        <v>121</v>
      </c>
      <c r="G3563" s="6" t="s">
        <v>122</v>
      </c>
      <c r="H3563" s="6" t="s">
        <v>22</v>
      </c>
      <c r="I3563" s="8">
        <v>0.54999999999999993</v>
      </c>
      <c r="J3563" s="9">
        <v>3000</v>
      </c>
      <c r="K3563" s="10">
        <f t="shared" si="0"/>
        <v>1649.9999999999998</v>
      </c>
      <c r="L3563" s="10">
        <f t="shared" si="1"/>
        <v>660</v>
      </c>
      <c r="M3563" s="11">
        <v>0.4</v>
      </c>
      <c r="O3563" s="16"/>
      <c r="P3563" s="14"/>
      <c r="Q3563" s="12"/>
      <c r="R3563" s="13"/>
    </row>
    <row r="3564" spans="1:18" ht="15.75" customHeight="1">
      <c r="A3564" s="1"/>
      <c r="B3564" s="6" t="s">
        <v>14</v>
      </c>
      <c r="C3564" s="6">
        <v>1185732</v>
      </c>
      <c r="D3564" s="7">
        <v>44355</v>
      </c>
      <c r="E3564" s="6" t="s">
        <v>15</v>
      </c>
      <c r="F3564" s="6" t="s">
        <v>121</v>
      </c>
      <c r="G3564" s="6" t="s">
        <v>122</v>
      </c>
      <c r="H3564" s="6" t="s">
        <v>17</v>
      </c>
      <c r="I3564" s="8">
        <v>0.49999999999999994</v>
      </c>
      <c r="J3564" s="9">
        <v>5500</v>
      </c>
      <c r="K3564" s="10">
        <f t="shared" si="0"/>
        <v>2749.9999999999995</v>
      </c>
      <c r="L3564" s="10">
        <f t="shared" si="1"/>
        <v>962.49999999999977</v>
      </c>
      <c r="M3564" s="11">
        <v>0.35</v>
      </c>
      <c r="O3564" s="16"/>
      <c r="P3564" s="14"/>
      <c r="Q3564" s="12"/>
      <c r="R3564" s="13"/>
    </row>
    <row r="3565" spans="1:18" ht="15.75" customHeight="1">
      <c r="A3565" s="1"/>
      <c r="B3565" s="6" t="s">
        <v>14</v>
      </c>
      <c r="C3565" s="6">
        <v>1185732</v>
      </c>
      <c r="D3565" s="7">
        <v>44355</v>
      </c>
      <c r="E3565" s="6" t="s">
        <v>15</v>
      </c>
      <c r="F3565" s="6" t="s">
        <v>121</v>
      </c>
      <c r="G3565" s="6" t="s">
        <v>122</v>
      </c>
      <c r="H3565" s="6" t="s">
        <v>18</v>
      </c>
      <c r="I3565" s="8">
        <v>0.45</v>
      </c>
      <c r="J3565" s="9">
        <v>3000</v>
      </c>
      <c r="K3565" s="10">
        <f t="shared" si="0"/>
        <v>1350</v>
      </c>
      <c r="L3565" s="10">
        <f t="shared" si="1"/>
        <v>472.49999999999994</v>
      </c>
      <c r="M3565" s="11">
        <v>0.35</v>
      </c>
      <c r="O3565" s="16"/>
      <c r="P3565" s="14"/>
      <c r="Q3565" s="12"/>
      <c r="R3565" s="13"/>
    </row>
    <row r="3566" spans="1:18" ht="15.75" customHeight="1">
      <c r="A3566" s="1"/>
      <c r="B3566" s="6" t="s">
        <v>14</v>
      </c>
      <c r="C3566" s="6">
        <v>1185732</v>
      </c>
      <c r="D3566" s="7">
        <v>44355</v>
      </c>
      <c r="E3566" s="6" t="s">
        <v>15</v>
      </c>
      <c r="F3566" s="6" t="s">
        <v>121</v>
      </c>
      <c r="G3566" s="6" t="s">
        <v>122</v>
      </c>
      <c r="H3566" s="6" t="s">
        <v>19</v>
      </c>
      <c r="I3566" s="8">
        <v>0.4</v>
      </c>
      <c r="J3566" s="9">
        <v>2250</v>
      </c>
      <c r="K3566" s="10">
        <f t="shared" si="0"/>
        <v>900</v>
      </c>
      <c r="L3566" s="10">
        <f t="shared" si="1"/>
        <v>360</v>
      </c>
      <c r="M3566" s="11">
        <v>0.4</v>
      </c>
      <c r="O3566" s="16"/>
      <c r="P3566" s="14"/>
      <c r="Q3566" s="12"/>
      <c r="R3566" s="13"/>
    </row>
    <row r="3567" spans="1:18" ht="15.75" customHeight="1">
      <c r="A3567" s="1"/>
      <c r="B3567" s="6" t="s">
        <v>14</v>
      </c>
      <c r="C3567" s="6">
        <v>1185732</v>
      </c>
      <c r="D3567" s="7">
        <v>44355</v>
      </c>
      <c r="E3567" s="6" t="s">
        <v>15</v>
      </c>
      <c r="F3567" s="6" t="s">
        <v>121</v>
      </c>
      <c r="G3567" s="6" t="s">
        <v>122</v>
      </c>
      <c r="H3567" s="6" t="s">
        <v>20</v>
      </c>
      <c r="I3567" s="8">
        <v>0.4</v>
      </c>
      <c r="J3567" s="9">
        <v>2000</v>
      </c>
      <c r="K3567" s="10">
        <f t="shared" si="0"/>
        <v>800</v>
      </c>
      <c r="L3567" s="10">
        <f t="shared" si="1"/>
        <v>320</v>
      </c>
      <c r="M3567" s="11">
        <v>0.4</v>
      </c>
      <c r="O3567" s="16"/>
      <c r="P3567" s="14"/>
      <c r="Q3567" s="12"/>
      <c r="R3567" s="13"/>
    </row>
    <row r="3568" spans="1:18" ht="15.75" customHeight="1">
      <c r="A3568" s="1"/>
      <c r="B3568" s="6" t="s">
        <v>14</v>
      </c>
      <c r="C3568" s="6">
        <v>1185732</v>
      </c>
      <c r="D3568" s="7">
        <v>44355</v>
      </c>
      <c r="E3568" s="6" t="s">
        <v>15</v>
      </c>
      <c r="F3568" s="6" t="s">
        <v>121</v>
      </c>
      <c r="G3568" s="6" t="s">
        <v>122</v>
      </c>
      <c r="H3568" s="6" t="s">
        <v>21</v>
      </c>
      <c r="I3568" s="8">
        <v>0.49999999999999994</v>
      </c>
      <c r="J3568" s="9">
        <v>2000</v>
      </c>
      <c r="K3568" s="10">
        <f t="shared" si="0"/>
        <v>999.99999999999989</v>
      </c>
      <c r="L3568" s="10">
        <f t="shared" si="1"/>
        <v>299.99999999999994</v>
      </c>
      <c r="M3568" s="11">
        <v>0.3</v>
      </c>
      <c r="O3568" s="16"/>
      <c r="P3568" s="14"/>
      <c r="Q3568" s="12"/>
      <c r="R3568" s="13"/>
    </row>
    <row r="3569" spans="1:18" ht="15.75" customHeight="1">
      <c r="A3569" s="1"/>
      <c r="B3569" s="6" t="s">
        <v>14</v>
      </c>
      <c r="C3569" s="6">
        <v>1185732</v>
      </c>
      <c r="D3569" s="7">
        <v>44355</v>
      </c>
      <c r="E3569" s="6" t="s">
        <v>15</v>
      </c>
      <c r="F3569" s="6" t="s">
        <v>121</v>
      </c>
      <c r="G3569" s="6" t="s">
        <v>122</v>
      </c>
      <c r="H3569" s="6" t="s">
        <v>22</v>
      </c>
      <c r="I3569" s="8">
        <v>0.54999999999999993</v>
      </c>
      <c r="J3569" s="9">
        <v>3500</v>
      </c>
      <c r="K3569" s="10">
        <f t="shared" si="0"/>
        <v>1924.9999999999998</v>
      </c>
      <c r="L3569" s="10">
        <f t="shared" si="1"/>
        <v>770</v>
      </c>
      <c r="M3569" s="11">
        <v>0.4</v>
      </c>
      <c r="O3569" s="16"/>
      <c r="P3569" s="14"/>
      <c r="Q3569" s="12"/>
      <c r="R3569" s="13"/>
    </row>
    <row r="3570" spans="1:18" ht="15.75" customHeight="1">
      <c r="A3570" s="1"/>
      <c r="B3570" s="6" t="s">
        <v>14</v>
      </c>
      <c r="C3570" s="6">
        <v>1185732</v>
      </c>
      <c r="D3570" s="7">
        <v>44383</v>
      </c>
      <c r="E3570" s="6" t="s">
        <v>15</v>
      </c>
      <c r="F3570" s="6" t="s">
        <v>121</v>
      </c>
      <c r="G3570" s="6" t="s">
        <v>122</v>
      </c>
      <c r="H3570" s="6" t="s">
        <v>17</v>
      </c>
      <c r="I3570" s="8">
        <v>0.49999999999999994</v>
      </c>
      <c r="J3570" s="9">
        <v>5750</v>
      </c>
      <c r="K3570" s="10">
        <f t="shared" si="0"/>
        <v>2874.9999999999995</v>
      </c>
      <c r="L3570" s="10">
        <f t="shared" si="1"/>
        <v>1006.2499999999998</v>
      </c>
      <c r="M3570" s="11">
        <v>0.35</v>
      </c>
      <c r="O3570" s="16"/>
      <c r="P3570" s="14"/>
      <c r="Q3570" s="12"/>
      <c r="R3570" s="13"/>
    </row>
    <row r="3571" spans="1:18" ht="15.75" customHeight="1">
      <c r="A3571" s="1"/>
      <c r="B3571" s="6" t="s">
        <v>14</v>
      </c>
      <c r="C3571" s="6">
        <v>1185732</v>
      </c>
      <c r="D3571" s="7">
        <v>44383</v>
      </c>
      <c r="E3571" s="6" t="s">
        <v>15</v>
      </c>
      <c r="F3571" s="6" t="s">
        <v>121</v>
      </c>
      <c r="G3571" s="6" t="s">
        <v>122</v>
      </c>
      <c r="H3571" s="6" t="s">
        <v>18</v>
      </c>
      <c r="I3571" s="8">
        <v>0.45</v>
      </c>
      <c r="J3571" s="9">
        <v>3250</v>
      </c>
      <c r="K3571" s="10">
        <f t="shared" si="0"/>
        <v>1462.5</v>
      </c>
      <c r="L3571" s="10">
        <f t="shared" si="1"/>
        <v>511.87499999999994</v>
      </c>
      <c r="M3571" s="11">
        <v>0.35</v>
      </c>
      <c r="O3571" s="16"/>
      <c r="P3571" s="14"/>
      <c r="Q3571" s="12"/>
      <c r="R3571" s="13"/>
    </row>
    <row r="3572" spans="1:18" ht="15.75" customHeight="1">
      <c r="A3572" s="1"/>
      <c r="B3572" s="6" t="s">
        <v>14</v>
      </c>
      <c r="C3572" s="6">
        <v>1185732</v>
      </c>
      <c r="D3572" s="7">
        <v>44383</v>
      </c>
      <c r="E3572" s="6" t="s">
        <v>15</v>
      </c>
      <c r="F3572" s="6" t="s">
        <v>121</v>
      </c>
      <c r="G3572" s="6" t="s">
        <v>122</v>
      </c>
      <c r="H3572" s="6" t="s">
        <v>19</v>
      </c>
      <c r="I3572" s="8">
        <v>0.4</v>
      </c>
      <c r="J3572" s="9">
        <v>2500</v>
      </c>
      <c r="K3572" s="10">
        <f t="shared" si="0"/>
        <v>1000</v>
      </c>
      <c r="L3572" s="10">
        <f t="shared" si="1"/>
        <v>400</v>
      </c>
      <c r="M3572" s="11">
        <v>0.4</v>
      </c>
      <c r="O3572" s="16"/>
      <c r="P3572" s="14"/>
      <c r="Q3572" s="12"/>
      <c r="R3572" s="13"/>
    </row>
    <row r="3573" spans="1:18" ht="15.75" customHeight="1">
      <c r="A3573" s="1"/>
      <c r="B3573" s="6" t="s">
        <v>14</v>
      </c>
      <c r="C3573" s="6">
        <v>1185732</v>
      </c>
      <c r="D3573" s="7">
        <v>44383</v>
      </c>
      <c r="E3573" s="6" t="s">
        <v>15</v>
      </c>
      <c r="F3573" s="6" t="s">
        <v>121</v>
      </c>
      <c r="G3573" s="6" t="s">
        <v>122</v>
      </c>
      <c r="H3573" s="6" t="s">
        <v>20</v>
      </c>
      <c r="I3573" s="8">
        <v>0.4</v>
      </c>
      <c r="J3573" s="9">
        <v>2000</v>
      </c>
      <c r="K3573" s="10">
        <f t="shared" si="0"/>
        <v>800</v>
      </c>
      <c r="L3573" s="10">
        <f t="shared" si="1"/>
        <v>320</v>
      </c>
      <c r="M3573" s="11">
        <v>0.4</v>
      </c>
      <c r="O3573" s="16"/>
      <c r="P3573" s="14"/>
      <c r="Q3573" s="12"/>
      <c r="R3573" s="13"/>
    </row>
    <row r="3574" spans="1:18" ht="15.75" customHeight="1">
      <c r="A3574" s="1"/>
      <c r="B3574" s="6" t="s">
        <v>14</v>
      </c>
      <c r="C3574" s="6">
        <v>1185732</v>
      </c>
      <c r="D3574" s="7">
        <v>44383</v>
      </c>
      <c r="E3574" s="6" t="s">
        <v>15</v>
      </c>
      <c r="F3574" s="6" t="s">
        <v>121</v>
      </c>
      <c r="G3574" s="6" t="s">
        <v>122</v>
      </c>
      <c r="H3574" s="6" t="s">
        <v>21</v>
      </c>
      <c r="I3574" s="8">
        <v>0.49999999999999994</v>
      </c>
      <c r="J3574" s="9">
        <v>2250</v>
      </c>
      <c r="K3574" s="10">
        <f t="shared" si="0"/>
        <v>1124.9999999999998</v>
      </c>
      <c r="L3574" s="10">
        <f t="shared" si="1"/>
        <v>337.49999999999994</v>
      </c>
      <c r="M3574" s="11">
        <v>0.3</v>
      </c>
      <c r="O3574" s="16"/>
      <c r="P3574" s="14"/>
      <c r="Q3574" s="12"/>
      <c r="R3574" s="13"/>
    </row>
    <row r="3575" spans="1:18" ht="15.75" customHeight="1">
      <c r="A3575" s="1"/>
      <c r="B3575" s="6" t="s">
        <v>14</v>
      </c>
      <c r="C3575" s="6">
        <v>1185732</v>
      </c>
      <c r="D3575" s="7">
        <v>44383</v>
      </c>
      <c r="E3575" s="6" t="s">
        <v>15</v>
      </c>
      <c r="F3575" s="6" t="s">
        <v>121</v>
      </c>
      <c r="G3575" s="6" t="s">
        <v>122</v>
      </c>
      <c r="H3575" s="6" t="s">
        <v>22</v>
      </c>
      <c r="I3575" s="8">
        <v>0.54999999999999993</v>
      </c>
      <c r="J3575" s="9">
        <v>4000</v>
      </c>
      <c r="K3575" s="10">
        <f t="shared" si="0"/>
        <v>2199.9999999999995</v>
      </c>
      <c r="L3575" s="10">
        <f t="shared" si="1"/>
        <v>879.99999999999989</v>
      </c>
      <c r="M3575" s="11">
        <v>0.4</v>
      </c>
      <c r="O3575" s="16"/>
      <c r="P3575" s="14"/>
      <c r="Q3575" s="12"/>
      <c r="R3575" s="13"/>
    </row>
    <row r="3576" spans="1:18" ht="15.75" customHeight="1">
      <c r="A3576" s="1"/>
      <c r="B3576" s="6" t="s">
        <v>14</v>
      </c>
      <c r="C3576" s="6">
        <v>1185732</v>
      </c>
      <c r="D3576" s="7">
        <v>44415</v>
      </c>
      <c r="E3576" s="6" t="s">
        <v>15</v>
      </c>
      <c r="F3576" s="6" t="s">
        <v>121</v>
      </c>
      <c r="G3576" s="6" t="s">
        <v>122</v>
      </c>
      <c r="H3576" s="6" t="s">
        <v>17</v>
      </c>
      <c r="I3576" s="8">
        <v>0.49999999999999994</v>
      </c>
      <c r="J3576" s="9">
        <v>5500</v>
      </c>
      <c r="K3576" s="10">
        <f t="shared" si="0"/>
        <v>2749.9999999999995</v>
      </c>
      <c r="L3576" s="10">
        <f t="shared" si="1"/>
        <v>962.49999999999977</v>
      </c>
      <c r="M3576" s="11">
        <v>0.35</v>
      </c>
      <c r="O3576" s="16"/>
      <c r="P3576" s="14"/>
      <c r="Q3576" s="12"/>
      <c r="R3576" s="13"/>
    </row>
    <row r="3577" spans="1:18" ht="15.75" customHeight="1">
      <c r="A3577" s="1"/>
      <c r="B3577" s="6" t="s">
        <v>14</v>
      </c>
      <c r="C3577" s="6">
        <v>1185732</v>
      </c>
      <c r="D3577" s="7">
        <v>44415</v>
      </c>
      <c r="E3577" s="6" t="s">
        <v>15</v>
      </c>
      <c r="F3577" s="6" t="s">
        <v>121</v>
      </c>
      <c r="G3577" s="6" t="s">
        <v>122</v>
      </c>
      <c r="H3577" s="6" t="s">
        <v>18</v>
      </c>
      <c r="I3577" s="8">
        <v>0.45</v>
      </c>
      <c r="J3577" s="9">
        <v>3250</v>
      </c>
      <c r="K3577" s="10">
        <f t="shared" si="0"/>
        <v>1462.5</v>
      </c>
      <c r="L3577" s="10">
        <f t="shared" si="1"/>
        <v>511.87499999999994</v>
      </c>
      <c r="M3577" s="11">
        <v>0.35</v>
      </c>
      <c r="O3577" s="16"/>
      <c r="P3577" s="14"/>
      <c r="Q3577" s="12"/>
      <c r="R3577" s="13"/>
    </row>
    <row r="3578" spans="1:18" ht="15.75" customHeight="1">
      <c r="A3578" s="1"/>
      <c r="B3578" s="6" t="s">
        <v>14</v>
      </c>
      <c r="C3578" s="6">
        <v>1185732</v>
      </c>
      <c r="D3578" s="7">
        <v>44415</v>
      </c>
      <c r="E3578" s="6" t="s">
        <v>15</v>
      </c>
      <c r="F3578" s="6" t="s">
        <v>121</v>
      </c>
      <c r="G3578" s="6" t="s">
        <v>122</v>
      </c>
      <c r="H3578" s="6" t="s">
        <v>19</v>
      </c>
      <c r="I3578" s="8">
        <v>0.4</v>
      </c>
      <c r="J3578" s="9">
        <v>2500</v>
      </c>
      <c r="K3578" s="10">
        <f t="shared" si="0"/>
        <v>1000</v>
      </c>
      <c r="L3578" s="10">
        <f t="shared" si="1"/>
        <v>400</v>
      </c>
      <c r="M3578" s="11">
        <v>0.4</v>
      </c>
      <c r="O3578" s="16"/>
      <c r="P3578" s="14"/>
      <c r="Q3578" s="12"/>
      <c r="R3578" s="13"/>
    </row>
    <row r="3579" spans="1:18" ht="15.75" customHeight="1">
      <c r="A3579" s="1"/>
      <c r="B3579" s="6" t="s">
        <v>14</v>
      </c>
      <c r="C3579" s="6">
        <v>1185732</v>
      </c>
      <c r="D3579" s="7">
        <v>44415</v>
      </c>
      <c r="E3579" s="6" t="s">
        <v>15</v>
      </c>
      <c r="F3579" s="6" t="s">
        <v>121</v>
      </c>
      <c r="G3579" s="6" t="s">
        <v>122</v>
      </c>
      <c r="H3579" s="6" t="s">
        <v>20</v>
      </c>
      <c r="I3579" s="8">
        <v>0.4</v>
      </c>
      <c r="J3579" s="9">
        <v>1500</v>
      </c>
      <c r="K3579" s="10">
        <f t="shared" si="0"/>
        <v>600</v>
      </c>
      <c r="L3579" s="10">
        <f t="shared" si="1"/>
        <v>240</v>
      </c>
      <c r="M3579" s="11">
        <v>0.4</v>
      </c>
      <c r="O3579" s="16"/>
      <c r="P3579" s="14"/>
      <c r="Q3579" s="12"/>
      <c r="R3579" s="13"/>
    </row>
    <row r="3580" spans="1:18" ht="15.75" customHeight="1">
      <c r="A3580" s="1"/>
      <c r="B3580" s="6" t="s">
        <v>14</v>
      </c>
      <c r="C3580" s="6">
        <v>1185732</v>
      </c>
      <c r="D3580" s="7">
        <v>44415</v>
      </c>
      <c r="E3580" s="6" t="s">
        <v>15</v>
      </c>
      <c r="F3580" s="6" t="s">
        <v>121</v>
      </c>
      <c r="G3580" s="6" t="s">
        <v>122</v>
      </c>
      <c r="H3580" s="6" t="s">
        <v>21</v>
      </c>
      <c r="I3580" s="8">
        <v>0.49999999999999994</v>
      </c>
      <c r="J3580" s="9">
        <v>1250</v>
      </c>
      <c r="K3580" s="10">
        <f t="shared" si="0"/>
        <v>624.99999999999989</v>
      </c>
      <c r="L3580" s="10">
        <f t="shared" si="1"/>
        <v>187.49999999999997</v>
      </c>
      <c r="M3580" s="11">
        <v>0.3</v>
      </c>
      <c r="O3580" s="16"/>
      <c r="P3580" s="14"/>
      <c r="Q3580" s="12"/>
      <c r="R3580" s="13"/>
    </row>
    <row r="3581" spans="1:18" ht="15.75" customHeight="1">
      <c r="A3581" s="1"/>
      <c r="B3581" s="6" t="s">
        <v>14</v>
      </c>
      <c r="C3581" s="6">
        <v>1185732</v>
      </c>
      <c r="D3581" s="7">
        <v>44415</v>
      </c>
      <c r="E3581" s="6" t="s">
        <v>15</v>
      </c>
      <c r="F3581" s="6" t="s">
        <v>121</v>
      </c>
      <c r="G3581" s="6" t="s">
        <v>122</v>
      </c>
      <c r="H3581" s="6" t="s">
        <v>22</v>
      </c>
      <c r="I3581" s="8">
        <v>0.54999999999999993</v>
      </c>
      <c r="J3581" s="9">
        <v>3000</v>
      </c>
      <c r="K3581" s="10">
        <f t="shared" si="0"/>
        <v>1649.9999999999998</v>
      </c>
      <c r="L3581" s="10">
        <f t="shared" si="1"/>
        <v>660</v>
      </c>
      <c r="M3581" s="11">
        <v>0.4</v>
      </c>
      <c r="O3581" s="16"/>
      <c r="P3581" s="14"/>
      <c r="Q3581" s="12"/>
      <c r="R3581" s="13"/>
    </row>
    <row r="3582" spans="1:18" ht="15.75" customHeight="1">
      <c r="A3582" s="1"/>
      <c r="B3582" s="6" t="s">
        <v>14</v>
      </c>
      <c r="C3582" s="6">
        <v>1185732</v>
      </c>
      <c r="D3582" s="7">
        <v>44445</v>
      </c>
      <c r="E3582" s="6" t="s">
        <v>15</v>
      </c>
      <c r="F3582" s="6" t="s">
        <v>121</v>
      </c>
      <c r="G3582" s="6" t="s">
        <v>122</v>
      </c>
      <c r="H3582" s="6" t="s">
        <v>17</v>
      </c>
      <c r="I3582" s="8">
        <v>0.49999999999999994</v>
      </c>
      <c r="J3582" s="9">
        <v>4250</v>
      </c>
      <c r="K3582" s="10">
        <f t="shared" si="0"/>
        <v>2124.9999999999995</v>
      </c>
      <c r="L3582" s="10">
        <f t="shared" si="1"/>
        <v>743.74999999999977</v>
      </c>
      <c r="M3582" s="11">
        <v>0.35</v>
      </c>
      <c r="O3582" s="16"/>
      <c r="P3582" s="14"/>
      <c r="Q3582" s="12"/>
      <c r="R3582" s="13"/>
    </row>
    <row r="3583" spans="1:18" ht="15.75" customHeight="1">
      <c r="A3583" s="1"/>
      <c r="B3583" s="6" t="s">
        <v>14</v>
      </c>
      <c r="C3583" s="6">
        <v>1185732</v>
      </c>
      <c r="D3583" s="7">
        <v>44445</v>
      </c>
      <c r="E3583" s="6" t="s">
        <v>15</v>
      </c>
      <c r="F3583" s="6" t="s">
        <v>121</v>
      </c>
      <c r="G3583" s="6" t="s">
        <v>122</v>
      </c>
      <c r="H3583" s="6" t="s">
        <v>18</v>
      </c>
      <c r="I3583" s="8">
        <v>0.45</v>
      </c>
      <c r="J3583" s="9">
        <v>2250</v>
      </c>
      <c r="K3583" s="10">
        <f t="shared" si="0"/>
        <v>1012.5</v>
      </c>
      <c r="L3583" s="10">
        <f t="shared" si="1"/>
        <v>354.375</v>
      </c>
      <c r="M3583" s="11">
        <v>0.35</v>
      </c>
      <c r="O3583" s="16"/>
      <c r="P3583" s="14"/>
      <c r="Q3583" s="12"/>
      <c r="R3583" s="13"/>
    </row>
    <row r="3584" spans="1:18" ht="15.75" customHeight="1">
      <c r="A3584" s="1"/>
      <c r="B3584" s="6" t="s">
        <v>14</v>
      </c>
      <c r="C3584" s="6">
        <v>1185732</v>
      </c>
      <c r="D3584" s="7">
        <v>44445</v>
      </c>
      <c r="E3584" s="6" t="s">
        <v>15</v>
      </c>
      <c r="F3584" s="6" t="s">
        <v>121</v>
      </c>
      <c r="G3584" s="6" t="s">
        <v>122</v>
      </c>
      <c r="H3584" s="6" t="s">
        <v>19</v>
      </c>
      <c r="I3584" s="8">
        <v>0.4</v>
      </c>
      <c r="J3584" s="9">
        <v>1250</v>
      </c>
      <c r="K3584" s="10">
        <f t="shared" si="0"/>
        <v>500</v>
      </c>
      <c r="L3584" s="10">
        <f t="shared" si="1"/>
        <v>200</v>
      </c>
      <c r="M3584" s="11">
        <v>0.4</v>
      </c>
      <c r="O3584" s="16"/>
      <c r="P3584" s="14"/>
      <c r="Q3584" s="12"/>
      <c r="R3584" s="13"/>
    </row>
    <row r="3585" spans="1:18" ht="15.75" customHeight="1">
      <c r="A3585" s="1"/>
      <c r="B3585" s="6" t="s">
        <v>14</v>
      </c>
      <c r="C3585" s="6">
        <v>1185732</v>
      </c>
      <c r="D3585" s="7">
        <v>44445</v>
      </c>
      <c r="E3585" s="6" t="s">
        <v>15</v>
      </c>
      <c r="F3585" s="6" t="s">
        <v>121</v>
      </c>
      <c r="G3585" s="6" t="s">
        <v>122</v>
      </c>
      <c r="H3585" s="6" t="s">
        <v>20</v>
      </c>
      <c r="I3585" s="8">
        <v>0.4</v>
      </c>
      <c r="J3585" s="9">
        <v>1000</v>
      </c>
      <c r="K3585" s="10">
        <f t="shared" si="0"/>
        <v>400</v>
      </c>
      <c r="L3585" s="10">
        <f t="shared" si="1"/>
        <v>160</v>
      </c>
      <c r="M3585" s="11">
        <v>0.4</v>
      </c>
      <c r="O3585" s="16"/>
      <c r="P3585" s="14"/>
      <c r="Q3585" s="12"/>
      <c r="R3585" s="13"/>
    </row>
    <row r="3586" spans="1:18" ht="15.75" customHeight="1">
      <c r="A3586" s="1"/>
      <c r="B3586" s="6" t="s">
        <v>14</v>
      </c>
      <c r="C3586" s="6">
        <v>1185732</v>
      </c>
      <c r="D3586" s="7">
        <v>44445</v>
      </c>
      <c r="E3586" s="6" t="s">
        <v>15</v>
      </c>
      <c r="F3586" s="6" t="s">
        <v>121</v>
      </c>
      <c r="G3586" s="6" t="s">
        <v>122</v>
      </c>
      <c r="H3586" s="6" t="s">
        <v>21</v>
      </c>
      <c r="I3586" s="8">
        <v>0.49999999999999994</v>
      </c>
      <c r="J3586" s="9">
        <v>1000</v>
      </c>
      <c r="K3586" s="10">
        <f t="shared" si="0"/>
        <v>499.99999999999994</v>
      </c>
      <c r="L3586" s="10">
        <f t="shared" si="1"/>
        <v>149.99999999999997</v>
      </c>
      <c r="M3586" s="11">
        <v>0.3</v>
      </c>
      <c r="O3586" s="16"/>
      <c r="P3586" s="14"/>
      <c r="Q3586" s="12"/>
      <c r="R3586" s="13"/>
    </row>
    <row r="3587" spans="1:18" ht="15.75" customHeight="1">
      <c r="A3587" s="1"/>
      <c r="B3587" s="6" t="s">
        <v>14</v>
      </c>
      <c r="C3587" s="6">
        <v>1185732</v>
      </c>
      <c r="D3587" s="7">
        <v>44445</v>
      </c>
      <c r="E3587" s="6" t="s">
        <v>15</v>
      </c>
      <c r="F3587" s="6" t="s">
        <v>121</v>
      </c>
      <c r="G3587" s="6" t="s">
        <v>122</v>
      </c>
      <c r="H3587" s="6" t="s">
        <v>22</v>
      </c>
      <c r="I3587" s="8">
        <v>0.54999999999999993</v>
      </c>
      <c r="J3587" s="9">
        <v>2000</v>
      </c>
      <c r="K3587" s="10">
        <f t="shared" si="0"/>
        <v>1099.9999999999998</v>
      </c>
      <c r="L3587" s="10">
        <f t="shared" si="1"/>
        <v>439.99999999999994</v>
      </c>
      <c r="M3587" s="11">
        <v>0.4</v>
      </c>
      <c r="O3587" s="16"/>
      <c r="P3587" s="14"/>
      <c r="Q3587" s="12"/>
      <c r="R3587" s="13"/>
    </row>
    <row r="3588" spans="1:18" ht="15.75" customHeight="1">
      <c r="A3588" s="1"/>
      <c r="B3588" s="6" t="s">
        <v>14</v>
      </c>
      <c r="C3588" s="6">
        <v>1185732</v>
      </c>
      <c r="D3588" s="7">
        <v>44477</v>
      </c>
      <c r="E3588" s="6" t="s">
        <v>15</v>
      </c>
      <c r="F3588" s="6" t="s">
        <v>121</v>
      </c>
      <c r="G3588" s="6" t="s">
        <v>122</v>
      </c>
      <c r="H3588" s="6" t="s">
        <v>17</v>
      </c>
      <c r="I3588" s="8">
        <v>0.54999999999999993</v>
      </c>
      <c r="J3588" s="9">
        <v>3750</v>
      </c>
      <c r="K3588" s="10">
        <f t="shared" si="0"/>
        <v>2062.4999999999995</v>
      </c>
      <c r="L3588" s="10">
        <f t="shared" si="1"/>
        <v>721.87499999999977</v>
      </c>
      <c r="M3588" s="11">
        <v>0.35</v>
      </c>
      <c r="O3588" s="16"/>
      <c r="P3588" s="14"/>
      <c r="Q3588" s="12"/>
      <c r="R3588" s="13"/>
    </row>
    <row r="3589" spans="1:18" ht="15.75" customHeight="1">
      <c r="A3589" s="1"/>
      <c r="B3589" s="6" t="s">
        <v>14</v>
      </c>
      <c r="C3589" s="6">
        <v>1185732</v>
      </c>
      <c r="D3589" s="7">
        <v>44477</v>
      </c>
      <c r="E3589" s="6" t="s">
        <v>15</v>
      </c>
      <c r="F3589" s="6" t="s">
        <v>121</v>
      </c>
      <c r="G3589" s="6" t="s">
        <v>122</v>
      </c>
      <c r="H3589" s="6" t="s">
        <v>18</v>
      </c>
      <c r="I3589" s="8">
        <v>0.5</v>
      </c>
      <c r="J3589" s="9">
        <v>2000</v>
      </c>
      <c r="K3589" s="10">
        <f t="shared" si="0"/>
        <v>1000</v>
      </c>
      <c r="L3589" s="10">
        <f t="shared" si="1"/>
        <v>350</v>
      </c>
      <c r="M3589" s="11">
        <v>0.35</v>
      </c>
      <c r="O3589" s="16"/>
      <c r="P3589" s="14"/>
      <c r="Q3589" s="12"/>
      <c r="R3589" s="13"/>
    </row>
    <row r="3590" spans="1:18" ht="15.75" customHeight="1">
      <c r="A3590" s="1"/>
      <c r="B3590" s="6" t="s">
        <v>14</v>
      </c>
      <c r="C3590" s="6">
        <v>1185732</v>
      </c>
      <c r="D3590" s="7">
        <v>44477</v>
      </c>
      <c r="E3590" s="6" t="s">
        <v>15</v>
      </c>
      <c r="F3590" s="6" t="s">
        <v>121</v>
      </c>
      <c r="G3590" s="6" t="s">
        <v>122</v>
      </c>
      <c r="H3590" s="6" t="s">
        <v>19</v>
      </c>
      <c r="I3590" s="8">
        <v>0.5</v>
      </c>
      <c r="J3590" s="9">
        <v>1000</v>
      </c>
      <c r="K3590" s="10">
        <f t="shared" si="0"/>
        <v>500</v>
      </c>
      <c r="L3590" s="10">
        <f t="shared" si="1"/>
        <v>200</v>
      </c>
      <c r="M3590" s="11">
        <v>0.4</v>
      </c>
      <c r="O3590" s="16"/>
      <c r="P3590" s="14"/>
      <c r="Q3590" s="12"/>
      <c r="R3590" s="13"/>
    </row>
    <row r="3591" spans="1:18" ht="15.75" customHeight="1">
      <c r="A3591" s="1"/>
      <c r="B3591" s="6" t="s">
        <v>14</v>
      </c>
      <c r="C3591" s="6">
        <v>1185732</v>
      </c>
      <c r="D3591" s="7">
        <v>44477</v>
      </c>
      <c r="E3591" s="6" t="s">
        <v>15</v>
      </c>
      <c r="F3591" s="6" t="s">
        <v>121</v>
      </c>
      <c r="G3591" s="6" t="s">
        <v>122</v>
      </c>
      <c r="H3591" s="6" t="s">
        <v>20</v>
      </c>
      <c r="I3591" s="8">
        <v>0.5</v>
      </c>
      <c r="J3591" s="9">
        <v>750</v>
      </c>
      <c r="K3591" s="10">
        <f t="shared" si="0"/>
        <v>375</v>
      </c>
      <c r="L3591" s="10">
        <f t="shared" si="1"/>
        <v>150</v>
      </c>
      <c r="M3591" s="11">
        <v>0.4</v>
      </c>
      <c r="O3591" s="16"/>
      <c r="P3591" s="14"/>
      <c r="Q3591" s="12"/>
      <c r="R3591" s="13"/>
    </row>
    <row r="3592" spans="1:18" ht="15.75" customHeight="1">
      <c r="A3592" s="1"/>
      <c r="B3592" s="6" t="s">
        <v>14</v>
      </c>
      <c r="C3592" s="6">
        <v>1185732</v>
      </c>
      <c r="D3592" s="7">
        <v>44477</v>
      </c>
      <c r="E3592" s="6" t="s">
        <v>15</v>
      </c>
      <c r="F3592" s="6" t="s">
        <v>121</v>
      </c>
      <c r="G3592" s="6" t="s">
        <v>122</v>
      </c>
      <c r="H3592" s="6" t="s">
        <v>21</v>
      </c>
      <c r="I3592" s="8">
        <v>0.6</v>
      </c>
      <c r="J3592" s="9">
        <v>750</v>
      </c>
      <c r="K3592" s="10">
        <f t="shared" si="0"/>
        <v>450</v>
      </c>
      <c r="L3592" s="10">
        <f t="shared" si="1"/>
        <v>135</v>
      </c>
      <c r="M3592" s="11">
        <v>0.3</v>
      </c>
      <c r="O3592" s="16"/>
      <c r="P3592" s="14"/>
      <c r="Q3592" s="12"/>
      <c r="R3592" s="13"/>
    </row>
    <row r="3593" spans="1:18" ht="15.75" customHeight="1">
      <c r="A3593" s="1"/>
      <c r="B3593" s="6" t="s">
        <v>14</v>
      </c>
      <c r="C3593" s="6">
        <v>1185732</v>
      </c>
      <c r="D3593" s="7">
        <v>44477</v>
      </c>
      <c r="E3593" s="6" t="s">
        <v>15</v>
      </c>
      <c r="F3593" s="6" t="s">
        <v>121</v>
      </c>
      <c r="G3593" s="6" t="s">
        <v>122</v>
      </c>
      <c r="H3593" s="6" t="s">
        <v>22</v>
      </c>
      <c r="I3593" s="8">
        <v>0.64999999999999991</v>
      </c>
      <c r="J3593" s="9">
        <v>2000</v>
      </c>
      <c r="K3593" s="10">
        <f t="shared" si="0"/>
        <v>1299.9999999999998</v>
      </c>
      <c r="L3593" s="10">
        <f t="shared" si="1"/>
        <v>519.99999999999989</v>
      </c>
      <c r="M3593" s="11">
        <v>0.4</v>
      </c>
      <c r="O3593" s="16"/>
      <c r="P3593" s="14"/>
      <c r="Q3593" s="12"/>
      <c r="R3593" s="13"/>
    </row>
    <row r="3594" spans="1:18" ht="15.75" customHeight="1">
      <c r="A3594" s="1"/>
      <c r="B3594" s="6" t="s">
        <v>14</v>
      </c>
      <c r="C3594" s="6">
        <v>1185732</v>
      </c>
      <c r="D3594" s="7">
        <v>44507</v>
      </c>
      <c r="E3594" s="6" t="s">
        <v>15</v>
      </c>
      <c r="F3594" s="6" t="s">
        <v>121</v>
      </c>
      <c r="G3594" s="6" t="s">
        <v>122</v>
      </c>
      <c r="H3594" s="6" t="s">
        <v>17</v>
      </c>
      <c r="I3594" s="8">
        <v>0.6</v>
      </c>
      <c r="J3594" s="9">
        <v>3500</v>
      </c>
      <c r="K3594" s="10">
        <f t="shared" si="0"/>
        <v>2100</v>
      </c>
      <c r="L3594" s="10">
        <f t="shared" si="1"/>
        <v>735</v>
      </c>
      <c r="M3594" s="11">
        <v>0.35</v>
      </c>
      <c r="O3594" s="16"/>
      <c r="P3594" s="14"/>
      <c r="Q3594" s="12"/>
      <c r="R3594" s="13"/>
    </row>
    <row r="3595" spans="1:18" ht="15.75" customHeight="1">
      <c r="A3595" s="1"/>
      <c r="B3595" s="6" t="s">
        <v>14</v>
      </c>
      <c r="C3595" s="6">
        <v>1185732</v>
      </c>
      <c r="D3595" s="7">
        <v>44507</v>
      </c>
      <c r="E3595" s="6" t="s">
        <v>15</v>
      </c>
      <c r="F3595" s="6" t="s">
        <v>121</v>
      </c>
      <c r="G3595" s="6" t="s">
        <v>122</v>
      </c>
      <c r="H3595" s="6" t="s">
        <v>18</v>
      </c>
      <c r="I3595" s="8">
        <v>0.5</v>
      </c>
      <c r="J3595" s="9">
        <v>2250</v>
      </c>
      <c r="K3595" s="10">
        <f t="shared" si="0"/>
        <v>1125</v>
      </c>
      <c r="L3595" s="10">
        <f t="shared" si="1"/>
        <v>393.75</v>
      </c>
      <c r="M3595" s="11">
        <v>0.35</v>
      </c>
      <c r="O3595" s="16"/>
      <c r="P3595" s="14"/>
      <c r="Q3595" s="12"/>
      <c r="R3595" s="13"/>
    </row>
    <row r="3596" spans="1:18" ht="15.75" customHeight="1">
      <c r="A3596" s="1"/>
      <c r="B3596" s="6" t="s">
        <v>14</v>
      </c>
      <c r="C3596" s="6">
        <v>1185732</v>
      </c>
      <c r="D3596" s="7">
        <v>44507</v>
      </c>
      <c r="E3596" s="6" t="s">
        <v>15</v>
      </c>
      <c r="F3596" s="6" t="s">
        <v>121</v>
      </c>
      <c r="G3596" s="6" t="s">
        <v>122</v>
      </c>
      <c r="H3596" s="6" t="s">
        <v>19</v>
      </c>
      <c r="I3596" s="8">
        <v>0.5</v>
      </c>
      <c r="J3596" s="9">
        <v>2200</v>
      </c>
      <c r="K3596" s="10">
        <f t="shared" si="0"/>
        <v>1100</v>
      </c>
      <c r="L3596" s="10">
        <f t="shared" si="1"/>
        <v>440</v>
      </c>
      <c r="M3596" s="11">
        <v>0.4</v>
      </c>
      <c r="O3596" s="16"/>
      <c r="P3596" s="14"/>
      <c r="Q3596" s="12"/>
      <c r="R3596" s="13"/>
    </row>
    <row r="3597" spans="1:18" ht="15.75" customHeight="1">
      <c r="A3597" s="1"/>
      <c r="B3597" s="6" t="s">
        <v>14</v>
      </c>
      <c r="C3597" s="6">
        <v>1185732</v>
      </c>
      <c r="D3597" s="7">
        <v>44507</v>
      </c>
      <c r="E3597" s="6" t="s">
        <v>15</v>
      </c>
      <c r="F3597" s="6" t="s">
        <v>121</v>
      </c>
      <c r="G3597" s="6" t="s">
        <v>122</v>
      </c>
      <c r="H3597" s="6" t="s">
        <v>20</v>
      </c>
      <c r="I3597" s="8">
        <v>0.5</v>
      </c>
      <c r="J3597" s="9">
        <v>2000</v>
      </c>
      <c r="K3597" s="10">
        <f t="shared" si="0"/>
        <v>1000</v>
      </c>
      <c r="L3597" s="10">
        <f t="shared" si="1"/>
        <v>400</v>
      </c>
      <c r="M3597" s="11">
        <v>0.4</v>
      </c>
      <c r="O3597" s="16"/>
      <c r="P3597" s="14"/>
      <c r="Q3597" s="12"/>
      <c r="R3597" s="13"/>
    </row>
    <row r="3598" spans="1:18" ht="15.75" customHeight="1">
      <c r="A3598" s="1"/>
      <c r="B3598" s="6" t="s">
        <v>14</v>
      </c>
      <c r="C3598" s="6">
        <v>1185732</v>
      </c>
      <c r="D3598" s="7">
        <v>44507</v>
      </c>
      <c r="E3598" s="6" t="s">
        <v>15</v>
      </c>
      <c r="F3598" s="6" t="s">
        <v>121</v>
      </c>
      <c r="G3598" s="6" t="s">
        <v>122</v>
      </c>
      <c r="H3598" s="6" t="s">
        <v>21</v>
      </c>
      <c r="I3598" s="8">
        <v>0.6</v>
      </c>
      <c r="J3598" s="9">
        <v>1750</v>
      </c>
      <c r="K3598" s="10">
        <f t="shared" si="0"/>
        <v>1050</v>
      </c>
      <c r="L3598" s="10">
        <f t="shared" si="1"/>
        <v>315</v>
      </c>
      <c r="M3598" s="11">
        <v>0.3</v>
      </c>
      <c r="O3598" s="16"/>
      <c r="P3598" s="14"/>
      <c r="Q3598" s="12"/>
      <c r="R3598" s="13"/>
    </row>
    <row r="3599" spans="1:18" ht="15.75" customHeight="1">
      <c r="A3599" s="1"/>
      <c r="B3599" s="6" t="s">
        <v>14</v>
      </c>
      <c r="C3599" s="6">
        <v>1185732</v>
      </c>
      <c r="D3599" s="7">
        <v>44507</v>
      </c>
      <c r="E3599" s="6" t="s">
        <v>15</v>
      </c>
      <c r="F3599" s="6" t="s">
        <v>121</v>
      </c>
      <c r="G3599" s="6" t="s">
        <v>122</v>
      </c>
      <c r="H3599" s="6" t="s">
        <v>22</v>
      </c>
      <c r="I3599" s="8">
        <v>0.64999999999999991</v>
      </c>
      <c r="J3599" s="9">
        <v>2750</v>
      </c>
      <c r="K3599" s="10">
        <f t="shared" si="0"/>
        <v>1787.4999999999998</v>
      </c>
      <c r="L3599" s="10">
        <f t="shared" si="1"/>
        <v>715</v>
      </c>
      <c r="M3599" s="11">
        <v>0.4</v>
      </c>
      <c r="O3599" s="16"/>
      <c r="P3599" s="14"/>
      <c r="Q3599" s="12"/>
      <c r="R3599" s="13"/>
    </row>
    <row r="3600" spans="1:18" ht="15.75" customHeight="1">
      <c r="A3600" s="1"/>
      <c r="B3600" s="6" t="s">
        <v>14</v>
      </c>
      <c r="C3600" s="6">
        <v>1185732</v>
      </c>
      <c r="D3600" s="7">
        <v>44536</v>
      </c>
      <c r="E3600" s="6" t="s">
        <v>15</v>
      </c>
      <c r="F3600" s="6" t="s">
        <v>121</v>
      </c>
      <c r="G3600" s="6" t="s">
        <v>122</v>
      </c>
      <c r="H3600" s="6" t="s">
        <v>17</v>
      </c>
      <c r="I3600" s="8">
        <v>0.6</v>
      </c>
      <c r="J3600" s="9">
        <v>5000</v>
      </c>
      <c r="K3600" s="10">
        <f t="shared" si="0"/>
        <v>3000</v>
      </c>
      <c r="L3600" s="10">
        <f t="shared" si="1"/>
        <v>1050</v>
      </c>
      <c r="M3600" s="11">
        <v>0.35</v>
      </c>
      <c r="O3600" s="16"/>
      <c r="P3600" s="14"/>
      <c r="Q3600" s="12"/>
      <c r="R3600" s="13"/>
    </row>
    <row r="3601" spans="1:18" ht="15.75" customHeight="1">
      <c r="A3601" s="1"/>
      <c r="B3601" s="6" t="s">
        <v>14</v>
      </c>
      <c r="C3601" s="6">
        <v>1185732</v>
      </c>
      <c r="D3601" s="7">
        <v>44536</v>
      </c>
      <c r="E3601" s="6" t="s">
        <v>15</v>
      </c>
      <c r="F3601" s="6" t="s">
        <v>121</v>
      </c>
      <c r="G3601" s="6" t="s">
        <v>122</v>
      </c>
      <c r="H3601" s="6" t="s">
        <v>18</v>
      </c>
      <c r="I3601" s="8">
        <v>0.5</v>
      </c>
      <c r="J3601" s="9">
        <v>3000</v>
      </c>
      <c r="K3601" s="10">
        <f t="shared" si="0"/>
        <v>1500</v>
      </c>
      <c r="L3601" s="10">
        <f t="shared" si="1"/>
        <v>525</v>
      </c>
      <c r="M3601" s="11">
        <v>0.35</v>
      </c>
      <c r="O3601" s="16"/>
      <c r="P3601" s="14"/>
      <c r="Q3601" s="12"/>
      <c r="R3601" s="13"/>
    </row>
    <row r="3602" spans="1:18" ht="15.75" customHeight="1">
      <c r="A3602" s="1"/>
      <c r="B3602" s="6" t="s">
        <v>14</v>
      </c>
      <c r="C3602" s="6">
        <v>1185732</v>
      </c>
      <c r="D3602" s="7">
        <v>44536</v>
      </c>
      <c r="E3602" s="6" t="s">
        <v>15</v>
      </c>
      <c r="F3602" s="6" t="s">
        <v>121</v>
      </c>
      <c r="G3602" s="6" t="s">
        <v>122</v>
      </c>
      <c r="H3602" s="6" t="s">
        <v>19</v>
      </c>
      <c r="I3602" s="8">
        <v>0.5</v>
      </c>
      <c r="J3602" s="9">
        <v>2750</v>
      </c>
      <c r="K3602" s="10">
        <f t="shared" si="0"/>
        <v>1375</v>
      </c>
      <c r="L3602" s="10">
        <f t="shared" si="1"/>
        <v>550</v>
      </c>
      <c r="M3602" s="11">
        <v>0.4</v>
      </c>
      <c r="O3602" s="16"/>
      <c r="P3602" s="14"/>
      <c r="Q3602" s="12"/>
      <c r="R3602" s="13"/>
    </row>
    <row r="3603" spans="1:18" ht="15.75" customHeight="1">
      <c r="A3603" s="1"/>
      <c r="B3603" s="6" t="s">
        <v>14</v>
      </c>
      <c r="C3603" s="6">
        <v>1185732</v>
      </c>
      <c r="D3603" s="7">
        <v>44536</v>
      </c>
      <c r="E3603" s="6" t="s">
        <v>15</v>
      </c>
      <c r="F3603" s="6" t="s">
        <v>121</v>
      </c>
      <c r="G3603" s="6" t="s">
        <v>122</v>
      </c>
      <c r="H3603" s="6" t="s">
        <v>20</v>
      </c>
      <c r="I3603" s="8">
        <v>0.5</v>
      </c>
      <c r="J3603" s="9">
        <v>2250</v>
      </c>
      <c r="K3603" s="10">
        <f t="shared" si="0"/>
        <v>1125</v>
      </c>
      <c r="L3603" s="10">
        <f t="shared" si="1"/>
        <v>450</v>
      </c>
      <c r="M3603" s="11">
        <v>0.4</v>
      </c>
      <c r="O3603" s="16"/>
      <c r="P3603" s="14"/>
      <c r="Q3603" s="12"/>
      <c r="R3603" s="13"/>
    </row>
    <row r="3604" spans="1:18" ht="15.75" customHeight="1">
      <c r="A3604" s="1"/>
      <c r="B3604" s="6" t="s">
        <v>14</v>
      </c>
      <c r="C3604" s="6">
        <v>1185732</v>
      </c>
      <c r="D3604" s="7">
        <v>44536</v>
      </c>
      <c r="E3604" s="6" t="s">
        <v>15</v>
      </c>
      <c r="F3604" s="6" t="s">
        <v>121</v>
      </c>
      <c r="G3604" s="6" t="s">
        <v>122</v>
      </c>
      <c r="H3604" s="6" t="s">
        <v>21</v>
      </c>
      <c r="I3604" s="8">
        <v>0.6</v>
      </c>
      <c r="J3604" s="9">
        <v>2250</v>
      </c>
      <c r="K3604" s="10">
        <f t="shared" si="0"/>
        <v>1350</v>
      </c>
      <c r="L3604" s="10">
        <f t="shared" si="1"/>
        <v>405</v>
      </c>
      <c r="M3604" s="11">
        <v>0.3</v>
      </c>
      <c r="O3604" s="16"/>
      <c r="P3604" s="14"/>
      <c r="Q3604" s="12"/>
      <c r="R3604" s="13"/>
    </row>
    <row r="3605" spans="1:18" ht="15.75" customHeight="1">
      <c r="A3605" s="1"/>
      <c r="B3605" s="6" t="s">
        <v>14</v>
      </c>
      <c r="C3605" s="6">
        <v>1185732</v>
      </c>
      <c r="D3605" s="7">
        <v>44536</v>
      </c>
      <c r="E3605" s="6" t="s">
        <v>15</v>
      </c>
      <c r="F3605" s="6" t="s">
        <v>121</v>
      </c>
      <c r="G3605" s="6" t="s">
        <v>122</v>
      </c>
      <c r="H3605" s="6" t="s">
        <v>22</v>
      </c>
      <c r="I3605" s="8">
        <v>0.64999999999999991</v>
      </c>
      <c r="J3605" s="9">
        <v>3250</v>
      </c>
      <c r="K3605" s="10">
        <f t="shared" si="0"/>
        <v>2112.4999999999995</v>
      </c>
      <c r="L3605" s="10">
        <f t="shared" si="1"/>
        <v>844.99999999999989</v>
      </c>
      <c r="M3605" s="11">
        <v>0.4</v>
      </c>
      <c r="O3605" s="16"/>
      <c r="P3605" s="14"/>
      <c r="Q3605" s="12"/>
      <c r="R3605" s="13"/>
    </row>
    <row r="3606" spans="1:18" ht="15.75" customHeight="1">
      <c r="A3606" s="1" t="s">
        <v>39</v>
      </c>
      <c r="B3606" s="6" t="s">
        <v>14</v>
      </c>
      <c r="C3606" s="6">
        <v>1185732</v>
      </c>
      <c r="D3606" s="7">
        <v>44213</v>
      </c>
      <c r="E3606" s="6" t="s">
        <v>15</v>
      </c>
      <c r="F3606" s="6" t="s">
        <v>123</v>
      </c>
      <c r="G3606" s="6" t="s">
        <v>124</v>
      </c>
      <c r="H3606" s="6" t="s">
        <v>17</v>
      </c>
      <c r="I3606" s="8">
        <v>0.4</v>
      </c>
      <c r="J3606" s="9">
        <v>4500</v>
      </c>
      <c r="K3606" s="10">
        <f t="shared" si="0"/>
        <v>1800</v>
      </c>
      <c r="L3606" s="10">
        <f t="shared" si="1"/>
        <v>540</v>
      </c>
      <c r="M3606" s="11">
        <v>0.3</v>
      </c>
      <c r="O3606" s="16"/>
      <c r="P3606" s="14"/>
      <c r="Q3606" s="12"/>
      <c r="R3606" s="13"/>
    </row>
    <row r="3607" spans="1:18" ht="15.75" customHeight="1">
      <c r="A3607" s="1"/>
      <c r="B3607" s="6" t="s">
        <v>14</v>
      </c>
      <c r="C3607" s="6">
        <v>1185732</v>
      </c>
      <c r="D3607" s="7">
        <v>44213</v>
      </c>
      <c r="E3607" s="6" t="s">
        <v>15</v>
      </c>
      <c r="F3607" s="6" t="s">
        <v>123</v>
      </c>
      <c r="G3607" s="6" t="s">
        <v>124</v>
      </c>
      <c r="H3607" s="6" t="s">
        <v>18</v>
      </c>
      <c r="I3607" s="8">
        <v>0.4</v>
      </c>
      <c r="J3607" s="9">
        <v>2500</v>
      </c>
      <c r="K3607" s="10">
        <f t="shared" si="0"/>
        <v>1000</v>
      </c>
      <c r="L3607" s="10">
        <f t="shared" si="1"/>
        <v>300</v>
      </c>
      <c r="M3607" s="11">
        <v>0.3</v>
      </c>
      <c r="O3607" s="16"/>
      <c r="P3607" s="14"/>
      <c r="Q3607" s="12"/>
      <c r="R3607" s="13"/>
    </row>
    <row r="3608" spans="1:18" ht="15.75" customHeight="1">
      <c r="A3608" s="1"/>
      <c r="B3608" s="6" t="s">
        <v>14</v>
      </c>
      <c r="C3608" s="6">
        <v>1185732</v>
      </c>
      <c r="D3608" s="7">
        <v>44213</v>
      </c>
      <c r="E3608" s="6" t="s">
        <v>15</v>
      </c>
      <c r="F3608" s="6" t="s">
        <v>123</v>
      </c>
      <c r="G3608" s="6" t="s">
        <v>124</v>
      </c>
      <c r="H3608" s="6" t="s">
        <v>19</v>
      </c>
      <c r="I3608" s="8">
        <v>0.30000000000000004</v>
      </c>
      <c r="J3608" s="9">
        <v>2500</v>
      </c>
      <c r="K3608" s="10">
        <f t="shared" si="0"/>
        <v>750.00000000000011</v>
      </c>
      <c r="L3608" s="10">
        <f t="shared" si="1"/>
        <v>187.50000000000003</v>
      </c>
      <c r="M3608" s="11">
        <v>0.25</v>
      </c>
      <c r="O3608" s="16"/>
      <c r="P3608" s="14"/>
      <c r="Q3608" s="12"/>
      <c r="R3608" s="13"/>
    </row>
    <row r="3609" spans="1:18" ht="15.75" customHeight="1">
      <c r="A3609" s="1"/>
      <c r="B3609" s="6" t="s">
        <v>14</v>
      </c>
      <c r="C3609" s="6">
        <v>1185732</v>
      </c>
      <c r="D3609" s="7">
        <v>44213</v>
      </c>
      <c r="E3609" s="6" t="s">
        <v>15</v>
      </c>
      <c r="F3609" s="6" t="s">
        <v>123</v>
      </c>
      <c r="G3609" s="6" t="s">
        <v>124</v>
      </c>
      <c r="H3609" s="6" t="s">
        <v>20</v>
      </c>
      <c r="I3609" s="8">
        <v>0.35</v>
      </c>
      <c r="J3609" s="9">
        <v>1000</v>
      </c>
      <c r="K3609" s="10">
        <f t="shared" si="0"/>
        <v>350</v>
      </c>
      <c r="L3609" s="10">
        <f t="shared" si="1"/>
        <v>87.5</v>
      </c>
      <c r="M3609" s="11">
        <v>0.25</v>
      </c>
      <c r="O3609" s="16"/>
      <c r="P3609" s="14"/>
      <c r="Q3609" s="12"/>
      <c r="R3609" s="13"/>
    </row>
    <row r="3610" spans="1:18" ht="15.75" customHeight="1">
      <c r="A3610" s="1"/>
      <c r="B3610" s="6" t="s">
        <v>14</v>
      </c>
      <c r="C3610" s="6">
        <v>1185732</v>
      </c>
      <c r="D3610" s="7">
        <v>44213</v>
      </c>
      <c r="E3610" s="6" t="s">
        <v>15</v>
      </c>
      <c r="F3610" s="6" t="s">
        <v>123</v>
      </c>
      <c r="G3610" s="6" t="s">
        <v>124</v>
      </c>
      <c r="H3610" s="6" t="s">
        <v>21</v>
      </c>
      <c r="I3610" s="8">
        <v>0.5</v>
      </c>
      <c r="J3610" s="9">
        <v>1500</v>
      </c>
      <c r="K3610" s="10">
        <f t="shared" si="0"/>
        <v>750</v>
      </c>
      <c r="L3610" s="10">
        <f t="shared" si="1"/>
        <v>187.5</v>
      </c>
      <c r="M3610" s="11">
        <v>0.25</v>
      </c>
      <c r="O3610" s="16"/>
      <c r="P3610" s="14"/>
      <c r="Q3610" s="12"/>
      <c r="R3610" s="13"/>
    </row>
    <row r="3611" spans="1:18" ht="15.75" customHeight="1">
      <c r="A3611" s="1"/>
      <c r="B3611" s="6" t="s">
        <v>14</v>
      </c>
      <c r="C3611" s="6">
        <v>1185732</v>
      </c>
      <c r="D3611" s="7">
        <v>44213</v>
      </c>
      <c r="E3611" s="6" t="s">
        <v>15</v>
      </c>
      <c r="F3611" s="6" t="s">
        <v>123</v>
      </c>
      <c r="G3611" s="6" t="s">
        <v>124</v>
      </c>
      <c r="H3611" s="6" t="s">
        <v>22</v>
      </c>
      <c r="I3611" s="8">
        <v>0.4</v>
      </c>
      <c r="J3611" s="9">
        <v>2500</v>
      </c>
      <c r="K3611" s="10">
        <f t="shared" si="0"/>
        <v>1000</v>
      </c>
      <c r="L3611" s="10">
        <f t="shared" si="1"/>
        <v>300</v>
      </c>
      <c r="M3611" s="11">
        <v>0.3</v>
      </c>
      <c r="O3611" s="16"/>
      <c r="P3611" s="14"/>
      <c r="Q3611" s="12"/>
      <c r="R3611" s="13"/>
    </row>
    <row r="3612" spans="1:18" ht="15.75" customHeight="1">
      <c r="A3612" s="1"/>
      <c r="B3612" s="6" t="s">
        <v>14</v>
      </c>
      <c r="C3612" s="6">
        <v>1185732</v>
      </c>
      <c r="D3612" s="7">
        <v>44242</v>
      </c>
      <c r="E3612" s="6" t="s">
        <v>15</v>
      </c>
      <c r="F3612" s="6" t="s">
        <v>123</v>
      </c>
      <c r="G3612" s="6" t="s">
        <v>124</v>
      </c>
      <c r="H3612" s="6" t="s">
        <v>17</v>
      </c>
      <c r="I3612" s="8">
        <v>0.4</v>
      </c>
      <c r="J3612" s="9">
        <v>5000</v>
      </c>
      <c r="K3612" s="10">
        <f t="shared" si="0"/>
        <v>2000</v>
      </c>
      <c r="L3612" s="10">
        <f t="shared" si="1"/>
        <v>600</v>
      </c>
      <c r="M3612" s="11">
        <v>0.3</v>
      </c>
      <c r="O3612" s="16"/>
      <c r="P3612" s="14"/>
      <c r="Q3612" s="12"/>
      <c r="R3612" s="13"/>
    </row>
    <row r="3613" spans="1:18" ht="15.75" customHeight="1">
      <c r="A3613" s="1"/>
      <c r="B3613" s="6" t="s">
        <v>14</v>
      </c>
      <c r="C3613" s="6">
        <v>1185732</v>
      </c>
      <c r="D3613" s="7">
        <v>44242</v>
      </c>
      <c r="E3613" s="6" t="s">
        <v>15</v>
      </c>
      <c r="F3613" s="6" t="s">
        <v>123</v>
      </c>
      <c r="G3613" s="6" t="s">
        <v>124</v>
      </c>
      <c r="H3613" s="6" t="s">
        <v>18</v>
      </c>
      <c r="I3613" s="8">
        <v>0.4</v>
      </c>
      <c r="J3613" s="9">
        <v>1500</v>
      </c>
      <c r="K3613" s="10">
        <f t="shared" si="0"/>
        <v>600</v>
      </c>
      <c r="L3613" s="10">
        <f t="shared" si="1"/>
        <v>180</v>
      </c>
      <c r="M3613" s="11">
        <v>0.3</v>
      </c>
      <c r="O3613" s="16"/>
      <c r="P3613" s="14"/>
      <c r="Q3613" s="12"/>
      <c r="R3613" s="13"/>
    </row>
    <row r="3614" spans="1:18" ht="15.75" customHeight="1">
      <c r="A3614" s="1"/>
      <c r="B3614" s="6" t="s">
        <v>14</v>
      </c>
      <c r="C3614" s="6">
        <v>1185732</v>
      </c>
      <c r="D3614" s="7">
        <v>44242</v>
      </c>
      <c r="E3614" s="6" t="s">
        <v>15</v>
      </c>
      <c r="F3614" s="6" t="s">
        <v>123</v>
      </c>
      <c r="G3614" s="6" t="s">
        <v>124</v>
      </c>
      <c r="H3614" s="6" t="s">
        <v>19</v>
      </c>
      <c r="I3614" s="8">
        <v>0.30000000000000004</v>
      </c>
      <c r="J3614" s="9">
        <v>2000</v>
      </c>
      <c r="K3614" s="10">
        <f t="shared" si="0"/>
        <v>600.00000000000011</v>
      </c>
      <c r="L3614" s="10">
        <f t="shared" si="1"/>
        <v>150.00000000000003</v>
      </c>
      <c r="M3614" s="11">
        <v>0.25</v>
      </c>
      <c r="O3614" s="16"/>
      <c r="P3614" s="14"/>
      <c r="Q3614" s="12"/>
      <c r="R3614" s="13"/>
    </row>
    <row r="3615" spans="1:18" ht="15.75" customHeight="1">
      <c r="A3615" s="1"/>
      <c r="B3615" s="6" t="s">
        <v>14</v>
      </c>
      <c r="C3615" s="6">
        <v>1185732</v>
      </c>
      <c r="D3615" s="7">
        <v>44242</v>
      </c>
      <c r="E3615" s="6" t="s">
        <v>15</v>
      </c>
      <c r="F3615" s="6" t="s">
        <v>123</v>
      </c>
      <c r="G3615" s="6" t="s">
        <v>124</v>
      </c>
      <c r="H3615" s="6" t="s">
        <v>20</v>
      </c>
      <c r="I3615" s="8">
        <v>0.35</v>
      </c>
      <c r="J3615" s="9">
        <v>2500</v>
      </c>
      <c r="K3615" s="10">
        <f t="shared" si="0"/>
        <v>875</v>
      </c>
      <c r="L3615" s="10">
        <f t="shared" si="1"/>
        <v>218.75</v>
      </c>
      <c r="M3615" s="11">
        <v>0.25</v>
      </c>
      <c r="O3615" s="16"/>
      <c r="P3615" s="14"/>
      <c r="Q3615" s="12"/>
      <c r="R3615" s="13"/>
    </row>
    <row r="3616" spans="1:18" ht="15.75" customHeight="1">
      <c r="A3616" s="1"/>
      <c r="B3616" s="6" t="s">
        <v>14</v>
      </c>
      <c r="C3616" s="6">
        <v>1185732</v>
      </c>
      <c r="D3616" s="7">
        <v>44242</v>
      </c>
      <c r="E3616" s="6" t="s">
        <v>15</v>
      </c>
      <c r="F3616" s="6" t="s">
        <v>123</v>
      </c>
      <c r="G3616" s="6" t="s">
        <v>124</v>
      </c>
      <c r="H3616" s="6" t="s">
        <v>21</v>
      </c>
      <c r="I3616" s="8">
        <v>0.5</v>
      </c>
      <c r="J3616" s="9">
        <v>1500</v>
      </c>
      <c r="K3616" s="10">
        <f t="shared" si="0"/>
        <v>750</v>
      </c>
      <c r="L3616" s="10">
        <f t="shared" si="1"/>
        <v>187.5</v>
      </c>
      <c r="M3616" s="11">
        <v>0.25</v>
      </c>
      <c r="O3616" s="16"/>
      <c r="P3616" s="14"/>
      <c r="Q3616" s="12"/>
      <c r="R3616" s="13"/>
    </row>
    <row r="3617" spans="1:18" ht="15.75" customHeight="1">
      <c r="A3617" s="1"/>
      <c r="B3617" s="6" t="s">
        <v>14</v>
      </c>
      <c r="C3617" s="6">
        <v>1185732</v>
      </c>
      <c r="D3617" s="7">
        <v>44242</v>
      </c>
      <c r="E3617" s="6" t="s">
        <v>15</v>
      </c>
      <c r="F3617" s="6" t="s">
        <v>123</v>
      </c>
      <c r="G3617" s="6" t="s">
        <v>124</v>
      </c>
      <c r="H3617" s="6" t="s">
        <v>22</v>
      </c>
      <c r="I3617" s="8">
        <v>0.4</v>
      </c>
      <c r="J3617" s="9">
        <v>2500</v>
      </c>
      <c r="K3617" s="10">
        <f t="shared" si="0"/>
        <v>1000</v>
      </c>
      <c r="L3617" s="10">
        <f t="shared" si="1"/>
        <v>300</v>
      </c>
      <c r="M3617" s="11">
        <v>0.3</v>
      </c>
      <c r="O3617" s="16"/>
      <c r="P3617" s="14"/>
      <c r="Q3617" s="12"/>
      <c r="R3617" s="13"/>
    </row>
    <row r="3618" spans="1:18" ht="15.75" customHeight="1">
      <c r="A3618" s="1"/>
      <c r="B3618" s="6" t="s">
        <v>14</v>
      </c>
      <c r="C3618" s="6">
        <v>1185732</v>
      </c>
      <c r="D3618" s="7">
        <v>44268</v>
      </c>
      <c r="E3618" s="6" t="s">
        <v>15</v>
      </c>
      <c r="F3618" s="6" t="s">
        <v>123</v>
      </c>
      <c r="G3618" s="6" t="s">
        <v>124</v>
      </c>
      <c r="H3618" s="6" t="s">
        <v>17</v>
      </c>
      <c r="I3618" s="8">
        <v>0.4</v>
      </c>
      <c r="J3618" s="9">
        <v>4700</v>
      </c>
      <c r="K3618" s="10">
        <f t="shared" si="0"/>
        <v>1880</v>
      </c>
      <c r="L3618" s="10">
        <f t="shared" si="1"/>
        <v>564</v>
      </c>
      <c r="M3618" s="11">
        <v>0.3</v>
      </c>
      <c r="O3618" s="16"/>
      <c r="P3618" s="14"/>
      <c r="Q3618" s="12"/>
      <c r="R3618" s="13"/>
    </row>
    <row r="3619" spans="1:18" ht="15.75" customHeight="1">
      <c r="A3619" s="1"/>
      <c r="B3619" s="6" t="s">
        <v>14</v>
      </c>
      <c r="C3619" s="6">
        <v>1185732</v>
      </c>
      <c r="D3619" s="7">
        <v>44268</v>
      </c>
      <c r="E3619" s="6" t="s">
        <v>15</v>
      </c>
      <c r="F3619" s="6" t="s">
        <v>123</v>
      </c>
      <c r="G3619" s="6" t="s">
        <v>124</v>
      </c>
      <c r="H3619" s="6" t="s">
        <v>18</v>
      </c>
      <c r="I3619" s="8">
        <v>0.4</v>
      </c>
      <c r="J3619" s="9">
        <v>1750</v>
      </c>
      <c r="K3619" s="10">
        <f t="shared" si="0"/>
        <v>700</v>
      </c>
      <c r="L3619" s="10">
        <f t="shared" si="1"/>
        <v>210</v>
      </c>
      <c r="M3619" s="11">
        <v>0.3</v>
      </c>
      <c r="O3619" s="16"/>
      <c r="P3619" s="14"/>
      <c r="Q3619" s="12"/>
      <c r="R3619" s="13"/>
    </row>
    <row r="3620" spans="1:18" ht="15.75" customHeight="1">
      <c r="A3620" s="1"/>
      <c r="B3620" s="6" t="s">
        <v>14</v>
      </c>
      <c r="C3620" s="6">
        <v>1185732</v>
      </c>
      <c r="D3620" s="7">
        <v>44268</v>
      </c>
      <c r="E3620" s="6" t="s">
        <v>15</v>
      </c>
      <c r="F3620" s="6" t="s">
        <v>123</v>
      </c>
      <c r="G3620" s="6" t="s">
        <v>124</v>
      </c>
      <c r="H3620" s="6" t="s">
        <v>19</v>
      </c>
      <c r="I3620" s="8">
        <v>0.30000000000000004</v>
      </c>
      <c r="J3620" s="9">
        <v>2000</v>
      </c>
      <c r="K3620" s="10">
        <f t="shared" si="0"/>
        <v>600.00000000000011</v>
      </c>
      <c r="L3620" s="10">
        <f t="shared" si="1"/>
        <v>150.00000000000003</v>
      </c>
      <c r="M3620" s="11">
        <v>0.25</v>
      </c>
      <c r="O3620" s="16"/>
      <c r="P3620" s="14"/>
      <c r="Q3620" s="12"/>
      <c r="R3620" s="13"/>
    </row>
    <row r="3621" spans="1:18" ht="15.75" customHeight="1">
      <c r="A3621" s="1"/>
      <c r="B3621" s="6" t="s">
        <v>14</v>
      </c>
      <c r="C3621" s="6">
        <v>1185732</v>
      </c>
      <c r="D3621" s="7">
        <v>44268</v>
      </c>
      <c r="E3621" s="6" t="s">
        <v>15</v>
      </c>
      <c r="F3621" s="6" t="s">
        <v>123</v>
      </c>
      <c r="G3621" s="6" t="s">
        <v>124</v>
      </c>
      <c r="H3621" s="6" t="s">
        <v>20</v>
      </c>
      <c r="I3621" s="8">
        <v>0.35</v>
      </c>
      <c r="J3621" s="9">
        <v>3000</v>
      </c>
      <c r="K3621" s="10">
        <f t="shared" si="0"/>
        <v>1050</v>
      </c>
      <c r="L3621" s="10">
        <f t="shared" si="1"/>
        <v>262.5</v>
      </c>
      <c r="M3621" s="11">
        <v>0.25</v>
      </c>
      <c r="O3621" s="16"/>
      <c r="P3621" s="14"/>
      <c r="Q3621" s="12"/>
      <c r="R3621" s="13"/>
    </row>
    <row r="3622" spans="1:18" ht="15.75" customHeight="1">
      <c r="A3622" s="1"/>
      <c r="B3622" s="6" t="s">
        <v>14</v>
      </c>
      <c r="C3622" s="6">
        <v>1185732</v>
      </c>
      <c r="D3622" s="7">
        <v>44268</v>
      </c>
      <c r="E3622" s="6" t="s">
        <v>15</v>
      </c>
      <c r="F3622" s="6" t="s">
        <v>123</v>
      </c>
      <c r="G3622" s="6" t="s">
        <v>124</v>
      </c>
      <c r="H3622" s="6" t="s">
        <v>21</v>
      </c>
      <c r="I3622" s="8">
        <v>0.5</v>
      </c>
      <c r="J3622" s="9">
        <v>1000</v>
      </c>
      <c r="K3622" s="10">
        <f t="shared" si="0"/>
        <v>500</v>
      </c>
      <c r="L3622" s="10">
        <f t="shared" si="1"/>
        <v>125</v>
      </c>
      <c r="M3622" s="11">
        <v>0.25</v>
      </c>
      <c r="O3622" s="16"/>
      <c r="P3622" s="14"/>
      <c r="Q3622" s="12"/>
      <c r="R3622" s="13"/>
    </row>
    <row r="3623" spans="1:18" ht="15.75" customHeight="1">
      <c r="A3623" s="1"/>
      <c r="B3623" s="6" t="s">
        <v>14</v>
      </c>
      <c r="C3623" s="6">
        <v>1185732</v>
      </c>
      <c r="D3623" s="7">
        <v>44268</v>
      </c>
      <c r="E3623" s="6" t="s">
        <v>15</v>
      </c>
      <c r="F3623" s="6" t="s">
        <v>123</v>
      </c>
      <c r="G3623" s="6" t="s">
        <v>124</v>
      </c>
      <c r="H3623" s="6" t="s">
        <v>22</v>
      </c>
      <c r="I3623" s="8">
        <v>0.4</v>
      </c>
      <c r="J3623" s="9">
        <v>2000</v>
      </c>
      <c r="K3623" s="10">
        <f t="shared" si="0"/>
        <v>800</v>
      </c>
      <c r="L3623" s="10">
        <f t="shared" si="1"/>
        <v>240</v>
      </c>
      <c r="M3623" s="11">
        <v>0.3</v>
      </c>
      <c r="O3623" s="16"/>
      <c r="P3623" s="14"/>
      <c r="Q3623" s="12"/>
      <c r="R3623" s="13"/>
    </row>
    <row r="3624" spans="1:18" ht="15.75" customHeight="1">
      <c r="A3624" s="1"/>
      <c r="B3624" s="6" t="s">
        <v>14</v>
      </c>
      <c r="C3624" s="6">
        <v>1185732</v>
      </c>
      <c r="D3624" s="7">
        <v>44300</v>
      </c>
      <c r="E3624" s="6" t="s">
        <v>15</v>
      </c>
      <c r="F3624" s="6" t="s">
        <v>123</v>
      </c>
      <c r="G3624" s="6" t="s">
        <v>124</v>
      </c>
      <c r="H3624" s="6" t="s">
        <v>17</v>
      </c>
      <c r="I3624" s="8">
        <v>0.4</v>
      </c>
      <c r="J3624" s="9">
        <v>4500</v>
      </c>
      <c r="K3624" s="10">
        <f t="shared" si="0"/>
        <v>1800</v>
      </c>
      <c r="L3624" s="10">
        <f t="shared" si="1"/>
        <v>540</v>
      </c>
      <c r="M3624" s="11">
        <v>0.3</v>
      </c>
      <c r="O3624" s="16"/>
      <c r="P3624" s="14"/>
      <c r="Q3624" s="12"/>
      <c r="R3624" s="13"/>
    </row>
    <row r="3625" spans="1:18" ht="15.75" customHeight="1">
      <c r="A3625" s="1"/>
      <c r="B3625" s="6" t="s">
        <v>14</v>
      </c>
      <c r="C3625" s="6">
        <v>1185732</v>
      </c>
      <c r="D3625" s="7">
        <v>44300</v>
      </c>
      <c r="E3625" s="6" t="s">
        <v>15</v>
      </c>
      <c r="F3625" s="6" t="s">
        <v>123</v>
      </c>
      <c r="G3625" s="6" t="s">
        <v>124</v>
      </c>
      <c r="H3625" s="6" t="s">
        <v>18</v>
      </c>
      <c r="I3625" s="8">
        <v>0.4</v>
      </c>
      <c r="J3625" s="9">
        <v>1500</v>
      </c>
      <c r="K3625" s="10">
        <f t="shared" si="0"/>
        <v>600</v>
      </c>
      <c r="L3625" s="10">
        <f t="shared" si="1"/>
        <v>180</v>
      </c>
      <c r="M3625" s="11">
        <v>0.3</v>
      </c>
      <c r="O3625" s="16"/>
      <c r="P3625" s="14"/>
      <c r="Q3625" s="12"/>
      <c r="R3625" s="13"/>
    </row>
    <row r="3626" spans="1:18" ht="15.75" customHeight="1">
      <c r="A3626" s="1"/>
      <c r="B3626" s="6" t="s">
        <v>14</v>
      </c>
      <c r="C3626" s="6">
        <v>1185732</v>
      </c>
      <c r="D3626" s="7">
        <v>44300</v>
      </c>
      <c r="E3626" s="6" t="s">
        <v>15</v>
      </c>
      <c r="F3626" s="6" t="s">
        <v>123</v>
      </c>
      <c r="G3626" s="6" t="s">
        <v>124</v>
      </c>
      <c r="H3626" s="6" t="s">
        <v>19</v>
      </c>
      <c r="I3626" s="8">
        <v>0.30000000000000004</v>
      </c>
      <c r="J3626" s="9">
        <v>1500</v>
      </c>
      <c r="K3626" s="10">
        <f t="shared" si="0"/>
        <v>450.00000000000006</v>
      </c>
      <c r="L3626" s="10">
        <f t="shared" si="1"/>
        <v>112.50000000000001</v>
      </c>
      <c r="M3626" s="11">
        <v>0.25</v>
      </c>
      <c r="O3626" s="16"/>
      <c r="P3626" s="14"/>
      <c r="Q3626" s="12"/>
      <c r="R3626" s="13"/>
    </row>
    <row r="3627" spans="1:18" ht="15.75" customHeight="1">
      <c r="A3627" s="1"/>
      <c r="B3627" s="6" t="s">
        <v>14</v>
      </c>
      <c r="C3627" s="6">
        <v>1185732</v>
      </c>
      <c r="D3627" s="7">
        <v>44300</v>
      </c>
      <c r="E3627" s="6" t="s">
        <v>15</v>
      </c>
      <c r="F3627" s="6" t="s">
        <v>123</v>
      </c>
      <c r="G3627" s="6" t="s">
        <v>124</v>
      </c>
      <c r="H3627" s="6" t="s">
        <v>20</v>
      </c>
      <c r="I3627" s="8">
        <v>0.35</v>
      </c>
      <c r="J3627" s="9">
        <v>1250</v>
      </c>
      <c r="K3627" s="10">
        <f t="shared" si="0"/>
        <v>437.5</v>
      </c>
      <c r="L3627" s="10">
        <f t="shared" si="1"/>
        <v>109.375</v>
      </c>
      <c r="M3627" s="11">
        <v>0.25</v>
      </c>
      <c r="O3627" s="16"/>
      <c r="P3627" s="14"/>
      <c r="Q3627" s="12"/>
      <c r="R3627" s="13"/>
    </row>
    <row r="3628" spans="1:18" ht="15.75" customHeight="1">
      <c r="A3628" s="1"/>
      <c r="B3628" s="6" t="s">
        <v>14</v>
      </c>
      <c r="C3628" s="6">
        <v>1185732</v>
      </c>
      <c r="D3628" s="7">
        <v>44300</v>
      </c>
      <c r="E3628" s="6" t="s">
        <v>15</v>
      </c>
      <c r="F3628" s="6" t="s">
        <v>123</v>
      </c>
      <c r="G3628" s="6" t="s">
        <v>124</v>
      </c>
      <c r="H3628" s="6" t="s">
        <v>21</v>
      </c>
      <c r="I3628" s="8">
        <v>0.5</v>
      </c>
      <c r="J3628" s="9">
        <v>1250</v>
      </c>
      <c r="K3628" s="10">
        <f t="shared" si="0"/>
        <v>625</v>
      </c>
      <c r="L3628" s="10">
        <f t="shared" si="1"/>
        <v>156.25</v>
      </c>
      <c r="M3628" s="11">
        <v>0.25</v>
      </c>
      <c r="O3628" s="16"/>
      <c r="P3628" s="14"/>
      <c r="Q3628" s="12"/>
      <c r="R3628" s="13"/>
    </row>
    <row r="3629" spans="1:18" ht="15.75" customHeight="1">
      <c r="A3629" s="1"/>
      <c r="B3629" s="6" t="s">
        <v>14</v>
      </c>
      <c r="C3629" s="6">
        <v>1185732</v>
      </c>
      <c r="D3629" s="7">
        <v>44300</v>
      </c>
      <c r="E3629" s="6" t="s">
        <v>15</v>
      </c>
      <c r="F3629" s="6" t="s">
        <v>123</v>
      </c>
      <c r="G3629" s="6" t="s">
        <v>124</v>
      </c>
      <c r="H3629" s="6" t="s">
        <v>22</v>
      </c>
      <c r="I3629" s="8">
        <v>0.4</v>
      </c>
      <c r="J3629" s="9">
        <v>2750</v>
      </c>
      <c r="K3629" s="10">
        <f t="shared" si="0"/>
        <v>1100</v>
      </c>
      <c r="L3629" s="10">
        <f t="shared" si="1"/>
        <v>330</v>
      </c>
      <c r="M3629" s="11">
        <v>0.3</v>
      </c>
      <c r="O3629" s="16"/>
      <c r="P3629" s="14"/>
      <c r="Q3629" s="12"/>
      <c r="R3629" s="13"/>
    </row>
    <row r="3630" spans="1:18" ht="15.75" customHeight="1">
      <c r="A3630" s="1"/>
      <c r="B3630" s="6" t="s">
        <v>14</v>
      </c>
      <c r="C3630" s="6">
        <v>1185732</v>
      </c>
      <c r="D3630" s="7">
        <v>44329</v>
      </c>
      <c r="E3630" s="6" t="s">
        <v>15</v>
      </c>
      <c r="F3630" s="6" t="s">
        <v>123</v>
      </c>
      <c r="G3630" s="6" t="s">
        <v>124</v>
      </c>
      <c r="H3630" s="6" t="s">
        <v>17</v>
      </c>
      <c r="I3630" s="8">
        <v>0.54999999999999993</v>
      </c>
      <c r="J3630" s="9">
        <v>4950</v>
      </c>
      <c r="K3630" s="10">
        <f t="shared" si="0"/>
        <v>2722.4999999999995</v>
      </c>
      <c r="L3630" s="10">
        <f t="shared" si="1"/>
        <v>816.74999999999989</v>
      </c>
      <c r="M3630" s="11">
        <v>0.3</v>
      </c>
      <c r="O3630" s="16"/>
      <c r="P3630" s="14"/>
      <c r="Q3630" s="12"/>
      <c r="R3630" s="13"/>
    </row>
    <row r="3631" spans="1:18" ht="15.75" customHeight="1">
      <c r="A3631" s="1"/>
      <c r="B3631" s="6" t="s">
        <v>14</v>
      </c>
      <c r="C3631" s="6">
        <v>1185732</v>
      </c>
      <c r="D3631" s="7">
        <v>44329</v>
      </c>
      <c r="E3631" s="6" t="s">
        <v>15</v>
      </c>
      <c r="F3631" s="6" t="s">
        <v>123</v>
      </c>
      <c r="G3631" s="6" t="s">
        <v>124</v>
      </c>
      <c r="H3631" s="6" t="s">
        <v>18</v>
      </c>
      <c r="I3631" s="8">
        <v>0.5</v>
      </c>
      <c r="J3631" s="9">
        <v>2000</v>
      </c>
      <c r="K3631" s="10">
        <f t="shared" si="0"/>
        <v>1000</v>
      </c>
      <c r="L3631" s="10">
        <f t="shared" si="1"/>
        <v>300</v>
      </c>
      <c r="M3631" s="11">
        <v>0.3</v>
      </c>
      <c r="O3631" s="16"/>
      <c r="P3631" s="14"/>
      <c r="Q3631" s="12"/>
      <c r="R3631" s="13"/>
    </row>
    <row r="3632" spans="1:18" ht="15.75" customHeight="1">
      <c r="A3632" s="1"/>
      <c r="B3632" s="6" t="s">
        <v>14</v>
      </c>
      <c r="C3632" s="6">
        <v>1185732</v>
      </c>
      <c r="D3632" s="7">
        <v>44329</v>
      </c>
      <c r="E3632" s="6" t="s">
        <v>15</v>
      </c>
      <c r="F3632" s="6" t="s">
        <v>123</v>
      </c>
      <c r="G3632" s="6" t="s">
        <v>124</v>
      </c>
      <c r="H3632" s="6" t="s">
        <v>19</v>
      </c>
      <c r="I3632" s="8">
        <v>0.45</v>
      </c>
      <c r="J3632" s="9">
        <v>2250</v>
      </c>
      <c r="K3632" s="10">
        <f t="shared" si="0"/>
        <v>1012.5</v>
      </c>
      <c r="L3632" s="10">
        <f t="shared" si="1"/>
        <v>253.125</v>
      </c>
      <c r="M3632" s="11">
        <v>0.25</v>
      </c>
      <c r="O3632" s="16"/>
      <c r="P3632" s="14"/>
      <c r="Q3632" s="12"/>
      <c r="R3632" s="13"/>
    </row>
    <row r="3633" spans="1:18" ht="15.75" customHeight="1">
      <c r="A3633" s="1"/>
      <c r="B3633" s="6" t="s">
        <v>14</v>
      </c>
      <c r="C3633" s="6">
        <v>1185732</v>
      </c>
      <c r="D3633" s="7">
        <v>44329</v>
      </c>
      <c r="E3633" s="6" t="s">
        <v>15</v>
      </c>
      <c r="F3633" s="6" t="s">
        <v>123</v>
      </c>
      <c r="G3633" s="6" t="s">
        <v>124</v>
      </c>
      <c r="H3633" s="6" t="s">
        <v>20</v>
      </c>
      <c r="I3633" s="8">
        <v>0.45</v>
      </c>
      <c r="J3633" s="9">
        <v>1750</v>
      </c>
      <c r="K3633" s="10">
        <f t="shared" si="0"/>
        <v>787.5</v>
      </c>
      <c r="L3633" s="10">
        <f t="shared" si="1"/>
        <v>196.875</v>
      </c>
      <c r="M3633" s="11">
        <v>0.25</v>
      </c>
      <c r="O3633" s="16"/>
      <c r="P3633" s="14"/>
      <c r="Q3633" s="12"/>
      <c r="R3633" s="13"/>
    </row>
    <row r="3634" spans="1:18" ht="15.75" customHeight="1">
      <c r="A3634" s="1"/>
      <c r="B3634" s="6" t="s">
        <v>14</v>
      </c>
      <c r="C3634" s="6">
        <v>1185732</v>
      </c>
      <c r="D3634" s="7">
        <v>44329</v>
      </c>
      <c r="E3634" s="6" t="s">
        <v>15</v>
      </c>
      <c r="F3634" s="6" t="s">
        <v>123</v>
      </c>
      <c r="G3634" s="6" t="s">
        <v>124</v>
      </c>
      <c r="H3634" s="6" t="s">
        <v>21</v>
      </c>
      <c r="I3634" s="8">
        <v>0.54999999999999993</v>
      </c>
      <c r="J3634" s="9">
        <v>2000</v>
      </c>
      <c r="K3634" s="10">
        <f t="shared" si="0"/>
        <v>1099.9999999999998</v>
      </c>
      <c r="L3634" s="10">
        <f t="shared" si="1"/>
        <v>274.99999999999994</v>
      </c>
      <c r="M3634" s="11">
        <v>0.25</v>
      </c>
      <c r="O3634" s="16"/>
      <c r="P3634" s="14"/>
      <c r="Q3634" s="12"/>
      <c r="R3634" s="13"/>
    </row>
    <row r="3635" spans="1:18" ht="15.75" customHeight="1">
      <c r="A3635" s="1"/>
      <c r="B3635" s="6" t="s">
        <v>14</v>
      </c>
      <c r="C3635" s="6">
        <v>1185732</v>
      </c>
      <c r="D3635" s="7">
        <v>44329</v>
      </c>
      <c r="E3635" s="6" t="s">
        <v>15</v>
      </c>
      <c r="F3635" s="6" t="s">
        <v>123</v>
      </c>
      <c r="G3635" s="6" t="s">
        <v>124</v>
      </c>
      <c r="H3635" s="6" t="s">
        <v>22</v>
      </c>
      <c r="I3635" s="8">
        <v>0.6</v>
      </c>
      <c r="J3635" s="9">
        <v>3250</v>
      </c>
      <c r="K3635" s="10">
        <f t="shared" si="0"/>
        <v>1950</v>
      </c>
      <c r="L3635" s="10">
        <f t="shared" si="1"/>
        <v>585</v>
      </c>
      <c r="M3635" s="11">
        <v>0.3</v>
      </c>
      <c r="O3635" s="16"/>
      <c r="P3635" s="14"/>
      <c r="Q3635" s="12"/>
      <c r="R3635" s="13"/>
    </row>
    <row r="3636" spans="1:18" ht="15.75" customHeight="1">
      <c r="A3636" s="1"/>
      <c r="B3636" s="6" t="s">
        <v>14</v>
      </c>
      <c r="C3636" s="6">
        <v>1185732</v>
      </c>
      <c r="D3636" s="7">
        <v>44362</v>
      </c>
      <c r="E3636" s="6" t="s">
        <v>15</v>
      </c>
      <c r="F3636" s="6" t="s">
        <v>123</v>
      </c>
      <c r="G3636" s="6" t="s">
        <v>124</v>
      </c>
      <c r="H3636" s="6" t="s">
        <v>17</v>
      </c>
      <c r="I3636" s="8">
        <v>0.54999999999999993</v>
      </c>
      <c r="J3636" s="9">
        <v>5750</v>
      </c>
      <c r="K3636" s="10">
        <f t="shared" si="0"/>
        <v>3162.4999999999995</v>
      </c>
      <c r="L3636" s="10">
        <f t="shared" si="1"/>
        <v>948.74999999999977</v>
      </c>
      <c r="M3636" s="11">
        <v>0.3</v>
      </c>
      <c r="O3636" s="16"/>
      <c r="P3636" s="14"/>
      <c r="Q3636" s="12"/>
      <c r="R3636" s="13"/>
    </row>
    <row r="3637" spans="1:18" ht="15.75" customHeight="1">
      <c r="A3637" s="1"/>
      <c r="B3637" s="6" t="s">
        <v>14</v>
      </c>
      <c r="C3637" s="6">
        <v>1185732</v>
      </c>
      <c r="D3637" s="7">
        <v>44362</v>
      </c>
      <c r="E3637" s="6" t="s">
        <v>15</v>
      </c>
      <c r="F3637" s="6" t="s">
        <v>123</v>
      </c>
      <c r="G3637" s="6" t="s">
        <v>124</v>
      </c>
      <c r="H3637" s="6" t="s">
        <v>18</v>
      </c>
      <c r="I3637" s="8">
        <v>0.5</v>
      </c>
      <c r="J3637" s="9">
        <v>3250</v>
      </c>
      <c r="K3637" s="10">
        <f t="shared" si="0"/>
        <v>1625</v>
      </c>
      <c r="L3637" s="10">
        <f t="shared" si="1"/>
        <v>487.5</v>
      </c>
      <c r="M3637" s="11">
        <v>0.3</v>
      </c>
      <c r="O3637" s="16"/>
      <c r="P3637" s="14"/>
      <c r="Q3637" s="12"/>
      <c r="R3637" s="13"/>
    </row>
    <row r="3638" spans="1:18" ht="15.75" customHeight="1">
      <c r="A3638" s="1"/>
      <c r="B3638" s="6" t="s">
        <v>14</v>
      </c>
      <c r="C3638" s="6">
        <v>1185732</v>
      </c>
      <c r="D3638" s="7">
        <v>44362</v>
      </c>
      <c r="E3638" s="6" t="s">
        <v>15</v>
      </c>
      <c r="F3638" s="6" t="s">
        <v>123</v>
      </c>
      <c r="G3638" s="6" t="s">
        <v>124</v>
      </c>
      <c r="H3638" s="6" t="s">
        <v>19</v>
      </c>
      <c r="I3638" s="8">
        <v>0.45</v>
      </c>
      <c r="J3638" s="9">
        <v>2500</v>
      </c>
      <c r="K3638" s="10">
        <f t="shared" si="0"/>
        <v>1125</v>
      </c>
      <c r="L3638" s="10">
        <f t="shared" si="1"/>
        <v>281.25</v>
      </c>
      <c r="M3638" s="11">
        <v>0.25</v>
      </c>
      <c r="O3638" s="16"/>
      <c r="P3638" s="14"/>
      <c r="Q3638" s="12"/>
      <c r="R3638" s="13"/>
    </row>
    <row r="3639" spans="1:18" ht="15.75" customHeight="1">
      <c r="A3639" s="1"/>
      <c r="B3639" s="6" t="s">
        <v>14</v>
      </c>
      <c r="C3639" s="6">
        <v>1185732</v>
      </c>
      <c r="D3639" s="7">
        <v>44362</v>
      </c>
      <c r="E3639" s="6" t="s">
        <v>15</v>
      </c>
      <c r="F3639" s="6" t="s">
        <v>123</v>
      </c>
      <c r="G3639" s="6" t="s">
        <v>124</v>
      </c>
      <c r="H3639" s="6" t="s">
        <v>20</v>
      </c>
      <c r="I3639" s="8">
        <v>0.45</v>
      </c>
      <c r="J3639" s="9">
        <v>2250</v>
      </c>
      <c r="K3639" s="10">
        <f t="shared" si="0"/>
        <v>1012.5</v>
      </c>
      <c r="L3639" s="10">
        <f t="shared" si="1"/>
        <v>253.125</v>
      </c>
      <c r="M3639" s="11">
        <v>0.25</v>
      </c>
      <c r="O3639" s="16"/>
      <c r="P3639" s="14"/>
      <c r="Q3639" s="12"/>
      <c r="R3639" s="13"/>
    </row>
    <row r="3640" spans="1:18" ht="15.75" customHeight="1">
      <c r="A3640" s="1"/>
      <c r="B3640" s="6" t="s">
        <v>14</v>
      </c>
      <c r="C3640" s="6">
        <v>1185732</v>
      </c>
      <c r="D3640" s="7">
        <v>44362</v>
      </c>
      <c r="E3640" s="6" t="s">
        <v>15</v>
      </c>
      <c r="F3640" s="6" t="s">
        <v>123</v>
      </c>
      <c r="G3640" s="6" t="s">
        <v>124</v>
      </c>
      <c r="H3640" s="6" t="s">
        <v>21</v>
      </c>
      <c r="I3640" s="8">
        <v>0.54999999999999993</v>
      </c>
      <c r="J3640" s="9">
        <v>2250</v>
      </c>
      <c r="K3640" s="10">
        <f t="shared" si="0"/>
        <v>1237.4999999999998</v>
      </c>
      <c r="L3640" s="10">
        <f t="shared" si="1"/>
        <v>309.37499999999994</v>
      </c>
      <c r="M3640" s="11">
        <v>0.25</v>
      </c>
      <c r="O3640" s="16"/>
      <c r="P3640" s="14"/>
      <c r="Q3640" s="12"/>
      <c r="R3640" s="13"/>
    </row>
    <row r="3641" spans="1:18" ht="15.75" customHeight="1">
      <c r="A3641" s="1"/>
      <c r="B3641" s="6" t="s">
        <v>14</v>
      </c>
      <c r="C3641" s="6">
        <v>1185732</v>
      </c>
      <c r="D3641" s="7">
        <v>44362</v>
      </c>
      <c r="E3641" s="6" t="s">
        <v>15</v>
      </c>
      <c r="F3641" s="6" t="s">
        <v>123</v>
      </c>
      <c r="G3641" s="6" t="s">
        <v>124</v>
      </c>
      <c r="H3641" s="6" t="s">
        <v>22</v>
      </c>
      <c r="I3641" s="8">
        <v>0.6</v>
      </c>
      <c r="J3641" s="9">
        <v>3750</v>
      </c>
      <c r="K3641" s="10">
        <f t="shared" si="0"/>
        <v>2250</v>
      </c>
      <c r="L3641" s="10">
        <f t="shared" si="1"/>
        <v>675</v>
      </c>
      <c r="M3641" s="11">
        <v>0.3</v>
      </c>
      <c r="O3641" s="16"/>
      <c r="P3641" s="14"/>
      <c r="Q3641" s="12"/>
      <c r="R3641" s="13"/>
    </row>
    <row r="3642" spans="1:18" ht="15.75" customHeight="1">
      <c r="A3642" s="1"/>
      <c r="B3642" s="6" t="s">
        <v>14</v>
      </c>
      <c r="C3642" s="6">
        <v>1185732</v>
      </c>
      <c r="D3642" s="7">
        <v>44390</v>
      </c>
      <c r="E3642" s="6" t="s">
        <v>15</v>
      </c>
      <c r="F3642" s="6" t="s">
        <v>123</v>
      </c>
      <c r="G3642" s="6" t="s">
        <v>124</v>
      </c>
      <c r="H3642" s="6" t="s">
        <v>17</v>
      </c>
      <c r="I3642" s="8">
        <v>0.54999999999999993</v>
      </c>
      <c r="J3642" s="9">
        <v>6000</v>
      </c>
      <c r="K3642" s="10">
        <f t="shared" si="0"/>
        <v>3299.9999999999995</v>
      </c>
      <c r="L3642" s="10">
        <f t="shared" si="1"/>
        <v>989.99999999999977</v>
      </c>
      <c r="M3642" s="11">
        <v>0.3</v>
      </c>
      <c r="O3642" s="16"/>
      <c r="P3642" s="14"/>
      <c r="Q3642" s="12"/>
      <c r="R3642" s="13"/>
    </row>
    <row r="3643" spans="1:18" ht="15.75" customHeight="1">
      <c r="A3643" s="1"/>
      <c r="B3643" s="6" t="s">
        <v>14</v>
      </c>
      <c r="C3643" s="6">
        <v>1185732</v>
      </c>
      <c r="D3643" s="7">
        <v>44390</v>
      </c>
      <c r="E3643" s="6" t="s">
        <v>15</v>
      </c>
      <c r="F3643" s="6" t="s">
        <v>123</v>
      </c>
      <c r="G3643" s="6" t="s">
        <v>124</v>
      </c>
      <c r="H3643" s="6" t="s">
        <v>18</v>
      </c>
      <c r="I3643" s="8">
        <v>0.5</v>
      </c>
      <c r="J3643" s="9">
        <v>3500</v>
      </c>
      <c r="K3643" s="10">
        <f t="shared" si="0"/>
        <v>1750</v>
      </c>
      <c r="L3643" s="10">
        <f t="shared" si="1"/>
        <v>525</v>
      </c>
      <c r="M3643" s="11">
        <v>0.3</v>
      </c>
      <c r="O3643" s="16"/>
      <c r="P3643" s="14"/>
      <c r="Q3643" s="12"/>
      <c r="R3643" s="13"/>
    </row>
    <row r="3644" spans="1:18" ht="15.75" customHeight="1">
      <c r="A3644" s="1"/>
      <c r="B3644" s="6" t="s">
        <v>14</v>
      </c>
      <c r="C3644" s="6">
        <v>1185732</v>
      </c>
      <c r="D3644" s="7">
        <v>44390</v>
      </c>
      <c r="E3644" s="6" t="s">
        <v>15</v>
      </c>
      <c r="F3644" s="6" t="s">
        <v>123</v>
      </c>
      <c r="G3644" s="6" t="s">
        <v>124</v>
      </c>
      <c r="H3644" s="6" t="s">
        <v>19</v>
      </c>
      <c r="I3644" s="8">
        <v>0.45</v>
      </c>
      <c r="J3644" s="9">
        <v>2750</v>
      </c>
      <c r="K3644" s="10">
        <f t="shared" si="0"/>
        <v>1237.5</v>
      </c>
      <c r="L3644" s="10">
        <f t="shared" si="1"/>
        <v>309.375</v>
      </c>
      <c r="M3644" s="11">
        <v>0.25</v>
      </c>
      <c r="O3644" s="16"/>
      <c r="P3644" s="14"/>
      <c r="Q3644" s="12"/>
      <c r="R3644" s="13"/>
    </row>
    <row r="3645" spans="1:18" ht="15.75" customHeight="1">
      <c r="A3645" s="1"/>
      <c r="B3645" s="6" t="s">
        <v>14</v>
      </c>
      <c r="C3645" s="6">
        <v>1185732</v>
      </c>
      <c r="D3645" s="7">
        <v>44390</v>
      </c>
      <c r="E3645" s="6" t="s">
        <v>15</v>
      </c>
      <c r="F3645" s="6" t="s">
        <v>123</v>
      </c>
      <c r="G3645" s="6" t="s">
        <v>124</v>
      </c>
      <c r="H3645" s="6" t="s">
        <v>20</v>
      </c>
      <c r="I3645" s="8">
        <v>0.45</v>
      </c>
      <c r="J3645" s="9">
        <v>2250</v>
      </c>
      <c r="K3645" s="10">
        <f t="shared" si="0"/>
        <v>1012.5</v>
      </c>
      <c r="L3645" s="10">
        <f t="shared" si="1"/>
        <v>253.125</v>
      </c>
      <c r="M3645" s="11">
        <v>0.25</v>
      </c>
      <c r="O3645" s="16"/>
      <c r="P3645" s="14"/>
      <c r="Q3645" s="12"/>
      <c r="R3645" s="13"/>
    </row>
    <row r="3646" spans="1:18" ht="15.75" customHeight="1">
      <c r="A3646" s="1"/>
      <c r="B3646" s="6" t="s">
        <v>14</v>
      </c>
      <c r="C3646" s="6">
        <v>1185732</v>
      </c>
      <c r="D3646" s="7">
        <v>44390</v>
      </c>
      <c r="E3646" s="6" t="s">
        <v>15</v>
      </c>
      <c r="F3646" s="6" t="s">
        <v>123</v>
      </c>
      <c r="G3646" s="6" t="s">
        <v>124</v>
      </c>
      <c r="H3646" s="6" t="s">
        <v>21</v>
      </c>
      <c r="I3646" s="8">
        <v>0.54999999999999993</v>
      </c>
      <c r="J3646" s="9">
        <v>2500</v>
      </c>
      <c r="K3646" s="10">
        <f t="shared" si="0"/>
        <v>1374.9999999999998</v>
      </c>
      <c r="L3646" s="10">
        <f t="shared" si="1"/>
        <v>343.74999999999994</v>
      </c>
      <c r="M3646" s="11">
        <v>0.25</v>
      </c>
      <c r="O3646" s="16"/>
      <c r="P3646" s="14"/>
      <c r="Q3646" s="12"/>
      <c r="R3646" s="13"/>
    </row>
    <row r="3647" spans="1:18" ht="15.75" customHeight="1">
      <c r="A3647" s="1"/>
      <c r="B3647" s="6" t="s">
        <v>14</v>
      </c>
      <c r="C3647" s="6">
        <v>1185732</v>
      </c>
      <c r="D3647" s="7">
        <v>44390</v>
      </c>
      <c r="E3647" s="6" t="s">
        <v>15</v>
      </c>
      <c r="F3647" s="6" t="s">
        <v>123</v>
      </c>
      <c r="G3647" s="6" t="s">
        <v>124</v>
      </c>
      <c r="H3647" s="6" t="s">
        <v>22</v>
      </c>
      <c r="I3647" s="8">
        <v>0.6</v>
      </c>
      <c r="J3647" s="9">
        <v>4250</v>
      </c>
      <c r="K3647" s="10">
        <f t="shared" si="0"/>
        <v>2550</v>
      </c>
      <c r="L3647" s="10">
        <f t="shared" si="1"/>
        <v>765</v>
      </c>
      <c r="M3647" s="11">
        <v>0.3</v>
      </c>
      <c r="O3647" s="16"/>
      <c r="P3647" s="14"/>
      <c r="Q3647" s="12"/>
      <c r="R3647" s="13"/>
    </row>
    <row r="3648" spans="1:18" ht="15.75" customHeight="1">
      <c r="A3648" s="1"/>
      <c r="B3648" s="6" t="s">
        <v>14</v>
      </c>
      <c r="C3648" s="6">
        <v>1185732</v>
      </c>
      <c r="D3648" s="7">
        <v>44422</v>
      </c>
      <c r="E3648" s="6" t="s">
        <v>15</v>
      </c>
      <c r="F3648" s="6" t="s">
        <v>123</v>
      </c>
      <c r="G3648" s="6" t="s">
        <v>124</v>
      </c>
      <c r="H3648" s="6" t="s">
        <v>17</v>
      </c>
      <c r="I3648" s="8">
        <v>0.54999999999999993</v>
      </c>
      <c r="J3648" s="9">
        <v>5750</v>
      </c>
      <c r="K3648" s="10">
        <f t="shared" si="0"/>
        <v>3162.4999999999995</v>
      </c>
      <c r="L3648" s="10">
        <f t="shared" si="1"/>
        <v>948.74999999999977</v>
      </c>
      <c r="M3648" s="11">
        <v>0.3</v>
      </c>
      <c r="O3648" s="16"/>
      <c r="P3648" s="14"/>
      <c r="Q3648" s="12"/>
      <c r="R3648" s="13"/>
    </row>
    <row r="3649" spans="1:18" ht="15.75" customHeight="1">
      <c r="A3649" s="1"/>
      <c r="B3649" s="6" t="s">
        <v>14</v>
      </c>
      <c r="C3649" s="6">
        <v>1185732</v>
      </c>
      <c r="D3649" s="7">
        <v>44422</v>
      </c>
      <c r="E3649" s="6" t="s">
        <v>15</v>
      </c>
      <c r="F3649" s="6" t="s">
        <v>123</v>
      </c>
      <c r="G3649" s="6" t="s">
        <v>124</v>
      </c>
      <c r="H3649" s="6" t="s">
        <v>18</v>
      </c>
      <c r="I3649" s="8">
        <v>0.5</v>
      </c>
      <c r="J3649" s="9">
        <v>3500</v>
      </c>
      <c r="K3649" s="10">
        <f t="shared" si="0"/>
        <v>1750</v>
      </c>
      <c r="L3649" s="10">
        <f t="shared" si="1"/>
        <v>525</v>
      </c>
      <c r="M3649" s="11">
        <v>0.3</v>
      </c>
      <c r="O3649" s="16"/>
      <c r="P3649" s="14"/>
      <c r="Q3649" s="12"/>
      <c r="R3649" s="13"/>
    </row>
    <row r="3650" spans="1:18" ht="15.75" customHeight="1">
      <c r="A3650" s="1"/>
      <c r="B3650" s="6" t="s">
        <v>14</v>
      </c>
      <c r="C3650" s="6">
        <v>1185732</v>
      </c>
      <c r="D3650" s="7">
        <v>44422</v>
      </c>
      <c r="E3650" s="6" t="s">
        <v>15</v>
      </c>
      <c r="F3650" s="6" t="s">
        <v>123</v>
      </c>
      <c r="G3650" s="6" t="s">
        <v>124</v>
      </c>
      <c r="H3650" s="6" t="s">
        <v>19</v>
      </c>
      <c r="I3650" s="8">
        <v>0.45</v>
      </c>
      <c r="J3650" s="9">
        <v>2750</v>
      </c>
      <c r="K3650" s="10">
        <f t="shared" si="0"/>
        <v>1237.5</v>
      </c>
      <c r="L3650" s="10">
        <f t="shared" si="1"/>
        <v>309.375</v>
      </c>
      <c r="M3650" s="11">
        <v>0.25</v>
      </c>
      <c r="O3650" s="16"/>
      <c r="P3650" s="14"/>
      <c r="Q3650" s="12"/>
      <c r="R3650" s="13"/>
    </row>
    <row r="3651" spans="1:18" ht="15.75" customHeight="1">
      <c r="A3651" s="1"/>
      <c r="B3651" s="6" t="s">
        <v>14</v>
      </c>
      <c r="C3651" s="6">
        <v>1185732</v>
      </c>
      <c r="D3651" s="7">
        <v>44422</v>
      </c>
      <c r="E3651" s="6" t="s">
        <v>15</v>
      </c>
      <c r="F3651" s="6" t="s">
        <v>123</v>
      </c>
      <c r="G3651" s="6" t="s">
        <v>124</v>
      </c>
      <c r="H3651" s="6" t="s">
        <v>20</v>
      </c>
      <c r="I3651" s="8">
        <v>0.45</v>
      </c>
      <c r="J3651" s="9">
        <v>1750</v>
      </c>
      <c r="K3651" s="10">
        <f t="shared" si="0"/>
        <v>787.5</v>
      </c>
      <c r="L3651" s="10">
        <f t="shared" si="1"/>
        <v>196.875</v>
      </c>
      <c r="M3651" s="11">
        <v>0.25</v>
      </c>
      <c r="O3651" s="16"/>
      <c r="P3651" s="14"/>
      <c r="Q3651" s="12"/>
      <c r="R3651" s="13"/>
    </row>
    <row r="3652" spans="1:18" ht="15.75" customHeight="1">
      <c r="A3652" s="1"/>
      <c r="B3652" s="6" t="s">
        <v>14</v>
      </c>
      <c r="C3652" s="6">
        <v>1185732</v>
      </c>
      <c r="D3652" s="7">
        <v>44422</v>
      </c>
      <c r="E3652" s="6" t="s">
        <v>15</v>
      </c>
      <c r="F3652" s="6" t="s">
        <v>123</v>
      </c>
      <c r="G3652" s="6" t="s">
        <v>124</v>
      </c>
      <c r="H3652" s="6" t="s">
        <v>21</v>
      </c>
      <c r="I3652" s="8">
        <v>0.54999999999999993</v>
      </c>
      <c r="J3652" s="9">
        <v>1500</v>
      </c>
      <c r="K3652" s="10">
        <f t="shared" si="0"/>
        <v>824.99999999999989</v>
      </c>
      <c r="L3652" s="10">
        <f t="shared" si="1"/>
        <v>206.24999999999997</v>
      </c>
      <c r="M3652" s="11">
        <v>0.25</v>
      </c>
      <c r="O3652" s="16"/>
      <c r="P3652" s="14"/>
      <c r="Q3652" s="12"/>
      <c r="R3652" s="13"/>
    </row>
    <row r="3653" spans="1:18" ht="15.75" customHeight="1">
      <c r="A3653" s="1"/>
      <c r="B3653" s="6" t="s">
        <v>14</v>
      </c>
      <c r="C3653" s="6">
        <v>1185732</v>
      </c>
      <c r="D3653" s="7">
        <v>44422</v>
      </c>
      <c r="E3653" s="6" t="s">
        <v>15</v>
      </c>
      <c r="F3653" s="6" t="s">
        <v>123</v>
      </c>
      <c r="G3653" s="6" t="s">
        <v>124</v>
      </c>
      <c r="H3653" s="6" t="s">
        <v>22</v>
      </c>
      <c r="I3653" s="8">
        <v>0.6</v>
      </c>
      <c r="J3653" s="9">
        <v>3250</v>
      </c>
      <c r="K3653" s="10">
        <f t="shared" si="0"/>
        <v>1950</v>
      </c>
      <c r="L3653" s="10">
        <f t="shared" si="1"/>
        <v>585</v>
      </c>
      <c r="M3653" s="11">
        <v>0.3</v>
      </c>
      <c r="O3653" s="16"/>
      <c r="P3653" s="14"/>
      <c r="Q3653" s="12"/>
      <c r="R3653" s="13"/>
    </row>
    <row r="3654" spans="1:18" ht="15.75" customHeight="1">
      <c r="A3654" s="1"/>
      <c r="B3654" s="6" t="s">
        <v>14</v>
      </c>
      <c r="C3654" s="6">
        <v>1185732</v>
      </c>
      <c r="D3654" s="7">
        <v>44452</v>
      </c>
      <c r="E3654" s="6" t="s">
        <v>15</v>
      </c>
      <c r="F3654" s="6" t="s">
        <v>123</v>
      </c>
      <c r="G3654" s="6" t="s">
        <v>124</v>
      </c>
      <c r="H3654" s="6" t="s">
        <v>17</v>
      </c>
      <c r="I3654" s="8">
        <v>0.54999999999999993</v>
      </c>
      <c r="J3654" s="9">
        <v>4500</v>
      </c>
      <c r="K3654" s="10">
        <f t="shared" si="0"/>
        <v>2474.9999999999995</v>
      </c>
      <c r="L3654" s="10">
        <f t="shared" si="1"/>
        <v>742.49999999999989</v>
      </c>
      <c r="M3654" s="11">
        <v>0.3</v>
      </c>
      <c r="O3654" s="16"/>
      <c r="P3654" s="14"/>
      <c r="Q3654" s="12"/>
      <c r="R3654" s="13"/>
    </row>
    <row r="3655" spans="1:18" ht="15.75" customHeight="1">
      <c r="A3655" s="1"/>
      <c r="B3655" s="6" t="s">
        <v>14</v>
      </c>
      <c r="C3655" s="6">
        <v>1185732</v>
      </c>
      <c r="D3655" s="7">
        <v>44452</v>
      </c>
      <c r="E3655" s="6" t="s">
        <v>15</v>
      </c>
      <c r="F3655" s="6" t="s">
        <v>123</v>
      </c>
      <c r="G3655" s="6" t="s">
        <v>124</v>
      </c>
      <c r="H3655" s="6" t="s">
        <v>18</v>
      </c>
      <c r="I3655" s="8">
        <v>0.5</v>
      </c>
      <c r="J3655" s="9">
        <v>2500</v>
      </c>
      <c r="K3655" s="10">
        <f t="shared" si="0"/>
        <v>1250</v>
      </c>
      <c r="L3655" s="10">
        <f t="shared" si="1"/>
        <v>375</v>
      </c>
      <c r="M3655" s="11">
        <v>0.3</v>
      </c>
      <c r="O3655" s="16"/>
      <c r="P3655" s="14"/>
      <c r="Q3655" s="12"/>
      <c r="R3655" s="13"/>
    </row>
    <row r="3656" spans="1:18" ht="15.75" customHeight="1">
      <c r="A3656" s="1"/>
      <c r="B3656" s="6" t="s">
        <v>14</v>
      </c>
      <c r="C3656" s="6">
        <v>1185732</v>
      </c>
      <c r="D3656" s="7">
        <v>44452</v>
      </c>
      <c r="E3656" s="6" t="s">
        <v>15</v>
      </c>
      <c r="F3656" s="6" t="s">
        <v>123</v>
      </c>
      <c r="G3656" s="6" t="s">
        <v>124</v>
      </c>
      <c r="H3656" s="6" t="s">
        <v>19</v>
      </c>
      <c r="I3656" s="8">
        <v>0.45</v>
      </c>
      <c r="J3656" s="9">
        <v>1500</v>
      </c>
      <c r="K3656" s="10">
        <f t="shared" si="0"/>
        <v>675</v>
      </c>
      <c r="L3656" s="10">
        <f t="shared" si="1"/>
        <v>168.75</v>
      </c>
      <c r="M3656" s="11">
        <v>0.25</v>
      </c>
      <c r="O3656" s="16"/>
      <c r="P3656" s="14"/>
      <c r="Q3656" s="12"/>
      <c r="R3656" s="13"/>
    </row>
    <row r="3657" spans="1:18" ht="15.75" customHeight="1">
      <c r="A3657" s="1"/>
      <c r="B3657" s="6" t="s">
        <v>14</v>
      </c>
      <c r="C3657" s="6">
        <v>1185732</v>
      </c>
      <c r="D3657" s="7">
        <v>44452</v>
      </c>
      <c r="E3657" s="6" t="s">
        <v>15</v>
      </c>
      <c r="F3657" s="6" t="s">
        <v>123</v>
      </c>
      <c r="G3657" s="6" t="s">
        <v>124</v>
      </c>
      <c r="H3657" s="6" t="s">
        <v>20</v>
      </c>
      <c r="I3657" s="8">
        <v>0.45</v>
      </c>
      <c r="J3657" s="9">
        <v>1250</v>
      </c>
      <c r="K3657" s="10">
        <f t="shared" si="0"/>
        <v>562.5</v>
      </c>
      <c r="L3657" s="10">
        <f t="shared" si="1"/>
        <v>140.625</v>
      </c>
      <c r="M3657" s="11">
        <v>0.25</v>
      </c>
      <c r="O3657" s="16"/>
      <c r="P3657" s="14"/>
      <c r="Q3657" s="12"/>
      <c r="R3657" s="13"/>
    </row>
    <row r="3658" spans="1:18" ht="15.75" customHeight="1">
      <c r="A3658" s="1"/>
      <c r="B3658" s="6" t="s">
        <v>14</v>
      </c>
      <c r="C3658" s="6">
        <v>1185732</v>
      </c>
      <c r="D3658" s="7">
        <v>44452</v>
      </c>
      <c r="E3658" s="6" t="s">
        <v>15</v>
      </c>
      <c r="F3658" s="6" t="s">
        <v>123</v>
      </c>
      <c r="G3658" s="6" t="s">
        <v>124</v>
      </c>
      <c r="H3658" s="6" t="s">
        <v>21</v>
      </c>
      <c r="I3658" s="8">
        <v>0.54999999999999993</v>
      </c>
      <c r="J3658" s="9">
        <v>1250</v>
      </c>
      <c r="K3658" s="10">
        <f t="shared" si="0"/>
        <v>687.49999999999989</v>
      </c>
      <c r="L3658" s="10">
        <f t="shared" si="1"/>
        <v>171.87499999999997</v>
      </c>
      <c r="M3658" s="11">
        <v>0.25</v>
      </c>
      <c r="O3658" s="16"/>
      <c r="P3658" s="14"/>
      <c r="Q3658" s="12"/>
      <c r="R3658" s="13"/>
    </row>
    <row r="3659" spans="1:18" ht="15.75" customHeight="1">
      <c r="A3659" s="1"/>
      <c r="B3659" s="6" t="s">
        <v>14</v>
      </c>
      <c r="C3659" s="6">
        <v>1185732</v>
      </c>
      <c r="D3659" s="7">
        <v>44452</v>
      </c>
      <c r="E3659" s="6" t="s">
        <v>15</v>
      </c>
      <c r="F3659" s="6" t="s">
        <v>123</v>
      </c>
      <c r="G3659" s="6" t="s">
        <v>124</v>
      </c>
      <c r="H3659" s="6" t="s">
        <v>22</v>
      </c>
      <c r="I3659" s="8">
        <v>0.6</v>
      </c>
      <c r="J3659" s="9">
        <v>2250</v>
      </c>
      <c r="K3659" s="10">
        <f t="shared" si="0"/>
        <v>1350</v>
      </c>
      <c r="L3659" s="10">
        <f t="shared" si="1"/>
        <v>405</v>
      </c>
      <c r="M3659" s="11">
        <v>0.3</v>
      </c>
      <c r="O3659" s="16"/>
      <c r="P3659" s="14"/>
      <c r="Q3659" s="12"/>
      <c r="R3659" s="13"/>
    </row>
    <row r="3660" spans="1:18" ht="15.75" customHeight="1">
      <c r="A3660" s="1"/>
      <c r="B3660" s="6" t="s">
        <v>14</v>
      </c>
      <c r="C3660" s="6">
        <v>1185732</v>
      </c>
      <c r="D3660" s="7">
        <v>44484</v>
      </c>
      <c r="E3660" s="6" t="s">
        <v>15</v>
      </c>
      <c r="F3660" s="6" t="s">
        <v>123</v>
      </c>
      <c r="G3660" s="6" t="s">
        <v>124</v>
      </c>
      <c r="H3660" s="6" t="s">
        <v>17</v>
      </c>
      <c r="I3660" s="8">
        <v>0.6</v>
      </c>
      <c r="J3660" s="9">
        <v>4000</v>
      </c>
      <c r="K3660" s="10">
        <f t="shared" si="0"/>
        <v>2400</v>
      </c>
      <c r="L3660" s="10">
        <f t="shared" si="1"/>
        <v>720</v>
      </c>
      <c r="M3660" s="11">
        <v>0.3</v>
      </c>
      <c r="O3660" s="16"/>
      <c r="P3660" s="14"/>
      <c r="Q3660" s="12"/>
      <c r="R3660" s="13"/>
    </row>
    <row r="3661" spans="1:18" ht="15.75" customHeight="1">
      <c r="A3661" s="1"/>
      <c r="B3661" s="6" t="s">
        <v>14</v>
      </c>
      <c r="C3661" s="6">
        <v>1185732</v>
      </c>
      <c r="D3661" s="7">
        <v>44484</v>
      </c>
      <c r="E3661" s="6" t="s">
        <v>15</v>
      </c>
      <c r="F3661" s="6" t="s">
        <v>123</v>
      </c>
      <c r="G3661" s="6" t="s">
        <v>124</v>
      </c>
      <c r="H3661" s="6" t="s">
        <v>18</v>
      </c>
      <c r="I3661" s="8">
        <v>0.55000000000000004</v>
      </c>
      <c r="J3661" s="9">
        <v>2250</v>
      </c>
      <c r="K3661" s="10">
        <f t="shared" si="0"/>
        <v>1237.5</v>
      </c>
      <c r="L3661" s="10">
        <f t="shared" si="1"/>
        <v>371.25</v>
      </c>
      <c r="M3661" s="11">
        <v>0.3</v>
      </c>
      <c r="O3661" s="16"/>
      <c r="P3661" s="14"/>
      <c r="Q3661" s="12"/>
      <c r="R3661" s="13"/>
    </row>
    <row r="3662" spans="1:18" ht="15.75" customHeight="1">
      <c r="A3662" s="1"/>
      <c r="B3662" s="6" t="s">
        <v>14</v>
      </c>
      <c r="C3662" s="6">
        <v>1185732</v>
      </c>
      <c r="D3662" s="7">
        <v>44484</v>
      </c>
      <c r="E3662" s="6" t="s">
        <v>15</v>
      </c>
      <c r="F3662" s="6" t="s">
        <v>123</v>
      </c>
      <c r="G3662" s="6" t="s">
        <v>124</v>
      </c>
      <c r="H3662" s="6" t="s">
        <v>19</v>
      </c>
      <c r="I3662" s="8">
        <v>0.55000000000000004</v>
      </c>
      <c r="J3662" s="9">
        <v>1250</v>
      </c>
      <c r="K3662" s="10">
        <f t="shared" si="0"/>
        <v>687.5</v>
      </c>
      <c r="L3662" s="10">
        <f t="shared" si="1"/>
        <v>171.875</v>
      </c>
      <c r="M3662" s="11">
        <v>0.25</v>
      </c>
      <c r="O3662" s="16"/>
      <c r="P3662" s="14"/>
      <c r="Q3662" s="12"/>
      <c r="R3662" s="13"/>
    </row>
    <row r="3663" spans="1:18" ht="15.75" customHeight="1">
      <c r="A3663" s="1"/>
      <c r="B3663" s="6" t="s">
        <v>14</v>
      </c>
      <c r="C3663" s="6">
        <v>1185732</v>
      </c>
      <c r="D3663" s="7">
        <v>44484</v>
      </c>
      <c r="E3663" s="6" t="s">
        <v>15</v>
      </c>
      <c r="F3663" s="6" t="s">
        <v>123</v>
      </c>
      <c r="G3663" s="6" t="s">
        <v>124</v>
      </c>
      <c r="H3663" s="6" t="s">
        <v>20</v>
      </c>
      <c r="I3663" s="8">
        <v>0.55000000000000004</v>
      </c>
      <c r="J3663" s="9">
        <v>1000</v>
      </c>
      <c r="K3663" s="10">
        <f t="shared" si="0"/>
        <v>550</v>
      </c>
      <c r="L3663" s="10">
        <f t="shared" si="1"/>
        <v>137.5</v>
      </c>
      <c r="M3663" s="11">
        <v>0.25</v>
      </c>
      <c r="O3663" s="16"/>
      <c r="P3663" s="14"/>
      <c r="Q3663" s="12"/>
      <c r="R3663" s="13"/>
    </row>
    <row r="3664" spans="1:18" ht="15.75" customHeight="1">
      <c r="A3664" s="1"/>
      <c r="B3664" s="6" t="s">
        <v>14</v>
      </c>
      <c r="C3664" s="6">
        <v>1185732</v>
      </c>
      <c r="D3664" s="7">
        <v>44484</v>
      </c>
      <c r="E3664" s="6" t="s">
        <v>15</v>
      </c>
      <c r="F3664" s="6" t="s">
        <v>123</v>
      </c>
      <c r="G3664" s="6" t="s">
        <v>124</v>
      </c>
      <c r="H3664" s="6" t="s">
        <v>21</v>
      </c>
      <c r="I3664" s="8">
        <v>0.65</v>
      </c>
      <c r="J3664" s="9">
        <v>1000</v>
      </c>
      <c r="K3664" s="10">
        <f t="shared" si="0"/>
        <v>650</v>
      </c>
      <c r="L3664" s="10">
        <f t="shared" si="1"/>
        <v>162.5</v>
      </c>
      <c r="M3664" s="11">
        <v>0.25</v>
      </c>
      <c r="O3664" s="16"/>
      <c r="P3664" s="14"/>
      <c r="Q3664" s="12"/>
      <c r="R3664" s="13"/>
    </row>
    <row r="3665" spans="1:18" ht="15.75" customHeight="1">
      <c r="A3665" s="1"/>
      <c r="B3665" s="6" t="s">
        <v>14</v>
      </c>
      <c r="C3665" s="6">
        <v>1185732</v>
      </c>
      <c r="D3665" s="7">
        <v>44484</v>
      </c>
      <c r="E3665" s="6" t="s">
        <v>15</v>
      </c>
      <c r="F3665" s="6" t="s">
        <v>123</v>
      </c>
      <c r="G3665" s="6" t="s">
        <v>124</v>
      </c>
      <c r="H3665" s="6" t="s">
        <v>22</v>
      </c>
      <c r="I3665" s="8">
        <v>0.7</v>
      </c>
      <c r="J3665" s="9">
        <v>2250</v>
      </c>
      <c r="K3665" s="10">
        <f t="shared" si="0"/>
        <v>1575</v>
      </c>
      <c r="L3665" s="10">
        <f t="shared" si="1"/>
        <v>472.5</v>
      </c>
      <c r="M3665" s="11">
        <v>0.3</v>
      </c>
      <c r="O3665" s="16"/>
      <c r="P3665" s="14"/>
      <c r="Q3665" s="12"/>
      <c r="R3665" s="13"/>
    </row>
    <row r="3666" spans="1:18" ht="15.75" customHeight="1">
      <c r="A3666" s="1"/>
      <c r="B3666" s="6" t="s">
        <v>14</v>
      </c>
      <c r="C3666" s="6">
        <v>1185732</v>
      </c>
      <c r="D3666" s="7">
        <v>44514</v>
      </c>
      <c r="E3666" s="6" t="s">
        <v>15</v>
      </c>
      <c r="F3666" s="6" t="s">
        <v>123</v>
      </c>
      <c r="G3666" s="6" t="s">
        <v>124</v>
      </c>
      <c r="H3666" s="6" t="s">
        <v>17</v>
      </c>
      <c r="I3666" s="8">
        <v>0.65</v>
      </c>
      <c r="J3666" s="9">
        <v>3750</v>
      </c>
      <c r="K3666" s="10">
        <f t="shared" si="0"/>
        <v>2437.5</v>
      </c>
      <c r="L3666" s="10">
        <f t="shared" si="1"/>
        <v>731.25</v>
      </c>
      <c r="M3666" s="11">
        <v>0.3</v>
      </c>
      <c r="O3666" s="16"/>
      <c r="P3666" s="14"/>
      <c r="Q3666" s="12"/>
      <c r="R3666" s="13"/>
    </row>
    <row r="3667" spans="1:18" ht="15.75" customHeight="1">
      <c r="A3667" s="1"/>
      <c r="B3667" s="6" t="s">
        <v>14</v>
      </c>
      <c r="C3667" s="6">
        <v>1185732</v>
      </c>
      <c r="D3667" s="7">
        <v>44514</v>
      </c>
      <c r="E3667" s="6" t="s">
        <v>15</v>
      </c>
      <c r="F3667" s="6" t="s">
        <v>123</v>
      </c>
      <c r="G3667" s="6" t="s">
        <v>124</v>
      </c>
      <c r="H3667" s="6" t="s">
        <v>18</v>
      </c>
      <c r="I3667" s="8">
        <v>0.55000000000000004</v>
      </c>
      <c r="J3667" s="9">
        <v>3000</v>
      </c>
      <c r="K3667" s="10">
        <f t="shared" si="0"/>
        <v>1650.0000000000002</v>
      </c>
      <c r="L3667" s="10">
        <f t="shared" si="1"/>
        <v>495.00000000000006</v>
      </c>
      <c r="M3667" s="11">
        <v>0.3</v>
      </c>
      <c r="O3667" s="16"/>
      <c r="P3667" s="14"/>
      <c r="Q3667" s="12"/>
      <c r="R3667" s="13"/>
    </row>
    <row r="3668" spans="1:18" ht="15.75" customHeight="1">
      <c r="A3668" s="1"/>
      <c r="B3668" s="6" t="s">
        <v>14</v>
      </c>
      <c r="C3668" s="6">
        <v>1185732</v>
      </c>
      <c r="D3668" s="7">
        <v>44514</v>
      </c>
      <c r="E3668" s="6" t="s">
        <v>15</v>
      </c>
      <c r="F3668" s="6" t="s">
        <v>123</v>
      </c>
      <c r="G3668" s="6" t="s">
        <v>124</v>
      </c>
      <c r="H3668" s="6" t="s">
        <v>19</v>
      </c>
      <c r="I3668" s="8">
        <v>0.55000000000000004</v>
      </c>
      <c r="J3668" s="9">
        <v>2950</v>
      </c>
      <c r="K3668" s="10">
        <f t="shared" si="0"/>
        <v>1622.5000000000002</v>
      </c>
      <c r="L3668" s="10">
        <f t="shared" si="1"/>
        <v>405.62500000000006</v>
      </c>
      <c r="M3668" s="11">
        <v>0.25</v>
      </c>
      <c r="O3668" s="16"/>
      <c r="P3668" s="14"/>
      <c r="Q3668" s="12"/>
      <c r="R3668" s="13"/>
    </row>
    <row r="3669" spans="1:18" ht="15.75" customHeight="1">
      <c r="A3669" s="1"/>
      <c r="B3669" s="6" t="s">
        <v>14</v>
      </c>
      <c r="C3669" s="6">
        <v>1185732</v>
      </c>
      <c r="D3669" s="7">
        <v>44514</v>
      </c>
      <c r="E3669" s="6" t="s">
        <v>15</v>
      </c>
      <c r="F3669" s="6" t="s">
        <v>123</v>
      </c>
      <c r="G3669" s="6" t="s">
        <v>124</v>
      </c>
      <c r="H3669" s="6" t="s">
        <v>20</v>
      </c>
      <c r="I3669" s="8">
        <v>0.55000000000000004</v>
      </c>
      <c r="J3669" s="9">
        <v>2750</v>
      </c>
      <c r="K3669" s="10">
        <f t="shared" si="0"/>
        <v>1512.5000000000002</v>
      </c>
      <c r="L3669" s="10">
        <f t="shared" si="1"/>
        <v>378.12500000000006</v>
      </c>
      <c r="M3669" s="11">
        <v>0.25</v>
      </c>
      <c r="O3669" s="16"/>
      <c r="P3669" s="14"/>
      <c r="Q3669" s="12"/>
      <c r="R3669" s="13"/>
    </row>
    <row r="3670" spans="1:18" ht="15.75" customHeight="1">
      <c r="A3670" s="1"/>
      <c r="B3670" s="6" t="s">
        <v>14</v>
      </c>
      <c r="C3670" s="6">
        <v>1185732</v>
      </c>
      <c r="D3670" s="7">
        <v>44514</v>
      </c>
      <c r="E3670" s="6" t="s">
        <v>15</v>
      </c>
      <c r="F3670" s="6" t="s">
        <v>123</v>
      </c>
      <c r="G3670" s="6" t="s">
        <v>124</v>
      </c>
      <c r="H3670" s="6" t="s">
        <v>21</v>
      </c>
      <c r="I3670" s="8">
        <v>0.65</v>
      </c>
      <c r="J3670" s="9">
        <v>2500</v>
      </c>
      <c r="K3670" s="10">
        <f t="shared" si="0"/>
        <v>1625</v>
      </c>
      <c r="L3670" s="10">
        <f t="shared" si="1"/>
        <v>406.25</v>
      </c>
      <c r="M3670" s="11">
        <v>0.25</v>
      </c>
      <c r="O3670" s="16"/>
      <c r="P3670" s="14"/>
      <c r="Q3670" s="12"/>
      <c r="R3670" s="13"/>
    </row>
    <row r="3671" spans="1:18" ht="15.75" customHeight="1">
      <c r="A3671" s="1"/>
      <c r="B3671" s="6" t="s">
        <v>14</v>
      </c>
      <c r="C3671" s="6">
        <v>1185732</v>
      </c>
      <c r="D3671" s="7">
        <v>44514</v>
      </c>
      <c r="E3671" s="6" t="s">
        <v>15</v>
      </c>
      <c r="F3671" s="6" t="s">
        <v>123</v>
      </c>
      <c r="G3671" s="6" t="s">
        <v>124</v>
      </c>
      <c r="H3671" s="6" t="s">
        <v>22</v>
      </c>
      <c r="I3671" s="8">
        <v>0.7</v>
      </c>
      <c r="J3671" s="9">
        <v>3500</v>
      </c>
      <c r="K3671" s="10">
        <f t="shared" si="0"/>
        <v>2450</v>
      </c>
      <c r="L3671" s="10">
        <f t="shared" si="1"/>
        <v>735</v>
      </c>
      <c r="M3671" s="11">
        <v>0.3</v>
      </c>
      <c r="O3671" s="16"/>
      <c r="P3671" s="14"/>
      <c r="Q3671" s="12"/>
      <c r="R3671" s="13"/>
    </row>
    <row r="3672" spans="1:18" ht="15.75" customHeight="1">
      <c r="A3672" s="1"/>
      <c r="B3672" s="6" t="s">
        <v>14</v>
      </c>
      <c r="C3672" s="6">
        <v>1185732</v>
      </c>
      <c r="D3672" s="7">
        <v>44543</v>
      </c>
      <c r="E3672" s="6" t="s">
        <v>15</v>
      </c>
      <c r="F3672" s="6" t="s">
        <v>123</v>
      </c>
      <c r="G3672" s="6" t="s">
        <v>124</v>
      </c>
      <c r="H3672" s="6" t="s">
        <v>17</v>
      </c>
      <c r="I3672" s="8">
        <v>0.65</v>
      </c>
      <c r="J3672" s="9">
        <v>5750</v>
      </c>
      <c r="K3672" s="10">
        <f t="shared" si="0"/>
        <v>3737.5</v>
      </c>
      <c r="L3672" s="10">
        <f t="shared" si="1"/>
        <v>1121.25</v>
      </c>
      <c r="M3672" s="11">
        <v>0.3</v>
      </c>
      <c r="O3672" s="16"/>
      <c r="P3672" s="14"/>
      <c r="Q3672" s="12"/>
      <c r="R3672" s="13"/>
    </row>
    <row r="3673" spans="1:18" ht="15.75" customHeight="1">
      <c r="A3673" s="1"/>
      <c r="B3673" s="6" t="s">
        <v>14</v>
      </c>
      <c r="C3673" s="6">
        <v>1185732</v>
      </c>
      <c r="D3673" s="7">
        <v>44543</v>
      </c>
      <c r="E3673" s="6" t="s">
        <v>15</v>
      </c>
      <c r="F3673" s="6" t="s">
        <v>123</v>
      </c>
      <c r="G3673" s="6" t="s">
        <v>124</v>
      </c>
      <c r="H3673" s="6" t="s">
        <v>18</v>
      </c>
      <c r="I3673" s="8">
        <v>0.55000000000000004</v>
      </c>
      <c r="J3673" s="9">
        <v>3750</v>
      </c>
      <c r="K3673" s="10">
        <f t="shared" si="0"/>
        <v>2062.5</v>
      </c>
      <c r="L3673" s="10">
        <f t="shared" si="1"/>
        <v>618.75</v>
      </c>
      <c r="M3673" s="11">
        <v>0.3</v>
      </c>
      <c r="O3673" s="16"/>
      <c r="P3673" s="14"/>
      <c r="Q3673" s="12"/>
      <c r="R3673" s="13"/>
    </row>
    <row r="3674" spans="1:18" ht="15.75" customHeight="1">
      <c r="A3674" s="1"/>
      <c r="B3674" s="6" t="s">
        <v>14</v>
      </c>
      <c r="C3674" s="6">
        <v>1185732</v>
      </c>
      <c r="D3674" s="7">
        <v>44543</v>
      </c>
      <c r="E3674" s="6" t="s">
        <v>15</v>
      </c>
      <c r="F3674" s="6" t="s">
        <v>123</v>
      </c>
      <c r="G3674" s="6" t="s">
        <v>124</v>
      </c>
      <c r="H3674" s="6" t="s">
        <v>19</v>
      </c>
      <c r="I3674" s="8">
        <v>0.55000000000000004</v>
      </c>
      <c r="J3674" s="9">
        <v>3500</v>
      </c>
      <c r="K3674" s="10">
        <f t="shared" si="0"/>
        <v>1925.0000000000002</v>
      </c>
      <c r="L3674" s="10">
        <f t="shared" si="1"/>
        <v>481.25000000000006</v>
      </c>
      <c r="M3674" s="11">
        <v>0.25</v>
      </c>
      <c r="O3674" s="16"/>
      <c r="P3674" s="14"/>
      <c r="Q3674" s="12"/>
      <c r="R3674" s="13"/>
    </row>
    <row r="3675" spans="1:18" ht="15.75" customHeight="1">
      <c r="A3675" s="1"/>
      <c r="B3675" s="6" t="s">
        <v>14</v>
      </c>
      <c r="C3675" s="6">
        <v>1185732</v>
      </c>
      <c r="D3675" s="7">
        <v>44543</v>
      </c>
      <c r="E3675" s="6" t="s">
        <v>15</v>
      </c>
      <c r="F3675" s="6" t="s">
        <v>123</v>
      </c>
      <c r="G3675" s="6" t="s">
        <v>124</v>
      </c>
      <c r="H3675" s="6" t="s">
        <v>20</v>
      </c>
      <c r="I3675" s="8">
        <v>0.55000000000000004</v>
      </c>
      <c r="J3675" s="9">
        <v>3000</v>
      </c>
      <c r="K3675" s="10">
        <f t="shared" si="0"/>
        <v>1650.0000000000002</v>
      </c>
      <c r="L3675" s="10">
        <f t="shared" si="1"/>
        <v>412.50000000000006</v>
      </c>
      <c r="M3675" s="11">
        <v>0.25</v>
      </c>
      <c r="O3675" s="16"/>
      <c r="P3675" s="14"/>
      <c r="Q3675" s="12"/>
      <c r="R3675" s="13"/>
    </row>
    <row r="3676" spans="1:18" ht="15.75" customHeight="1">
      <c r="A3676" s="1"/>
      <c r="B3676" s="6" t="s">
        <v>14</v>
      </c>
      <c r="C3676" s="6">
        <v>1185732</v>
      </c>
      <c r="D3676" s="7">
        <v>44543</v>
      </c>
      <c r="E3676" s="6" t="s">
        <v>15</v>
      </c>
      <c r="F3676" s="6" t="s">
        <v>123</v>
      </c>
      <c r="G3676" s="6" t="s">
        <v>124</v>
      </c>
      <c r="H3676" s="6" t="s">
        <v>21</v>
      </c>
      <c r="I3676" s="8">
        <v>0.65</v>
      </c>
      <c r="J3676" s="9">
        <v>3000</v>
      </c>
      <c r="K3676" s="10">
        <f t="shared" si="0"/>
        <v>1950</v>
      </c>
      <c r="L3676" s="10">
        <f t="shared" si="1"/>
        <v>487.5</v>
      </c>
      <c r="M3676" s="11">
        <v>0.25</v>
      </c>
      <c r="O3676" s="16"/>
      <c r="P3676" s="14"/>
      <c r="Q3676" s="12"/>
      <c r="R3676" s="13"/>
    </row>
    <row r="3677" spans="1:18" ht="15.75" customHeight="1">
      <c r="A3677" s="1"/>
      <c r="B3677" s="6" t="s">
        <v>14</v>
      </c>
      <c r="C3677" s="6">
        <v>1185732</v>
      </c>
      <c r="D3677" s="7">
        <v>44543</v>
      </c>
      <c r="E3677" s="6" t="s">
        <v>15</v>
      </c>
      <c r="F3677" s="6" t="s">
        <v>123</v>
      </c>
      <c r="G3677" s="6" t="s">
        <v>124</v>
      </c>
      <c r="H3677" s="6" t="s">
        <v>22</v>
      </c>
      <c r="I3677" s="8">
        <v>0.7</v>
      </c>
      <c r="J3677" s="9">
        <v>4000</v>
      </c>
      <c r="K3677" s="10">
        <f t="shared" si="0"/>
        <v>2800</v>
      </c>
      <c r="L3677" s="10">
        <f t="shared" si="1"/>
        <v>840</v>
      </c>
      <c r="M3677" s="11">
        <v>0.3</v>
      </c>
      <c r="O3677" s="16"/>
      <c r="P3677" s="14"/>
      <c r="Q3677" s="12"/>
      <c r="R3677" s="13"/>
    </row>
    <row r="3678" spans="1:18" ht="15.75" customHeight="1">
      <c r="A3678" s="1" t="s">
        <v>39</v>
      </c>
      <c r="B3678" s="6" t="s">
        <v>14</v>
      </c>
      <c r="C3678" s="6">
        <v>1185732</v>
      </c>
      <c r="D3678" s="7">
        <v>44210</v>
      </c>
      <c r="E3678" s="6" t="s">
        <v>15</v>
      </c>
      <c r="F3678" s="6" t="s">
        <v>125</v>
      </c>
      <c r="G3678" s="6" t="s">
        <v>126</v>
      </c>
      <c r="H3678" s="6" t="s">
        <v>17</v>
      </c>
      <c r="I3678" s="8">
        <v>0.45</v>
      </c>
      <c r="J3678" s="9">
        <v>5250</v>
      </c>
      <c r="K3678" s="10">
        <f t="shared" si="0"/>
        <v>2362.5</v>
      </c>
      <c r="L3678" s="10">
        <f t="shared" si="1"/>
        <v>1063.125</v>
      </c>
      <c r="M3678" s="11">
        <v>0.45</v>
      </c>
      <c r="O3678" s="16"/>
      <c r="P3678" s="14"/>
      <c r="Q3678" s="12"/>
      <c r="R3678" s="13"/>
    </row>
    <row r="3679" spans="1:18" ht="15.75" customHeight="1">
      <c r="A3679" s="1"/>
      <c r="B3679" s="6" t="s">
        <v>14</v>
      </c>
      <c r="C3679" s="6">
        <v>1185732</v>
      </c>
      <c r="D3679" s="7">
        <v>44210</v>
      </c>
      <c r="E3679" s="6" t="s">
        <v>15</v>
      </c>
      <c r="F3679" s="6" t="s">
        <v>125</v>
      </c>
      <c r="G3679" s="6" t="s">
        <v>126</v>
      </c>
      <c r="H3679" s="6" t="s">
        <v>18</v>
      </c>
      <c r="I3679" s="8">
        <v>0.45</v>
      </c>
      <c r="J3679" s="9">
        <v>3250</v>
      </c>
      <c r="K3679" s="10">
        <f t="shared" si="0"/>
        <v>1462.5</v>
      </c>
      <c r="L3679" s="10">
        <f t="shared" si="1"/>
        <v>658.125</v>
      </c>
      <c r="M3679" s="11">
        <v>0.45</v>
      </c>
      <c r="O3679" s="16"/>
      <c r="P3679" s="14"/>
      <c r="Q3679" s="12"/>
      <c r="R3679" s="13"/>
    </row>
    <row r="3680" spans="1:18" ht="15.75" customHeight="1">
      <c r="A3680" s="1"/>
      <c r="B3680" s="6" t="s">
        <v>14</v>
      </c>
      <c r="C3680" s="6">
        <v>1185732</v>
      </c>
      <c r="D3680" s="7">
        <v>44210</v>
      </c>
      <c r="E3680" s="6" t="s">
        <v>15</v>
      </c>
      <c r="F3680" s="6" t="s">
        <v>125</v>
      </c>
      <c r="G3680" s="6" t="s">
        <v>126</v>
      </c>
      <c r="H3680" s="6" t="s">
        <v>19</v>
      </c>
      <c r="I3680" s="8">
        <v>0.35000000000000003</v>
      </c>
      <c r="J3680" s="9">
        <v>3250</v>
      </c>
      <c r="K3680" s="10">
        <f t="shared" si="0"/>
        <v>1137.5</v>
      </c>
      <c r="L3680" s="10">
        <f t="shared" si="1"/>
        <v>398.125</v>
      </c>
      <c r="M3680" s="11">
        <v>0.35</v>
      </c>
      <c r="O3680" s="16"/>
      <c r="P3680" s="14"/>
      <c r="Q3680" s="12"/>
      <c r="R3680" s="13"/>
    </row>
    <row r="3681" spans="1:18" ht="15.75" customHeight="1">
      <c r="A3681" s="1"/>
      <c r="B3681" s="6" t="s">
        <v>14</v>
      </c>
      <c r="C3681" s="6">
        <v>1185732</v>
      </c>
      <c r="D3681" s="7">
        <v>44210</v>
      </c>
      <c r="E3681" s="6" t="s">
        <v>15</v>
      </c>
      <c r="F3681" s="6" t="s">
        <v>125</v>
      </c>
      <c r="G3681" s="6" t="s">
        <v>126</v>
      </c>
      <c r="H3681" s="6" t="s">
        <v>20</v>
      </c>
      <c r="I3681" s="8">
        <v>0.39999999999999997</v>
      </c>
      <c r="J3681" s="9">
        <v>1750</v>
      </c>
      <c r="K3681" s="10">
        <f t="shared" si="0"/>
        <v>699.99999999999989</v>
      </c>
      <c r="L3681" s="10">
        <f t="shared" si="1"/>
        <v>244.99999999999994</v>
      </c>
      <c r="M3681" s="11">
        <v>0.35</v>
      </c>
      <c r="O3681" s="16"/>
      <c r="P3681" s="14"/>
      <c r="Q3681" s="12"/>
      <c r="R3681" s="13"/>
    </row>
    <row r="3682" spans="1:18" ht="15.75" customHeight="1">
      <c r="A3682" s="1"/>
      <c r="B3682" s="6" t="s">
        <v>14</v>
      </c>
      <c r="C3682" s="6">
        <v>1185732</v>
      </c>
      <c r="D3682" s="7">
        <v>44210</v>
      </c>
      <c r="E3682" s="6" t="s">
        <v>15</v>
      </c>
      <c r="F3682" s="6" t="s">
        <v>125</v>
      </c>
      <c r="G3682" s="6" t="s">
        <v>126</v>
      </c>
      <c r="H3682" s="6" t="s">
        <v>21</v>
      </c>
      <c r="I3682" s="8">
        <v>0.55000000000000004</v>
      </c>
      <c r="J3682" s="9">
        <v>2250</v>
      </c>
      <c r="K3682" s="10">
        <f t="shared" si="0"/>
        <v>1237.5</v>
      </c>
      <c r="L3682" s="10">
        <f t="shared" si="1"/>
        <v>433.125</v>
      </c>
      <c r="M3682" s="11">
        <v>0.35</v>
      </c>
      <c r="O3682" s="16"/>
      <c r="P3682" s="14"/>
      <c r="Q3682" s="12"/>
      <c r="R3682" s="13"/>
    </row>
    <row r="3683" spans="1:18" ht="15.75" customHeight="1">
      <c r="A3683" s="1"/>
      <c r="B3683" s="6" t="s">
        <v>14</v>
      </c>
      <c r="C3683" s="6">
        <v>1185732</v>
      </c>
      <c r="D3683" s="7">
        <v>44210</v>
      </c>
      <c r="E3683" s="6" t="s">
        <v>15</v>
      </c>
      <c r="F3683" s="6" t="s">
        <v>125</v>
      </c>
      <c r="G3683" s="6" t="s">
        <v>126</v>
      </c>
      <c r="H3683" s="6" t="s">
        <v>22</v>
      </c>
      <c r="I3683" s="8">
        <v>0.45</v>
      </c>
      <c r="J3683" s="9">
        <v>3250</v>
      </c>
      <c r="K3683" s="10">
        <f t="shared" si="0"/>
        <v>1462.5</v>
      </c>
      <c r="L3683" s="10">
        <f t="shared" si="1"/>
        <v>585</v>
      </c>
      <c r="M3683" s="11">
        <v>0.39999999999999997</v>
      </c>
      <c r="O3683" s="16"/>
      <c r="P3683" s="14"/>
      <c r="Q3683" s="12"/>
      <c r="R3683" s="13"/>
    </row>
    <row r="3684" spans="1:18" ht="15.75" customHeight="1">
      <c r="A3684" s="1"/>
      <c r="B3684" s="6" t="s">
        <v>14</v>
      </c>
      <c r="C3684" s="6">
        <v>1185732</v>
      </c>
      <c r="D3684" s="7">
        <v>44239</v>
      </c>
      <c r="E3684" s="6" t="s">
        <v>15</v>
      </c>
      <c r="F3684" s="6" t="s">
        <v>125</v>
      </c>
      <c r="G3684" s="6" t="s">
        <v>126</v>
      </c>
      <c r="H3684" s="6" t="s">
        <v>17</v>
      </c>
      <c r="I3684" s="8">
        <v>0.45</v>
      </c>
      <c r="J3684" s="9">
        <v>5750</v>
      </c>
      <c r="K3684" s="10">
        <f t="shared" si="0"/>
        <v>2587.5</v>
      </c>
      <c r="L3684" s="10">
        <f t="shared" si="1"/>
        <v>1164.375</v>
      </c>
      <c r="M3684" s="11">
        <v>0.45</v>
      </c>
      <c r="O3684" s="16"/>
      <c r="P3684" s="14"/>
      <c r="Q3684" s="12"/>
      <c r="R3684" s="13"/>
    </row>
    <row r="3685" spans="1:18" ht="15.75" customHeight="1">
      <c r="A3685" s="1"/>
      <c r="B3685" s="6" t="s">
        <v>14</v>
      </c>
      <c r="C3685" s="6">
        <v>1185732</v>
      </c>
      <c r="D3685" s="7">
        <v>44239</v>
      </c>
      <c r="E3685" s="6" t="s">
        <v>15</v>
      </c>
      <c r="F3685" s="6" t="s">
        <v>125</v>
      </c>
      <c r="G3685" s="6" t="s">
        <v>126</v>
      </c>
      <c r="H3685" s="6" t="s">
        <v>18</v>
      </c>
      <c r="I3685" s="8">
        <v>0.45</v>
      </c>
      <c r="J3685" s="9">
        <v>2250</v>
      </c>
      <c r="K3685" s="10">
        <f t="shared" si="0"/>
        <v>1012.5</v>
      </c>
      <c r="L3685" s="10">
        <f t="shared" si="1"/>
        <v>455.625</v>
      </c>
      <c r="M3685" s="11">
        <v>0.45</v>
      </c>
      <c r="O3685" s="16"/>
      <c r="P3685" s="14"/>
      <c r="Q3685" s="12"/>
      <c r="R3685" s="13"/>
    </row>
    <row r="3686" spans="1:18" ht="15.75" customHeight="1">
      <c r="A3686" s="1"/>
      <c r="B3686" s="6" t="s">
        <v>14</v>
      </c>
      <c r="C3686" s="6">
        <v>1185732</v>
      </c>
      <c r="D3686" s="7">
        <v>44239</v>
      </c>
      <c r="E3686" s="6" t="s">
        <v>15</v>
      </c>
      <c r="F3686" s="6" t="s">
        <v>125</v>
      </c>
      <c r="G3686" s="6" t="s">
        <v>126</v>
      </c>
      <c r="H3686" s="6" t="s">
        <v>19</v>
      </c>
      <c r="I3686" s="8">
        <v>0.35000000000000003</v>
      </c>
      <c r="J3686" s="9">
        <v>2750</v>
      </c>
      <c r="K3686" s="10">
        <f t="shared" si="0"/>
        <v>962.50000000000011</v>
      </c>
      <c r="L3686" s="10">
        <f t="shared" si="1"/>
        <v>336.875</v>
      </c>
      <c r="M3686" s="11">
        <v>0.35</v>
      </c>
      <c r="O3686" s="16"/>
      <c r="P3686" s="14"/>
      <c r="Q3686" s="12"/>
      <c r="R3686" s="13"/>
    </row>
    <row r="3687" spans="1:18" ht="15.75" customHeight="1">
      <c r="A3687" s="1"/>
      <c r="B3687" s="6" t="s">
        <v>14</v>
      </c>
      <c r="C3687" s="6">
        <v>1185732</v>
      </c>
      <c r="D3687" s="7">
        <v>44239</v>
      </c>
      <c r="E3687" s="6" t="s">
        <v>15</v>
      </c>
      <c r="F3687" s="6" t="s">
        <v>125</v>
      </c>
      <c r="G3687" s="6" t="s">
        <v>126</v>
      </c>
      <c r="H3687" s="6" t="s">
        <v>20</v>
      </c>
      <c r="I3687" s="8">
        <v>0.39999999999999997</v>
      </c>
      <c r="J3687" s="9">
        <v>1500</v>
      </c>
      <c r="K3687" s="10">
        <f t="shared" si="0"/>
        <v>600</v>
      </c>
      <c r="L3687" s="10">
        <f t="shared" si="1"/>
        <v>210</v>
      </c>
      <c r="M3687" s="11">
        <v>0.35</v>
      </c>
      <c r="O3687" s="16"/>
      <c r="P3687" s="14"/>
      <c r="Q3687" s="12"/>
      <c r="R3687" s="13"/>
    </row>
    <row r="3688" spans="1:18" ht="15.75" customHeight="1">
      <c r="A3688" s="1"/>
      <c r="B3688" s="6" t="s">
        <v>14</v>
      </c>
      <c r="C3688" s="6">
        <v>1185732</v>
      </c>
      <c r="D3688" s="7">
        <v>44239</v>
      </c>
      <c r="E3688" s="6" t="s">
        <v>15</v>
      </c>
      <c r="F3688" s="6" t="s">
        <v>125</v>
      </c>
      <c r="G3688" s="6" t="s">
        <v>126</v>
      </c>
      <c r="H3688" s="6" t="s">
        <v>21</v>
      </c>
      <c r="I3688" s="8">
        <v>0.55000000000000004</v>
      </c>
      <c r="J3688" s="9">
        <v>2250</v>
      </c>
      <c r="K3688" s="10">
        <f t="shared" si="0"/>
        <v>1237.5</v>
      </c>
      <c r="L3688" s="10">
        <f t="shared" si="1"/>
        <v>433.125</v>
      </c>
      <c r="M3688" s="11">
        <v>0.35</v>
      </c>
      <c r="O3688" s="16"/>
      <c r="P3688" s="14"/>
      <c r="Q3688" s="12"/>
      <c r="R3688" s="13"/>
    </row>
    <row r="3689" spans="1:18" ht="15.75" customHeight="1">
      <c r="A3689" s="1"/>
      <c r="B3689" s="6" t="s">
        <v>14</v>
      </c>
      <c r="C3689" s="6">
        <v>1185732</v>
      </c>
      <c r="D3689" s="7">
        <v>44239</v>
      </c>
      <c r="E3689" s="6" t="s">
        <v>15</v>
      </c>
      <c r="F3689" s="6" t="s">
        <v>125</v>
      </c>
      <c r="G3689" s="6" t="s">
        <v>126</v>
      </c>
      <c r="H3689" s="6" t="s">
        <v>22</v>
      </c>
      <c r="I3689" s="8">
        <v>0.45</v>
      </c>
      <c r="J3689" s="9">
        <v>3250</v>
      </c>
      <c r="K3689" s="10">
        <f t="shared" si="0"/>
        <v>1462.5</v>
      </c>
      <c r="L3689" s="10">
        <f t="shared" si="1"/>
        <v>585</v>
      </c>
      <c r="M3689" s="11">
        <v>0.39999999999999997</v>
      </c>
      <c r="O3689" s="16"/>
      <c r="P3689" s="14"/>
      <c r="Q3689" s="12"/>
      <c r="R3689" s="13"/>
    </row>
    <row r="3690" spans="1:18" ht="15.75" customHeight="1">
      <c r="A3690" s="1"/>
      <c r="B3690" s="6" t="s">
        <v>14</v>
      </c>
      <c r="C3690" s="6">
        <v>1185732</v>
      </c>
      <c r="D3690" s="7">
        <v>44265</v>
      </c>
      <c r="E3690" s="6" t="s">
        <v>15</v>
      </c>
      <c r="F3690" s="6" t="s">
        <v>125</v>
      </c>
      <c r="G3690" s="6" t="s">
        <v>126</v>
      </c>
      <c r="H3690" s="6" t="s">
        <v>17</v>
      </c>
      <c r="I3690" s="8">
        <v>0.45</v>
      </c>
      <c r="J3690" s="9">
        <v>5450</v>
      </c>
      <c r="K3690" s="10">
        <f t="shared" si="0"/>
        <v>2452.5</v>
      </c>
      <c r="L3690" s="10">
        <f t="shared" si="1"/>
        <v>1103.625</v>
      </c>
      <c r="M3690" s="11">
        <v>0.45</v>
      </c>
      <c r="O3690" s="16"/>
      <c r="P3690" s="14"/>
      <c r="Q3690" s="12"/>
      <c r="R3690" s="13"/>
    </row>
    <row r="3691" spans="1:18" ht="15.75" customHeight="1">
      <c r="A3691" s="1"/>
      <c r="B3691" s="6" t="s">
        <v>14</v>
      </c>
      <c r="C3691" s="6">
        <v>1185732</v>
      </c>
      <c r="D3691" s="7">
        <v>44265</v>
      </c>
      <c r="E3691" s="6" t="s">
        <v>15</v>
      </c>
      <c r="F3691" s="6" t="s">
        <v>125</v>
      </c>
      <c r="G3691" s="6" t="s">
        <v>126</v>
      </c>
      <c r="H3691" s="6" t="s">
        <v>18</v>
      </c>
      <c r="I3691" s="8">
        <v>0.45</v>
      </c>
      <c r="J3691" s="9">
        <v>2500</v>
      </c>
      <c r="K3691" s="10">
        <f t="shared" si="0"/>
        <v>1125</v>
      </c>
      <c r="L3691" s="10">
        <f t="shared" si="1"/>
        <v>506.25</v>
      </c>
      <c r="M3691" s="11">
        <v>0.45</v>
      </c>
      <c r="O3691" s="16"/>
      <c r="P3691" s="14"/>
      <c r="Q3691" s="12"/>
      <c r="R3691" s="13"/>
    </row>
    <row r="3692" spans="1:18" ht="15.75" customHeight="1">
      <c r="A3692" s="1"/>
      <c r="B3692" s="6" t="s">
        <v>14</v>
      </c>
      <c r="C3692" s="6">
        <v>1185732</v>
      </c>
      <c r="D3692" s="7">
        <v>44265</v>
      </c>
      <c r="E3692" s="6" t="s">
        <v>15</v>
      </c>
      <c r="F3692" s="6" t="s">
        <v>125</v>
      </c>
      <c r="G3692" s="6" t="s">
        <v>126</v>
      </c>
      <c r="H3692" s="6" t="s">
        <v>19</v>
      </c>
      <c r="I3692" s="8">
        <v>0.35000000000000003</v>
      </c>
      <c r="J3692" s="9">
        <v>2750</v>
      </c>
      <c r="K3692" s="10">
        <f t="shared" si="0"/>
        <v>962.50000000000011</v>
      </c>
      <c r="L3692" s="10">
        <f t="shared" si="1"/>
        <v>336.875</v>
      </c>
      <c r="M3692" s="11">
        <v>0.35</v>
      </c>
      <c r="O3692" s="16"/>
      <c r="P3692" s="14"/>
      <c r="Q3692" s="12"/>
      <c r="R3692" s="13"/>
    </row>
    <row r="3693" spans="1:18" ht="15.75" customHeight="1">
      <c r="A3693" s="1"/>
      <c r="B3693" s="6" t="s">
        <v>14</v>
      </c>
      <c r="C3693" s="6">
        <v>1185732</v>
      </c>
      <c r="D3693" s="7">
        <v>44265</v>
      </c>
      <c r="E3693" s="6" t="s">
        <v>15</v>
      </c>
      <c r="F3693" s="6" t="s">
        <v>125</v>
      </c>
      <c r="G3693" s="6" t="s">
        <v>126</v>
      </c>
      <c r="H3693" s="6" t="s">
        <v>20</v>
      </c>
      <c r="I3693" s="8">
        <v>0.39999999999999997</v>
      </c>
      <c r="J3693" s="9">
        <v>1250</v>
      </c>
      <c r="K3693" s="10">
        <f t="shared" si="0"/>
        <v>499.99999999999994</v>
      </c>
      <c r="L3693" s="10">
        <f t="shared" si="1"/>
        <v>174.99999999999997</v>
      </c>
      <c r="M3693" s="11">
        <v>0.35</v>
      </c>
      <c r="O3693" s="16"/>
      <c r="P3693" s="14"/>
      <c r="Q3693" s="12"/>
      <c r="R3693" s="13"/>
    </row>
    <row r="3694" spans="1:18" ht="15.75" customHeight="1">
      <c r="A3694" s="1"/>
      <c r="B3694" s="6" t="s">
        <v>14</v>
      </c>
      <c r="C3694" s="6">
        <v>1185732</v>
      </c>
      <c r="D3694" s="7">
        <v>44265</v>
      </c>
      <c r="E3694" s="6" t="s">
        <v>15</v>
      </c>
      <c r="F3694" s="6" t="s">
        <v>125</v>
      </c>
      <c r="G3694" s="6" t="s">
        <v>126</v>
      </c>
      <c r="H3694" s="6" t="s">
        <v>21</v>
      </c>
      <c r="I3694" s="8">
        <v>0.55000000000000004</v>
      </c>
      <c r="J3694" s="9">
        <v>1750</v>
      </c>
      <c r="K3694" s="10">
        <f t="shared" si="0"/>
        <v>962.50000000000011</v>
      </c>
      <c r="L3694" s="10">
        <f t="shared" si="1"/>
        <v>336.875</v>
      </c>
      <c r="M3694" s="11">
        <v>0.35</v>
      </c>
      <c r="O3694" s="16"/>
      <c r="P3694" s="14"/>
      <c r="Q3694" s="12"/>
      <c r="R3694" s="13"/>
    </row>
    <row r="3695" spans="1:18" ht="15.75" customHeight="1">
      <c r="A3695" s="1"/>
      <c r="B3695" s="6" t="s">
        <v>14</v>
      </c>
      <c r="C3695" s="6">
        <v>1185732</v>
      </c>
      <c r="D3695" s="7">
        <v>44265</v>
      </c>
      <c r="E3695" s="6" t="s">
        <v>15</v>
      </c>
      <c r="F3695" s="6" t="s">
        <v>125</v>
      </c>
      <c r="G3695" s="6" t="s">
        <v>126</v>
      </c>
      <c r="H3695" s="6" t="s">
        <v>22</v>
      </c>
      <c r="I3695" s="8">
        <v>0.45</v>
      </c>
      <c r="J3695" s="9">
        <v>2750</v>
      </c>
      <c r="K3695" s="10">
        <f t="shared" si="0"/>
        <v>1237.5</v>
      </c>
      <c r="L3695" s="10">
        <f t="shared" si="1"/>
        <v>494.99999999999994</v>
      </c>
      <c r="M3695" s="11">
        <v>0.39999999999999997</v>
      </c>
      <c r="O3695" s="16"/>
      <c r="P3695" s="14"/>
      <c r="Q3695" s="12"/>
      <c r="R3695" s="13"/>
    </row>
    <row r="3696" spans="1:18" ht="15.75" customHeight="1">
      <c r="A3696" s="1"/>
      <c r="B3696" s="6" t="s">
        <v>14</v>
      </c>
      <c r="C3696" s="6">
        <v>1185732</v>
      </c>
      <c r="D3696" s="7">
        <v>44297</v>
      </c>
      <c r="E3696" s="6" t="s">
        <v>15</v>
      </c>
      <c r="F3696" s="6" t="s">
        <v>125</v>
      </c>
      <c r="G3696" s="6" t="s">
        <v>126</v>
      </c>
      <c r="H3696" s="6" t="s">
        <v>17</v>
      </c>
      <c r="I3696" s="8">
        <v>0.45</v>
      </c>
      <c r="J3696" s="9">
        <v>5250</v>
      </c>
      <c r="K3696" s="10">
        <f t="shared" si="0"/>
        <v>2362.5</v>
      </c>
      <c r="L3696" s="10">
        <f t="shared" si="1"/>
        <v>1063.125</v>
      </c>
      <c r="M3696" s="11">
        <v>0.45</v>
      </c>
      <c r="O3696" s="16"/>
      <c r="P3696" s="14"/>
      <c r="Q3696" s="12"/>
      <c r="R3696" s="13"/>
    </row>
    <row r="3697" spans="1:18" ht="15.75" customHeight="1">
      <c r="A3697" s="1"/>
      <c r="B3697" s="6" t="s">
        <v>14</v>
      </c>
      <c r="C3697" s="6">
        <v>1185732</v>
      </c>
      <c r="D3697" s="7">
        <v>44297</v>
      </c>
      <c r="E3697" s="6" t="s">
        <v>15</v>
      </c>
      <c r="F3697" s="6" t="s">
        <v>125</v>
      </c>
      <c r="G3697" s="6" t="s">
        <v>126</v>
      </c>
      <c r="H3697" s="6" t="s">
        <v>18</v>
      </c>
      <c r="I3697" s="8">
        <v>0.45</v>
      </c>
      <c r="J3697" s="9">
        <v>2250</v>
      </c>
      <c r="K3697" s="10">
        <f t="shared" si="0"/>
        <v>1012.5</v>
      </c>
      <c r="L3697" s="10">
        <f t="shared" si="1"/>
        <v>455.625</v>
      </c>
      <c r="M3697" s="11">
        <v>0.45</v>
      </c>
      <c r="O3697" s="16"/>
      <c r="P3697" s="14"/>
      <c r="Q3697" s="12"/>
      <c r="R3697" s="13"/>
    </row>
    <row r="3698" spans="1:18" ht="15.75" customHeight="1">
      <c r="A3698" s="1"/>
      <c r="B3698" s="6" t="s">
        <v>14</v>
      </c>
      <c r="C3698" s="6">
        <v>1185732</v>
      </c>
      <c r="D3698" s="7">
        <v>44297</v>
      </c>
      <c r="E3698" s="6" t="s">
        <v>15</v>
      </c>
      <c r="F3698" s="6" t="s">
        <v>125</v>
      </c>
      <c r="G3698" s="6" t="s">
        <v>126</v>
      </c>
      <c r="H3698" s="6" t="s">
        <v>19</v>
      </c>
      <c r="I3698" s="8">
        <v>0.35000000000000003</v>
      </c>
      <c r="J3698" s="9">
        <v>2250</v>
      </c>
      <c r="K3698" s="10">
        <f t="shared" si="0"/>
        <v>787.50000000000011</v>
      </c>
      <c r="L3698" s="10">
        <f t="shared" si="1"/>
        <v>275.625</v>
      </c>
      <c r="M3698" s="11">
        <v>0.35</v>
      </c>
      <c r="O3698" s="16"/>
      <c r="P3698" s="14"/>
      <c r="Q3698" s="12"/>
      <c r="R3698" s="13"/>
    </row>
    <row r="3699" spans="1:18" ht="15.75" customHeight="1">
      <c r="A3699" s="1"/>
      <c r="B3699" s="6" t="s">
        <v>14</v>
      </c>
      <c r="C3699" s="6">
        <v>1185732</v>
      </c>
      <c r="D3699" s="7">
        <v>44297</v>
      </c>
      <c r="E3699" s="6" t="s">
        <v>15</v>
      </c>
      <c r="F3699" s="6" t="s">
        <v>125</v>
      </c>
      <c r="G3699" s="6" t="s">
        <v>126</v>
      </c>
      <c r="H3699" s="6" t="s">
        <v>20</v>
      </c>
      <c r="I3699" s="8">
        <v>0.39999999999999997</v>
      </c>
      <c r="J3699" s="9">
        <v>1500</v>
      </c>
      <c r="K3699" s="10">
        <f t="shared" si="0"/>
        <v>600</v>
      </c>
      <c r="L3699" s="10">
        <f t="shared" si="1"/>
        <v>210</v>
      </c>
      <c r="M3699" s="11">
        <v>0.35</v>
      </c>
      <c r="O3699" s="16"/>
      <c r="P3699" s="14"/>
      <c r="Q3699" s="12"/>
      <c r="R3699" s="13"/>
    </row>
    <row r="3700" spans="1:18" ht="15.75" customHeight="1">
      <c r="A3700" s="1"/>
      <c r="B3700" s="6" t="s">
        <v>14</v>
      </c>
      <c r="C3700" s="6">
        <v>1185732</v>
      </c>
      <c r="D3700" s="7">
        <v>44297</v>
      </c>
      <c r="E3700" s="6" t="s">
        <v>15</v>
      </c>
      <c r="F3700" s="6" t="s">
        <v>125</v>
      </c>
      <c r="G3700" s="6" t="s">
        <v>126</v>
      </c>
      <c r="H3700" s="6" t="s">
        <v>21</v>
      </c>
      <c r="I3700" s="8">
        <v>0.55000000000000004</v>
      </c>
      <c r="J3700" s="9">
        <v>1500</v>
      </c>
      <c r="K3700" s="10">
        <f t="shared" si="0"/>
        <v>825.00000000000011</v>
      </c>
      <c r="L3700" s="10">
        <f t="shared" si="1"/>
        <v>288.75</v>
      </c>
      <c r="M3700" s="11">
        <v>0.35</v>
      </c>
      <c r="O3700" s="16"/>
      <c r="P3700" s="14"/>
      <c r="Q3700" s="12"/>
      <c r="R3700" s="13"/>
    </row>
    <row r="3701" spans="1:18" ht="15.75" customHeight="1">
      <c r="A3701" s="1"/>
      <c r="B3701" s="6" t="s">
        <v>14</v>
      </c>
      <c r="C3701" s="6">
        <v>1185732</v>
      </c>
      <c r="D3701" s="7">
        <v>44297</v>
      </c>
      <c r="E3701" s="6" t="s">
        <v>15</v>
      </c>
      <c r="F3701" s="6" t="s">
        <v>125</v>
      </c>
      <c r="G3701" s="6" t="s">
        <v>126</v>
      </c>
      <c r="H3701" s="6" t="s">
        <v>22</v>
      </c>
      <c r="I3701" s="8">
        <v>0.45</v>
      </c>
      <c r="J3701" s="9">
        <v>3000</v>
      </c>
      <c r="K3701" s="10">
        <f t="shared" si="0"/>
        <v>1350</v>
      </c>
      <c r="L3701" s="10">
        <f t="shared" si="1"/>
        <v>540</v>
      </c>
      <c r="M3701" s="11">
        <v>0.39999999999999997</v>
      </c>
      <c r="O3701" s="16"/>
      <c r="P3701" s="14"/>
      <c r="Q3701" s="12"/>
      <c r="R3701" s="13"/>
    </row>
    <row r="3702" spans="1:18" ht="15.75" customHeight="1">
      <c r="A3702" s="1"/>
      <c r="B3702" s="6" t="s">
        <v>14</v>
      </c>
      <c r="C3702" s="6">
        <v>1185732</v>
      </c>
      <c r="D3702" s="7">
        <v>44326</v>
      </c>
      <c r="E3702" s="6" t="s">
        <v>15</v>
      </c>
      <c r="F3702" s="6" t="s">
        <v>125</v>
      </c>
      <c r="G3702" s="6" t="s">
        <v>126</v>
      </c>
      <c r="H3702" s="6" t="s">
        <v>17</v>
      </c>
      <c r="I3702" s="8">
        <v>0.6</v>
      </c>
      <c r="J3702" s="9">
        <v>5700</v>
      </c>
      <c r="K3702" s="10">
        <f t="shared" si="0"/>
        <v>3420</v>
      </c>
      <c r="L3702" s="10">
        <f t="shared" si="1"/>
        <v>1539</v>
      </c>
      <c r="M3702" s="11">
        <v>0.45</v>
      </c>
      <c r="O3702" s="16"/>
      <c r="P3702" s="14"/>
      <c r="Q3702" s="12"/>
      <c r="R3702" s="13"/>
    </row>
    <row r="3703" spans="1:18" ht="15.75" customHeight="1">
      <c r="A3703" s="1"/>
      <c r="B3703" s="6" t="s">
        <v>14</v>
      </c>
      <c r="C3703" s="6">
        <v>1185732</v>
      </c>
      <c r="D3703" s="7">
        <v>44326</v>
      </c>
      <c r="E3703" s="6" t="s">
        <v>15</v>
      </c>
      <c r="F3703" s="6" t="s">
        <v>125</v>
      </c>
      <c r="G3703" s="6" t="s">
        <v>126</v>
      </c>
      <c r="H3703" s="6" t="s">
        <v>18</v>
      </c>
      <c r="I3703" s="8">
        <v>0.55000000000000004</v>
      </c>
      <c r="J3703" s="9">
        <v>2750</v>
      </c>
      <c r="K3703" s="10">
        <f t="shared" si="0"/>
        <v>1512.5000000000002</v>
      </c>
      <c r="L3703" s="10">
        <f t="shared" si="1"/>
        <v>680.62500000000011</v>
      </c>
      <c r="M3703" s="11">
        <v>0.45</v>
      </c>
      <c r="O3703" s="16"/>
      <c r="P3703" s="14"/>
      <c r="Q3703" s="12"/>
      <c r="R3703" s="13"/>
    </row>
    <row r="3704" spans="1:18" ht="15.75" customHeight="1">
      <c r="A3704" s="1"/>
      <c r="B3704" s="6" t="s">
        <v>14</v>
      </c>
      <c r="C3704" s="6">
        <v>1185732</v>
      </c>
      <c r="D3704" s="7">
        <v>44326</v>
      </c>
      <c r="E3704" s="6" t="s">
        <v>15</v>
      </c>
      <c r="F3704" s="6" t="s">
        <v>125</v>
      </c>
      <c r="G3704" s="6" t="s">
        <v>126</v>
      </c>
      <c r="H3704" s="6" t="s">
        <v>19</v>
      </c>
      <c r="I3704" s="8">
        <v>0.5</v>
      </c>
      <c r="J3704" s="9">
        <v>3000</v>
      </c>
      <c r="K3704" s="10">
        <f t="shared" si="0"/>
        <v>1500</v>
      </c>
      <c r="L3704" s="10">
        <f t="shared" si="1"/>
        <v>525</v>
      </c>
      <c r="M3704" s="11">
        <v>0.35</v>
      </c>
      <c r="O3704" s="16"/>
      <c r="P3704" s="14"/>
      <c r="Q3704" s="12"/>
      <c r="R3704" s="13"/>
    </row>
    <row r="3705" spans="1:18" ht="15.75" customHeight="1">
      <c r="A3705" s="1"/>
      <c r="B3705" s="6" t="s">
        <v>14</v>
      </c>
      <c r="C3705" s="6">
        <v>1185732</v>
      </c>
      <c r="D3705" s="7">
        <v>44326</v>
      </c>
      <c r="E3705" s="6" t="s">
        <v>15</v>
      </c>
      <c r="F3705" s="6" t="s">
        <v>125</v>
      </c>
      <c r="G3705" s="6" t="s">
        <v>126</v>
      </c>
      <c r="H3705" s="6" t="s">
        <v>20</v>
      </c>
      <c r="I3705" s="8">
        <v>0.5</v>
      </c>
      <c r="J3705" s="9">
        <v>2500</v>
      </c>
      <c r="K3705" s="10">
        <f t="shared" si="0"/>
        <v>1250</v>
      </c>
      <c r="L3705" s="10">
        <f t="shared" si="1"/>
        <v>437.5</v>
      </c>
      <c r="M3705" s="11">
        <v>0.35</v>
      </c>
      <c r="O3705" s="16"/>
      <c r="P3705" s="14"/>
      <c r="Q3705" s="12"/>
      <c r="R3705" s="13"/>
    </row>
    <row r="3706" spans="1:18" ht="15.75" customHeight="1">
      <c r="A3706" s="1"/>
      <c r="B3706" s="6" t="s">
        <v>14</v>
      </c>
      <c r="C3706" s="6">
        <v>1185732</v>
      </c>
      <c r="D3706" s="7">
        <v>44326</v>
      </c>
      <c r="E3706" s="6" t="s">
        <v>15</v>
      </c>
      <c r="F3706" s="6" t="s">
        <v>125</v>
      </c>
      <c r="G3706" s="6" t="s">
        <v>126</v>
      </c>
      <c r="H3706" s="6" t="s">
        <v>21</v>
      </c>
      <c r="I3706" s="8">
        <v>0.6</v>
      </c>
      <c r="J3706" s="9">
        <v>2750</v>
      </c>
      <c r="K3706" s="10">
        <f t="shared" si="0"/>
        <v>1650</v>
      </c>
      <c r="L3706" s="10">
        <f t="shared" si="1"/>
        <v>577.5</v>
      </c>
      <c r="M3706" s="11">
        <v>0.35</v>
      </c>
      <c r="O3706" s="16"/>
      <c r="P3706" s="14"/>
      <c r="Q3706" s="12"/>
      <c r="R3706" s="13"/>
    </row>
    <row r="3707" spans="1:18" ht="15.75" customHeight="1">
      <c r="A3707" s="1"/>
      <c r="B3707" s="6" t="s">
        <v>14</v>
      </c>
      <c r="C3707" s="6">
        <v>1185732</v>
      </c>
      <c r="D3707" s="7">
        <v>44326</v>
      </c>
      <c r="E3707" s="6" t="s">
        <v>15</v>
      </c>
      <c r="F3707" s="6" t="s">
        <v>125</v>
      </c>
      <c r="G3707" s="6" t="s">
        <v>126</v>
      </c>
      <c r="H3707" s="6" t="s">
        <v>22</v>
      </c>
      <c r="I3707" s="8">
        <v>0.65</v>
      </c>
      <c r="J3707" s="9">
        <v>4000</v>
      </c>
      <c r="K3707" s="10">
        <f t="shared" si="0"/>
        <v>2600</v>
      </c>
      <c r="L3707" s="10">
        <f t="shared" si="1"/>
        <v>1040</v>
      </c>
      <c r="M3707" s="11">
        <v>0.39999999999999997</v>
      </c>
      <c r="O3707" s="16"/>
      <c r="P3707" s="14"/>
      <c r="Q3707" s="12"/>
      <c r="R3707" s="13"/>
    </row>
    <row r="3708" spans="1:18" ht="15.75" customHeight="1">
      <c r="A3708" s="1"/>
      <c r="B3708" s="6" t="s">
        <v>14</v>
      </c>
      <c r="C3708" s="6">
        <v>1185732</v>
      </c>
      <c r="D3708" s="7">
        <v>44359</v>
      </c>
      <c r="E3708" s="6" t="s">
        <v>15</v>
      </c>
      <c r="F3708" s="6" t="s">
        <v>125</v>
      </c>
      <c r="G3708" s="6" t="s">
        <v>126</v>
      </c>
      <c r="H3708" s="6" t="s">
        <v>17</v>
      </c>
      <c r="I3708" s="8">
        <v>0.6</v>
      </c>
      <c r="J3708" s="9">
        <v>6500</v>
      </c>
      <c r="K3708" s="10">
        <f t="shared" si="0"/>
        <v>3900</v>
      </c>
      <c r="L3708" s="10">
        <f t="shared" si="1"/>
        <v>1755</v>
      </c>
      <c r="M3708" s="11">
        <v>0.45</v>
      </c>
      <c r="O3708" s="16"/>
      <c r="P3708" s="14"/>
      <c r="Q3708" s="12"/>
      <c r="R3708" s="13"/>
    </row>
    <row r="3709" spans="1:18" ht="15.75" customHeight="1">
      <c r="A3709" s="1"/>
      <c r="B3709" s="6" t="s">
        <v>14</v>
      </c>
      <c r="C3709" s="6">
        <v>1185732</v>
      </c>
      <c r="D3709" s="7">
        <v>44359</v>
      </c>
      <c r="E3709" s="6" t="s">
        <v>15</v>
      </c>
      <c r="F3709" s="6" t="s">
        <v>125</v>
      </c>
      <c r="G3709" s="6" t="s">
        <v>126</v>
      </c>
      <c r="H3709" s="6" t="s">
        <v>18</v>
      </c>
      <c r="I3709" s="8">
        <v>0.55000000000000004</v>
      </c>
      <c r="J3709" s="9">
        <v>4000</v>
      </c>
      <c r="K3709" s="10">
        <f t="shared" si="0"/>
        <v>2200</v>
      </c>
      <c r="L3709" s="10">
        <f t="shared" si="1"/>
        <v>990</v>
      </c>
      <c r="M3709" s="11">
        <v>0.45</v>
      </c>
      <c r="O3709" s="16"/>
      <c r="P3709" s="14"/>
      <c r="Q3709" s="12"/>
      <c r="R3709" s="13"/>
    </row>
    <row r="3710" spans="1:18" ht="15.75" customHeight="1">
      <c r="A3710" s="1"/>
      <c r="B3710" s="6" t="s">
        <v>14</v>
      </c>
      <c r="C3710" s="6">
        <v>1185732</v>
      </c>
      <c r="D3710" s="7">
        <v>44359</v>
      </c>
      <c r="E3710" s="6" t="s">
        <v>15</v>
      </c>
      <c r="F3710" s="6" t="s">
        <v>125</v>
      </c>
      <c r="G3710" s="6" t="s">
        <v>126</v>
      </c>
      <c r="H3710" s="6" t="s">
        <v>19</v>
      </c>
      <c r="I3710" s="8">
        <v>0.5</v>
      </c>
      <c r="J3710" s="9">
        <v>3250</v>
      </c>
      <c r="K3710" s="10">
        <f t="shared" si="0"/>
        <v>1625</v>
      </c>
      <c r="L3710" s="10">
        <f t="shared" si="1"/>
        <v>568.75</v>
      </c>
      <c r="M3710" s="11">
        <v>0.35</v>
      </c>
      <c r="O3710" s="16"/>
      <c r="P3710" s="14"/>
      <c r="Q3710" s="12"/>
      <c r="R3710" s="13"/>
    </row>
    <row r="3711" spans="1:18" ht="15.75" customHeight="1">
      <c r="A3711" s="1"/>
      <c r="B3711" s="6" t="s">
        <v>14</v>
      </c>
      <c r="C3711" s="6">
        <v>1185732</v>
      </c>
      <c r="D3711" s="7">
        <v>44359</v>
      </c>
      <c r="E3711" s="6" t="s">
        <v>15</v>
      </c>
      <c r="F3711" s="6" t="s">
        <v>125</v>
      </c>
      <c r="G3711" s="6" t="s">
        <v>126</v>
      </c>
      <c r="H3711" s="6" t="s">
        <v>20</v>
      </c>
      <c r="I3711" s="8">
        <v>0.5</v>
      </c>
      <c r="J3711" s="9">
        <v>3000</v>
      </c>
      <c r="K3711" s="10">
        <f t="shared" si="0"/>
        <v>1500</v>
      </c>
      <c r="L3711" s="10">
        <f t="shared" si="1"/>
        <v>525</v>
      </c>
      <c r="M3711" s="11">
        <v>0.35</v>
      </c>
      <c r="O3711" s="16"/>
      <c r="P3711" s="14"/>
      <c r="Q3711" s="12"/>
      <c r="R3711" s="13"/>
    </row>
    <row r="3712" spans="1:18" ht="15.75" customHeight="1">
      <c r="A3712" s="1"/>
      <c r="B3712" s="6" t="s">
        <v>14</v>
      </c>
      <c r="C3712" s="6">
        <v>1185732</v>
      </c>
      <c r="D3712" s="7">
        <v>44359</v>
      </c>
      <c r="E3712" s="6" t="s">
        <v>15</v>
      </c>
      <c r="F3712" s="6" t="s">
        <v>125</v>
      </c>
      <c r="G3712" s="6" t="s">
        <v>126</v>
      </c>
      <c r="H3712" s="6" t="s">
        <v>21</v>
      </c>
      <c r="I3712" s="8">
        <v>0.6</v>
      </c>
      <c r="J3712" s="9">
        <v>3000</v>
      </c>
      <c r="K3712" s="10">
        <f t="shared" si="0"/>
        <v>1800</v>
      </c>
      <c r="L3712" s="10">
        <f t="shared" si="1"/>
        <v>630</v>
      </c>
      <c r="M3712" s="11">
        <v>0.35</v>
      </c>
      <c r="O3712" s="16"/>
      <c r="P3712" s="14"/>
      <c r="Q3712" s="12"/>
      <c r="R3712" s="13"/>
    </row>
    <row r="3713" spans="1:18" ht="15.75" customHeight="1">
      <c r="A3713" s="1"/>
      <c r="B3713" s="6" t="s">
        <v>14</v>
      </c>
      <c r="C3713" s="6">
        <v>1185732</v>
      </c>
      <c r="D3713" s="7">
        <v>44359</v>
      </c>
      <c r="E3713" s="6" t="s">
        <v>15</v>
      </c>
      <c r="F3713" s="6" t="s">
        <v>125</v>
      </c>
      <c r="G3713" s="6" t="s">
        <v>126</v>
      </c>
      <c r="H3713" s="6" t="s">
        <v>22</v>
      </c>
      <c r="I3713" s="8">
        <v>0.65</v>
      </c>
      <c r="J3713" s="9">
        <v>4500</v>
      </c>
      <c r="K3713" s="10">
        <f t="shared" si="0"/>
        <v>2925</v>
      </c>
      <c r="L3713" s="10">
        <f t="shared" si="1"/>
        <v>1170</v>
      </c>
      <c r="M3713" s="11">
        <v>0.39999999999999997</v>
      </c>
      <c r="O3713" s="16"/>
      <c r="P3713" s="14"/>
      <c r="Q3713" s="12"/>
      <c r="R3713" s="13"/>
    </row>
    <row r="3714" spans="1:18" ht="15.75" customHeight="1">
      <c r="A3714" s="1"/>
      <c r="B3714" s="6" t="s">
        <v>14</v>
      </c>
      <c r="C3714" s="6">
        <v>1185732</v>
      </c>
      <c r="D3714" s="7">
        <v>44387</v>
      </c>
      <c r="E3714" s="6" t="s">
        <v>15</v>
      </c>
      <c r="F3714" s="6" t="s">
        <v>125</v>
      </c>
      <c r="G3714" s="6" t="s">
        <v>126</v>
      </c>
      <c r="H3714" s="6" t="s">
        <v>17</v>
      </c>
      <c r="I3714" s="8">
        <v>0.6</v>
      </c>
      <c r="J3714" s="9">
        <v>6750</v>
      </c>
      <c r="K3714" s="10">
        <f t="shared" si="0"/>
        <v>4050</v>
      </c>
      <c r="L3714" s="10">
        <f t="shared" si="1"/>
        <v>1822.5</v>
      </c>
      <c r="M3714" s="11">
        <v>0.45</v>
      </c>
      <c r="O3714" s="16"/>
      <c r="P3714" s="14"/>
      <c r="Q3714" s="12"/>
      <c r="R3714" s="13"/>
    </row>
    <row r="3715" spans="1:18" ht="15.75" customHeight="1">
      <c r="A3715" s="1"/>
      <c r="B3715" s="6" t="s">
        <v>14</v>
      </c>
      <c r="C3715" s="6">
        <v>1185732</v>
      </c>
      <c r="D3715" s="7">
        <v>44387</v>
      </c>
      <c r="E3715" s="6" t="s">
        <v>15</v>
      </c>
      <c r="F3715" s="6" t="s">
        <v>125</v>
      </c>
      <c r="G3715" s="6" t="s">
        <v>126</v>
      </c>
      <c r="H3715" s="6" t="s">
        <v>18</v>
      </c>
      <c r="I3715" s="8">
        <v>0.55000000000000004</v>
      </c>
      <c r="J3715" s="9">
        <v>4250</v>
      </c>
      <c r="K3715" s="10">
        <f t="shared" si="0"/>
        <v>2337.5</v>
      </c>
      <c r="L3715" s="10">
        <f t="shared" si="1"/>
        <v>1051.875</v>
      </c>
      <c r="M3715" s="11">
        <v>0.45</v>
      </c>
      <c r="O3715" s="16"/>
      <c r="P3715" s="14"/>
      <c r="Q3715" s="12"/>
      <c r="R3715" s="13"/>
    </row>
    <row r="3716" spans="1:18" ht="15.75" customHeight="1">
      <c r="A3716" s="1"/>
      <c r="B3716" s="6" t="s">
        <v>14</v>
      </c>
      <c r="C3716" s="6">
        <v>1185732</v>
      </c>
      <c r="D3716" s="7">
        <v>44387</v>
      </c>
      <c r="E3716" s="6" t="s">
        <v>15</v>
      </c>
      <c r="F3716" s="6" t="s">
        <v>125</v>
      </c>
      <c r="G3716" s="6" t="s">
        <v>126</v>
      </c>
      <c r="H3716" s="6" t="s">
        <v>19</v>
      </c>
      <c r="I3716" s="8">
        <v>0.5</v>
      </c>
      <c r="J3716" s="9">
        <v>3500</v>
      </c>
      <c r="K3716" s="10">
        <f t="shared" si="0"/>
        <v>1750</v>
      </c>
      <c r="L3716" s="10">
        <f t="shared" si="1"/>
        <v>612.5</v>
      </c>
      <c r="M3716" s="11">
        <v>0.35</v>
      </c>
      <c r="O3716" s="16"/>
      <c r="P3716" s="14"/>
      <c r="Q3716" s="12"/>
      <c r="R3716" s="13"/>
    </row>
    <row r="3717" spans="1:18" ht="15.75" customHeight="1">
      <c r="A3717" s="1"/>
      <c r="B3717" s="6" t="s">
        <v>14</v>
      </c>
      <c r="C3717" s="6">
        <v>1185732</v>
      </c>
      <c r="D3717" s="7">
        <v>44387</v>
      </c>
      <c r="E3717" s="6" t="s">
        <v>15</v>
      </c>
      <c r="F3717" s="6" t="s">
        <v>125</v>
      </c>
      <c r="G3717" s="6" t="s">
        <v>126</v>
      </c>
      <c r="H3717" s="6" t="s">
        <v>20</v>
      </c>
      <c r="I3717" s="8">
        <v>0.5</v>
      </c>
      <c r="J3717" s="9">
        <v>3000</v>
      </c>
      <c r="K3717" s="10">
        <f t="shared" si="0"/>
        <v>1500</v>
      </c>
      <c r="L3717" s="10">
        <f t="shared" si="1"/>
        <v>525</v>
      </c>
      <c r="M3717" s="11">
        <v>0.35</v>
      </c>
      <c r="O3717" s="16"/>
      <c r="P3717" s="14"/>
      <c r="Q3717" s="12"/>
      <c r="R3717" s="13"/>
    </row>
    <row r="3718" spans="1:18" ht="15.75" customHeight="1">
      <c r="A3718" s="1"/>
      <c r="B3718" s="6" t="s">
        <v>14</v>
      </c>
      <c r="C3718" s="6">
        <v>1185732</v>
      </c>
      <c r="D3718" s="7">
        <v>44387</v>
      </c>
      <c r="E3718" s="6" t="s">
        <v>15</v>
      </c>
      <c r="F3718" s="6" t="s">
        <v>125</v>
      </c>
      <c r="G3718" s="6" t="s">
        <v>126</v>
      </c>
      <c r="H3718" s="6" t="s">
        <v>21</v>
      </c>
      <c r="I3718" s="8">
        <v>0.6</v>
      </c>
      <c r="J3718" s="9">
        <v>3250</v>
      </c>
      <c r="K3718" s="10">
        <f t="shared" si="0"/>
        <v>1950</v>
      </c>
      <c r="L3718" s="10">
        <f t="shared" si="1"/>
        <v>682.5</v>
      </c>
      <c r="M3718" s="11">
        <v>0.35</v>
      </c>
      <c r="O3718" s="16"/>
      <c r="P3718" s="14"/>
      <c r="Q3718" s="12"/>
      <c r="R3718" s="13"/>
    </row>
    <row r="3719" spans="1:18" ht="15.75" customHeight="1">
      <c r="A3719" s="1"/>
      <c r="B3719" s="6" t="s">
        <v>14</v>
      </c>
      <c r="C3719" s="6">
        <v>1185732</v>
      </c>
      <c r="D3719" s="7">
        <v>44387</v>
      </c>
      <c r="E3719" s="6" t="s">
        <v>15</v>
      </c>
      <c r="F3719" s="6" t="s">
        <v>125</v>
      </c>
      <c r="G3719" s="6" t="s">
        <v>126</v>
      </c>
      <c r="H3719" s="6" t="s">
        <v>22</v>
      </c>
      <c r="I3719" s="8">
        <v>0.65</v>
      </c>
      <c r="J3719" s="9">
        <v>5000</v>
      </c>
      <c r="K3719" s="10">
        <f t="shared" si="0"/>
        <v>3250</v>
      </c>
      <c r="L3719" s="10">
        <f t="shared" si="1"/>
        <v>1300</v>
      </c>
      <c r="M3719" s="11">
        <v>0.39999999999999997</v>
      </c>
      <c r="O3719" s="16"/>
      <c r="P3719" s="14"/>
      <c r="Q3719" s="12"/>
      <c r="R3719" s="13"/>
    </row>
    <row r="3720" spans="1:18" ht="15.75" customHeight="1">
      <c r="A3720" s="1"/>
      <c r="B3720" s="6" t="s">
        <v>14</v>
      </c>
      <c r="C3720" s="6">
        <v>1185732</v>
      </c>
      <c r="D3720" s="7">
        <v>44419</v>
      </c>
      <c r="E3720" s="6" t="s">
        <v>15</v>
      </c>
      <c r="F3720" s="6" t="s">
        <v>125</v>
      </c>
      <c r="G3720" s="6" t="s">
        <v>126</v>
      </c>
      <c r="H3720" s="6" t="s">
        <v>17</v>
      </c>
      <c r="I3720" s="8">
        <v>0.6</v>
      </c>
      <c r="J3720" s="9">
        <v>6500</v>
      </c>
      <c r="K3720" s="10">
        <f t="shared" si="0"/>
        <v>3900</v>
      </c>
      <c r="L3720" s="10">
        <f t="shared" si="1"/>
        <v>1755</v>
      </c>
      <c r="M3720" s="11">
        <v>0.45</v>
      </c>
      <c r="O3720" s="16"/>
      <c r="P3720" s="14"/>
      <c r="Q3720" s="12"/>
      <c r="R3720" s="13"/>
    </row>
    <row r="3721" spans="1:18" ht="15.75" customHeight="1">
      <c r="A3721" s="1"/>
      <c r="B3721" s="6" t="s">
        <v>14</v>
      </c>
      <c r="C3721" s="6">
        <v>1185732</v>
      </c>
      <c r="D3721" s="7">
        <v>44419</v>
      </c>
      <c r="E3721" s="6" t="s">
        <v>15</v>
      </c>
      <c r="F3721" s="6" t="s">
        <v>125</v>
      </c>
      <c r="G3721" s="6" t="s">
        <v>126</v>
      </c>
      <c r="H3721" s="6" t="s">
        <v>18</v>
      </c>
      <c r="I3721" s="8">
        <v>0.55000000000000004</v>
      </c>
      <c r="J3721" s="9">
        <v>4250</v>
      </c>
      <c r="K3721" s="10">
        <f t="shared" si="0"/>
        <v>2337.5</v>
      </c>
      <c r="L3721" s="10">
        <f t="shared" si="1"/>
        <v>1051.875</v>
      </c>
      <c r="M3721" s="11">
        <v>0.45</v>
      </c>
      <c r="O3721" s="16"/>
      <c r="P3721" s="14"/>
      <c r="Q3721" s="12"/>
      <c r="R3721" s="13"/>
    </row>
    <row r="3722" spans="1:18" ht="15.75" customHeight="1">
      <c r="A3722" s="1"/>
      <c r="B3722" s="6" t="s">
        <v>14</v>
      </c>
      <c r="C3722" s="6">
        <v>1185732</v>
      </c>
      <c r="D3722" s="7">
        <v>44419</v>
      </c>
      <c r="E3722" s="6" t="s">
        <v>15</v>
      </c>
      <c r="F3722" s="6" t="s">
        <v>125</v>
      </c>
      <c r="G3722" s="6" t="s">
        <v>126</v>
      </c>
      <c r="H3722" s="6" t="s">
        <v>19</v>
      </c>
      <c r="I3722" s="8">
        <v>0.5</v>
      </c>
      <c r="J3722" s="9">
        <v>3500</v>
      </c>
      <c r="K3722" s="10">
        <f t="shared" si="0"/>
        <v>1750</v>
      </c>
      <c r="L3722" s="10">
        <f t="shared" si="1"/>
        <v>612.5</v>
      </c>
      <c r="M3722" s="11">
        <v>0.35</v>
      </c>
      <c r="O3722" s="16"/>
      <c r="P3722" s="14"/>
      <c r="Q3722" s="12"/>
      <c r="R3722" s="13"/>
    </row>
    <row r="3723" spans="1:18" ht="15.75" customHeight="1">
      <c r="A3723" s="1"/>
      <c r="B3723" s="6" t="s">
        <v>14</v>
      </c>
      <c r="C3723" s="6">
        <v>1185732</v>
      </c>
      <c r="D3723" s="7">
        <v>44419</v>
      </c>
      <c r="E3723" s="6" t="s">
        <v>15</v>
      </c>
      <c r="F3723" s="6" t="s">
        <v>125</v>
      </c>
      <c r="G3723" s="6" t="s">
        <v>126</v>
      </c>
      <c r="H3723" s="6" t="s">
        <v>20</v>
      </c>
      <c r="I3723" s="8">
        <v>0.5</v>
      </c>
      <c r="J3723" s="9">
        <v>2500</v>
      </c>
      <c r="K3723" s="10">
        <f t="shared" si="0"/>
        <v>1250</v>
      </c>
      <c r="L3723" s="10">
        <f t="shared" si="1"/>
        <v>437.5</v>
      </c>
      <c r="M3723" s="11">
        <v>0.35</v>
      </c>
      <c r="O3723" s="16"/>
      <c r="P3723" s="14"/>
      <c r="Q3723" s="12"/>
      <c r="R3723" s="13"/>
    </row>
    <row r="3724" spans="1:18" ht="15.75" customHeight="1">
      <c r="A3724" s="1"/>
      <c r="B3724" s="6" t="s">
        <v>14</v>
      </c>
      <c r="C3724" s="6">
        <v>1185732</v>
      </c>
      <c r="D3724" s="7">
        <v>44419</v>
      </c>
      <c r="E3724" s="6" t="s">
        <v>15</v>
      </c>
      <c r="F3724" s="6" t="s">
        <v>125</v>
      </c>
      <c r="G3724" s="6" t="s">
        <v>126</v>
      </c>
      <c r="H3724" s="6" t="s">
        <v>21</v>
      </c>
      <c r="I3724" s="8">
        <v>0.6</v>
      </c>
      <c r="J3724" s="9">
        <v>2250</v>
      </c>
      <c r="K3724" s="10">
        <f t="shared" si="0"/>
        <v>1350</v>
      </c>
      <c r="L3724" s="10">
        <f t="shared" si="1"/>
        <v>472.49999999999994</v>
      </c>
      <c r="M3724" s="11">
        <v>0.35</v>
      </c>
      <c r="O3724" s="16"/>
      <c r="P3724" s="14"/>
      <c r="Q3724" s="12"/>
      <c r="R3724" s="13"/>
    </row>
    <row r="3725" spans="1:18" ht="15.75" customHeight="1">
      <c r="A3725" s="1"/>
      <c r="B3725" s="6" t="s">
        <v>14</v>
      </c>
      <c r="C3725" s="6">
        <v>1185732</v>
      </c>
      <c r="D3725" s="7">
        <v>44419</v>
      </c>
      <c r="E3725" s="6" t="s">
        <v>15</v>
      </c>
      <c r="F3725" s="6" t="s">
        <v>125</v>
      </c>
      <c r="G3725" s="6" t="s">
        <v>126</v>
      </c>
      <c r="H3725" s="6" t="s">
        <v>22</v>
      </c>
      <c r="I3725" s="8">
        <v>0.65</v>
      </c>
      <c r="J3725" s="9">
        <v>4000</v>
      </c>
      <c r="K3725" s="10">
        <f t="shared" si="0"/>
        <v>2600</v>
      </c>
      <c r="L3725" s="10">
        <f t="shared" si="1"/>
        <v>1040</v>
      </c>
      <c r="M3725" s="11">
        <v>0.39999999999999997</v>
      </c>
      <c r="O3725" s="16"/>
      <c r="P3725" s="14"/>
      <c r="Q3725" s="12"/>
      <c r="R3725" s="13"/>
    </row>
    <row r="3726" spans="1:18" ht="15.75" customHeight="1">
      <c r="A3726" s="1"/>
      <c r="B3726" s="6" t="s">
        <v>14</v>
      </c>
      <c r="C3726" s="6">
        <v>1185732</v>
      </c>
      <c r="D3726" s="7">
        <v>44449</v>
      </c>
      <c r="E3726" s="6" t="s">
        <v>15</v>
      </c>
      <c r="F3726" s="6" t="s">
        <v>125</v>
      </c>
      <c r="G3726" s="6" t="s">
        <v>126</v>
      </c>
      <c r="H3726" s="6" t="s">
        <v>17</v>
      </c>
      <c r="I3726" s="8">
        <v>0.6</v>
      </c>
      <c r="J3726" s="9">
        <v>5250</v>
      </c>
      <c r="K3726" s="10">
        <f t="shared" si="0"/>
        <v>3150</v>
      </c>
      <c r="L3726" s="10">
        <f t="shared" si="1"/>
        <v>1417.5</v>
      </c>
      <c r="M3726" s="11">
        <v>0.45</v>
      </c>
      <c r="O3726" s="16"/>
      <c r="P3726" s="14"/>
      <c r="Q3726" s="12"/>
      <c r="R3726" s="13"/>
    </row>
    <row r="3727" spans="1:18" ht="15.75" customHeight="1">
      <c r="A3727" s="1"/>
      <c r="B3727" s="6" t="s">
        <v>14</v>
      </c>
      <c r="C3727" s="6">
        <v>1185732</v>
      </c>
      <c r="D3727" s="7">
        <v>44449</v>
      </c>
      <c r="E3727" s="6" t="s">
        <v>15</v>
      </c>
      <c r="F3727" s="6" t="s">
        <v>125</v>
      </c>
      <c r="G3727" s="6" t="s">
        <v>126</v>
      </c>
      <c r="H3727" s="6" t="s">
        <v>18</v>
      </c>
      <c r="I3727" s="8">
        <v>0.55000000000000004</v>
      </c>
      <c r="J3727" s="9">
        <v>3250</v>
      </c>
      <c r="K3727" s="10">
        <f t="shared" si="0"/>
        <v>1787.5000000000002</v>
      </c>
      <c r="L3727" s="10">
        <f t="shared" si="1"/>
        <v>804.37500000000011</v>
      </c>
      <c r="M3727" s="11">
        <v>0.45</v>
      </c>
      <c r="O3727" s="16"/>
      <c r="P3727" s="14"/>
      <c r="Q3727" s="12"/>
      <c r="R3727" s="13"/>
    </row>
    <row r="3728" spans="1:18" ht="15.75" customHeight="1">
      <c r="A3728" s="1"/>
      <c r="B3728" s="6" t="s">
        <v>14</v>
      </c>
      <c r="C3728" s="6">
        <v>1185732</v>
      </c>
      <c r="D3728" s="7">
        <v>44449</v>
      </c>
      <c r="E3728" s="6" t="s">
        <v>15</v>
      </c>
      <c r="F3728" s="6" t="s">
        <v>125</v>
      </c>
      <c r="G3728" s="6" t="s">
        <v>126</v>
      </c>
      <c r="H3728" s="6" t="s">
        <v>19</v>
      </c>
      <c r="I3728" s="8">
        <v>0.5</v>
      </c>
      <c r="J3728" s="9">
        <v>2250</v>
      </c>
      <c r="K3728" s="10">
        <f t="shared" si="0"/>
        <v>1125</v>
      </c>
      <c r="L3728" s="10">
        <f t="shared" si="1"/>
        <v>393.75</v>
      </c>
      <c r="M3728" s="11">
        <v>0.35</v>
      </c>
      <c r="O3728" s="16"/>
      <c r="P3728" s="14"/>
      <c r="Q3728" s="12"/>
      <c r="R3728" s="13"/>
    </row>
    <row r="3729" spans="1:18" ht="15.75" customHeight="1">
      <c r="A3729" s="1"/>
      <c r="B3729" s="6" t="s">
        <v>14</v>
      </c>
      <c r="C3729" s="6">
        <v>1185732</v>
      </c>
      <c r="D3729" s="7">
        <v>44449</v>
      </c>
      <c r="E3729" s="6" t="s">
        <v>15</v>
      </c>
      <c r="F3729" s="6" t="s">
        <v>125</v>
      </c>
      <c r="G3729" s="6" t="s">
        <v>126</v>
      </c>
      <c r="H3729" s="6" t="s">
        <v>20</v>
      </c>
      <c r="I3729" s="8">
        <v>0.5</v>
      </c>
      <c r="J3729" s="9">
        <v>2000</v>
      </c>
      <c r="K3729" s="10">
        <f t="shared" si="0"/>
        <v>1000</v>
      </c>
      <c r="L3729" s="10">
        <f t="shared" si="1"/>
        <v>350</v>
      </c>
      <c r="M3729" s="11">
        <v>0.35</v>
      </c>
      <c r="O3729" s="16"/>
      <c r="P3729" s="14"/>
      <c r="Q3729" s="12"/>
      <c r="R3729" s="13"/>
    </row>
    <row r="3730" spans="1:18" ht="15.75" customHeight="1">
      <c r="A3730" s="1"/>
      <c r="B3730" s="6" t="s">
        <v>14</v>
      </c>
      <c r="C3730" s="6">
        <v>1185732</v>
      </c>
      <c r="D3730" s="7">
        <v>44449</v>
      </c>
      <c r="E3730" s="6" t="s">
        <v>15</v>
      </c>
      <c r="F3730" s="6" t="s">
        <v>125</v>
      </c>
      <c r="G3730" s="6" t="s">
        <v>126</v>
      </c>
      <c r="H3730" s="6" t="s">
        <v>21</v>
      </c>
      <c r="I3730" s="8">
        <v>0.6</v>
      </c>
      <c r="J3730" s="9">
        <v>2000</v>
      </c>
      <c r="K3730" s="10">
        <f t="shared" si="0"/>
        <v>1200</v>
      </c>
      <c r="L3730" s="10">
        <f t="shared" si="1"/>
        <v>420</v>
      </c>
      <c r="M3730" s="11">
        <v>0.35</v>
      </c>
      <c r="O3730" s="16"/>
      <c r="P3730" s="14"/>
      <c r="Q3730" s="12"/>
      <c r="R3730" s="13"/>
    </row>
    <row r="3731" spans="1:18" ht="15.75" customHeight="1">
      <c r="A3731" s="1"/>
      <c r="B3731" s="6" t="s">
        <v>14</v>
      </c>
      <c r="C3731" s="6">
        <v>1185732</v>
      </c>
      <c r="D3731" s="7">
        <v>44449</v>
      </c>
      <c r="E3731" s="6" t="s">
        <v>15</v>
      </c>
      <c r="F3731" s="6" t="s">
        <v>125</v>
      </c>
      <c r="G3731" s="6" t="s">
        <v>126</v>
      </c>
      <c r="H3731" s="6" t="s">
        <v>22</v>
      </c>
      <c r="I3731" s="8">
        <v>0.65</v>
      </c>
      <c r="J3731" s="9">
        <v>3000</v>
      </c>
      <c r="K3731" s="10">
        <f t="shared" si="0"/>
        <v>1950</v>
      </c>
      <c r="L3731" s="10">
        <f t="shared" si="1"/>
        <v>779.99999999999989</v>
      </c>
      <c r="M3731" s="11">
        <v>0.39999999999999997</v>
      </c>
      <c r="O3731" s="16"/>
      <c r="P3731" s="14"/>
      <c r="Q3731" s="12"/>
      <c r="R3731" s="13"/>
    </row>
    <row r="3732" spans="1:18" ht="15.75" customHeight="1">
      <c r="A3732" s="1"/>
      <c r="B3732" s="6" t="s">
        <v>14</v>
      </c>
      <c r="C3732" s="6">
        <v>1185732</v>
      </c>
      <c r="D3732" s="7">
        <v>44481</v>
      </c>
      <c r="E3732" s="6" t="s">
        <v>15</v>
      </c>
      <c r="F3732" s="6" t="s">
        <v>125</v>
      </c>
      <c r="G3732" s="6" t="s">
        <v>126</v>
      </c>
      <c r="H3732" s="6" t="s">
        <v>17</v>
      </c>
      <c r="I3732" s="8">
        <v>0.65</v>
      </c>
      <c r="J3732" s="9">
        <v>4750</v>
      </c>
      <c r="K3732" s="10">
        <f t="shared" si="0"/>
        <v>3087.5</v>
      </c>
      <c r="L3732" s="10">
        <f t="shared" si="1"/>
        <v>1389.375</v>
      </c>
      <c r="M3732" s="11">
        <v>0.45</v>
      </c>
      <c r="O3732" s="16"/>
      <c r="P3732" s="14"/>
      <c r="Q3732" s="12"/>
      <c r="R3732" s="13"/>
    </row>
    <row r="3733" spans="1:18" ht="15.75" customHeight="1">
      <c r="A3733" s="1"/>
      <c r="B3733" s="6" t="s">
        <v>14</v>
      </c>
      <c r="C3733" s="6">
        <v>1185732</v>
      </c>
      <c r="D3733" s="7">
        <v>44481</v>
      </c>
      <c r="E3733" s="6" t="s">
        <v>15</v>
      </c>
      <c r="F3733" s="6" t="s">
        <v>125</v>
      </c>
      <c r="G3733" s="6" t="s">
        <v>126</v>
      </c>
      <c r="H3733" s="6" t="s">
        <v>18</v>
      </c>
      <c r="I3733" s="8">
        <v>0.60000000000000009</v>
      </c>
      <c r="J3733" s="9">
        <v>3000</v>
      </c>
      <c r="K3733" s="10">
        <f t="shared" si="0"/>
        <v>1800.0000000000002</v>
      </c>
      <c r="L3733" s="10">
        <f t="shared" si="1"/>
        <v>810.00000000000011</v>
      </c>
      <c r="M3733" s="11">
        <v>0.45</v>
      </c>
      <c r="O3733" s="16"/>
      <c r="P3733" s="14"/>
      <c r="Q3733" s="12"/>
      <c r="R3733" s="13"/>
    </row>
    <row r="3734" spans="1:18" ht="15.75" customHeight="1">
      <c r="A3734" s="1"/>
      <c r="B3734" s="6" t="s">
        <v>14</v>
      </c>
      <c r="C3734" s="6">
        <v>1185732</v>
      </c>
      <c r="D3734" s="7">
        <v>44481</v>
      </c>
      <c r="E3734" s="6" t="s">
        <v>15</v>
      </c>
      <c r="F3734" s="6" t="s">
        <v>125</v>
      </c>
      <c r="G3734" s="6" t="s">
        <v>126</v>
      </c>
      <c r="H3734" s="6" t="s">
        <v>19</v>
      </c>
      <c r="I3734" s="8">
        <v>0.60000000000000009</v>
      </c>
      <c r="J3734" s="9">
        <v>2000</v>
      </c>
      <c r="K3734" s="10">
        <f t="shared" si="0"/>
        <v>1200.0000000000002</v>
      </c>
      <c r="L3734" s="10">
        <f t="shared" si="1"/>
        <v>420.00000000000006</v>
      </c>
      <c r="M3734" s="11">
        <v>0.35</v>
      </c>
      <c r="O3734" s="16"/>
      <c r="P3734" s="14"/>
      <c r="Q3734" s="12"/>
      <c r="R3734" s="13"/>
    </row>
    <row r="3735" spans="1:18" ht="15.75" customHeight="1">
      <c r="A3735" s="1"/>
      <c r="B3735" s="6" t="s">
        <v>14</v>
      </c>
      <c r="C3735" s="6">
        <v>1185732</v>
      </c>
      <c r="D3735" s="7">
        <v>44481</v>
      </c>
      <c r="E3735" s="6" t="s">
        <v>15</v>
      </c>
      <c r="F3735" s="6" t="s">
        <v>125</v>
      </c>
      <c r="G3735" s="6" t="s">
        <v>126</v>
      </c>
      <c r="H3735" s="6" t="s">
        <v>20</v>
      </c>
      <c r="I3735" s="8">
        <v>0.60000000000000009</v>
      </c>
      <c r="J3735" s="9">
        <v>1750</v>
      </c>
      <c r="K3735" s="10">
        <f t="shared" si="0"/>
        <v>1050.0000000000002</v>
      </c>
      <c r="L3735" s="10">
        <f t="shared" si="1"/>
        <v>367.50000000000006</v>
      </c>
      <c r="M3735" s="11">
        <v>0.35</v>
      </c>
      <c r="O3735" s="16"/>
      <c r="P3735" s="14"/>
      <c r="Q3735" s="12"/>
      <c r="R3735" s="13"/>
    </row>
    <row r="3736" spans="1:18" ht="15.75" customHeight="1">
      <c r="A3736" s="1"/>
      <c r="B3736" s="6" t="s">
        <v>14</v>
      </c>
      <c r="C3736" s="6">
        <v>1185732</v>
      </c>
      <c r="D3736" s="7">
        <v>44481</v>
      </c>
      <c r="E3736" s="6" t="s">
        <v>15</v>
      </c>
      <c r="F3736" s="6" t="s">
        <v>125</v>
      </c>
      <c r="G3736" s="6" t="s">
        <v>126</v>
      </c>
      <c r="H3736" s="6" t="s">
        <v>21</v>
      </c>
      <c r="I3736" s="8">
        <v>0.70000000000000007</v>
      </c>
      <c r="J3736" s="9">
        <v>1750</v>
      </c>
      <c r="K3736" s="10">
        <f t="shared" si="0"/>
        <v>1225.0000000000002</v>
      </c>
      <c r="L3736" s="10">
        <f t="shared" si="1"/>
        <v>428.75000000000006</v>
      </c>
      <c r="M3736" s="11">
        <v>0.35</v>
      </c>
      <c r="O3736" s="16"/>
      <c r="P3736" s="14"/>
      <c r="Q3736" s="12"/>
      <c r="R3736" s="13"/>
    </row>
    <row r="3737" spans="1:18" ht="15.75" customHeight="1">
      <c r="A3737" s="1"/>
      <c r="B3737" s="6" t="s">
        <v>14</v>
      </c>
      <c r="C3737" s="6">
        <v>1185732</v>
      </c>
      <c r="D3737" s="7">
        <v>44481</v>
      </c>
      <c r="E3737" s="6" t="s">
        <v>15</v>
      </c>
      <c r="F3737" s="6" t="s">
        <v>125</v>
      </c>
      <c r="G3737" s="6" t="s">
        <v>126</v>
      </c>
      <c r="H3737" s="6" t="s">
        <v>22</v>
      </c>
      <c r="I3737" s="8">
        <v>0.75</v>
      </c>
      <c r="J3737" s="9">
        <v>3000</v>
      </c>
      <c r="K3737" s="10">
        <f t="shared" si="0"/>
        <v>2250</v>
      </c>
      <c r="L3737" s="10">
        <f t="shared" si="1"/>
        <v>899.99999999999989</v>
      </c>
      <c r="M3737" s="11">
        <v>0.39999999999999997</v>
      </c>
      <c r="O3737" s="16"/>
      <c r="P3737" s="14"/>
      <c r="Q3737" s="12"/>
      <c r="R3737" s="13"/>
    </row>
    <row r="3738" spans="1:18" ht="15.75" customHeight="1">
      <c r="A3738" s="1"/>
      <c r="B3738" s="6" t="s">
        <v>14</v>
      </c>
      <c r="C3738" s="6">
        <v>1185732</v>
      </c>
      <c r="D3738" s="7">
        <v>44511</v>
      </c>
      <c r="E3738" s="6" t="s">
        <v>15</v>
      </c>
      <c r="F3738" s="6" t="s">
        <v>125</v>
      </c>
      <c r="G3738" s="6" t="s">
        <v>126</v>
      </c>
      <c r="H3738" s="6" t="s">
        <v>17</v>
      </c>
      <c r="I3738" s="8">
        <v>0.70000000000000007</v>
      </c>
      <c r="J3738" s="9">
        <v>4500</v>
      </c>
      <c r="K3738" s="10">
        <f t="shared" si="0"/>
        <v>3150.0000000000005</v>
      </c>
      <c r="L3738" s="10">
        <f t="shared" si="1"/>
        <v>1417.5000000000002</v>
      </c>
      <c r="M3738" s="11">
        <v>0.45</v>
      </c>
      <c r="O3738" s="16"/>
      <c r="P3738" s="14"/>
      <c r="Q3738" s="12"/>
      <c r="R3738" s="13"/>
    </row>
    <row r="3739" spans="1:18" ht="15.75" customHeight="1">
      <c r="A3739" s="1"/>
      <c r="B3739" s="6" t="s">
        <v>14</v>
      </c>
      <c r="C3739" s="6">
        <v>1185732</v>
      </c>
      <c r="D3739" s="7">
        <v>44511</v>
      </c>
      <c r="E3739" s="6" t="s">
        <v>15</v>
      </c>
      <c r="F3739" s="6" t="s">
        <v>125</v>
      </c>
      <c r="G3739" s="6" t="s">
        <v>126</v>
      </c>
      <c r="H3739" s="6" t="s">
        <v>18</v>
      </c>
      <c r="I3739" s="8">
        <v>0.60000000000000009</v>
      </c>
      <c r="J3739" s="9">
        <v>3250</v>
      </c>
      <c r="K3739" s="10">
        <f t="shared" si="0"/>
        <v>1950.0000000000002</v>
      </c>
      <c r="L3739" s="10">
        <f t="shared" si="1"/>
        <v>877.50000000000011</v>
      </c>
      <c r="M3739" s="11">
        <v>0.45</v>
      </c>
      <c r="O3739" s="16"/>
      <c r="P3739" s="14"/>
      <c r="Q3739" s="12"/>
      <c r="R3739" s="13"/>
    </row>
    <row r="3740" spans="1:18" ht="15.75" customHeight="1">
      <c r="A3740" s="1"/>
      <c r="B3740" s="6" t="s">
        <v>14</v>
      </c>
      <c r="C3740" s="6">
        <v>1185732</v>
      </c>
      <c r="D3740" s="7">
        <v>44511</v>
      </c>
      <c r="E3740" s="6" t="s">
        <v>15</v>
      </c>
      <c r="F3740" s="6" t="s">
        <v>125</v>
      </c>
      <c r="G3740" s="6" t="s">
        <v>126</v>
      </c>
      <c r="H3740" s="6" t="s">
        <v>19</v>
      </c>
      <c r="I3740" s="8">
        <v>0.60000000000000009</v>
      </c>
      <c r="J3740" s="9">
        <v>3200</v>
      </c>
      <c r="K3740" s="10">
        <f t="shared" si="0"/>
        <v>1920.0000000000002</v>
      </c>
      <c r="L3740" s="10">
        <f t="shared" si="1"/>
        <v>672</v>
      </c>
      <c r="M3740" s="11">
        <v>0.35</v>
      </c>
      <c r="O3740" s="16"/>
      <c r="P3740" s="14"/>
      <c r="Q3740" s="12"/>
      <c r="R3740" s="13"/>
    </row>
    <row r="3741" spans="1:18" ht="15.75" customHeight="1">
      <c r="A3741" s="1"/>
      <c r="B3741" s="6" t="s">
        <v>14</v>
      </c>
      <c r="C3741" s="6">
        <v>1185732</v>
      </c>
      <c r="D3741" s="7">
        <v>44511</v>
      </c>
      <c r="E3741" s="6" t="s">
        <v>15</v>
      </c>
      <c r="F3741" s="6" t="s">
        <v>125</v>
      </c>
      <c r="G3741" s="6" t="s">
        <v>126</v>
      </c>
      <c r="H3741" s="6" t="s">
        <v>20</v>
      </c>
      <c r="I3741" s="8">
        <v>0.60000000000000009</v>
      </c>
      <c r="J3741" s="9">
        <v>3000</v>
      </c>
      <c r="K3741" s="10">
        <f t="shared" si="0"/>
        <v>1800.0000000000002</v>
      </c>
      <c r="L3741" s="10">
        <f t="shared" si="1"/>
        <v>630</v>
      </c>
      <c r="M3741" s="11">
        <v>0.35</v>
      </c>
      <c r="O3741" s="16"/>
      <c r="P3741" s="14"/>
      <c r="Q3741" s="12"/>
      <c r="R3741" s="13"/>
    </row>
    <row r="3742" spans="1:18" ht="15.75" customHeight="1">
      <c r="A3742" s="1"/>
      <c r="B3742" s="6" t="s">
        <v>14</v>
      </c>
      <c r="C3742" s="6">
        <v>1185732</v>
      </c>
      <c r="D3742" s="7">
        <v>44511</v>
      </c>
      <c r="E3742" s="6" t="s">
        <v>15</v>
      </c>
      <c r="F3742" s="6" t="s">
        <v>125</v>
      </c>
      <c r="G3742" s="6" t="s">
        <v>126</v>
      </c>
      <c r="H3742" s="6" t="s">
        <v>21</v>
      </c>
      <c r="I3742" s="8">
        <v>0.70000000000000007</v>
      </c>
      <c r="J3742" s="9">
        <v>2750</v>
      </c>
      <c r="K3742" s="10">
        <f t="shared" si="0"/>
        <v>1925.0000000000002</v>
      </c>
      <c r="L3742" s="10">
        <f t="shared" si="1"/>
        <v>673.75</v>
      </c>
      <c r="M3742" s="11">
        <v>0.35</v>
      </c>
      <c r="O3742" s="16"/>
      <c r="P3742" s="14"/>
      <c r="Q3742" s="12"/>
      <c r="R3742" s="13"/>
    </row>
    <row r="3743" spans="1:18" ht="15.75" customHeight="1">
      <c r="A3743" s="1"/>
      <c r="B3743" s="6" t="s">
        <v>14</v>
      </c>
      <c r="C3743" s="6">
        <v>1185732</v>
      </c>
      <c r="D3743" s="7">
        <v>44511</v>
      </c>
      <c r="E3743" s="6" t="s">
        <v>15</v>
      </c>
      <c r="F3743" s="6" t="s">
        <v>125</v>
      </c>
      <c r="G3743" s="6" t="s">
        <v>126</v>
      </c>
      <c r="H3743" s="6" t="s">
        <v>22</v>
      </c>
      <c r="I3743" s="8">
        <v>0.75</v>
      </c>
      <c r="J3743" s="9">
        <v>3750</v>
      </c>
      <c r="K3743" s="10">
        <f t="shared" si="0"/>
        <v>2812.5</v>
      </c>
      <c r="L3743" s="10">
        <f t="shared" si="1"/>
        <v>1125</v>
      </c>
      <c r="M3743" s="11">
        <v>0.39999999999999997</v>
      </c>
      <c r="O3743" s="16"/>
      <c r="P3743" s="14"/>
      <c r="Q3743" s="12"/>
      <c r="R3743" s="13"/>
    </row>
    <row r="3744" spans="1:18" ht="15.75" customHeight="1">
      <c r="A3744" s="1"/>
      <c r="B3744" s="6" t="s">
        <v>14</v>
      </c>
      <c r="C3744" s="6">
        <v>1185732</v>
      </c>
      <c r="D3744" s="7">
        <v>44540</v>
      </c>
      <c r="E3744" s="6" t="s">
        <v>15</v>
      </c>
      <c r="F3744" s="6" t="s">
        <v>125</v>
      </c>
      <c r="G3744" s="6" t="s">
        <v>126</v>
      </c>
      <c r="H3744" s="6" t="s">
        <v>17</v>
      </c>
      <c r="I3744" s="8">
        <v>0.70000000000000007</v>
      </c>
      <c r="J3744" s="9">
        <v>6000</v>
      </c>
      <c r="K3744" s="10">
        <f t="shared" si="0"/>
        <v>4200</v>
      </c>
      <c r="L3744" s="10">
        <f t="shared" si="1"/>
        <v>1890</v>
      </c>
      <c r="M3744" s="11">
        <v>0.45</v>
      </c>
      <c r="O3744" s="16"/>
      <c r="P3744" s="14"/>
      <c r="Q3744" s="12"/>
      <c r="R3744" s="13"/>
    </row>
    <row r="3745" spans="1:18" ht="15.75" customHeight="1">
      <c r="A3745" s="1"/>
      <c r="B3745" s="6" t="s">
        <v>14</v>
      </c>
      <c r="C3745" s="6">
        <v>1185732</v>
      </c>
      <c r="D3745" s="7">
        <v>44540</v>
      </c>
      <c r="E3745" s="6" t="s">
        <v>15</v>
      </c>
      <c r="F3745" s="6" t="s">
        <v>125</v>
      </c>
      <c r="G3745" s="6" t="s">
        <v>126</v>
      </c>
      <c r="H3745" s="6" t="s">
        <v>18</v>
      </c>
      <c r="I3745" s="8">
        <v>0.60000000000000009</v>
      </c>
      <c r="J3745" s="9">
        <v>4000</v>
      </c>
      <c r="K3745" s="10">
        <f t="shared" si="0"/>
        <v>2400.0000000000005</v>
      </c>
      <c r="L3745" s="10">
        <f t="shared" si="1"/>
        <v>1080.0000000000002</v>
      </c>
      <c r="M3745" s="11">
        <v>0.45</v>
      </c>
      <c r="O3745" s="16"/>
      <c r="P3745" s="14"/>
      <c r="Q3745" s="12"/>
      <c r="R3745" s="13"/>
    </row>
    <row r="3746" spans="1:18" ht="15.75" customHeight="1">
      <c r="A3746" s="1"/>
      <c r="B3746" s="6" t="s">
        <v>14</v>
      </c>
      <c r="C3746" s="6">
        <v>1185732</v>
      </c>
      <c r="D3746" s="7">
        <v>44540</v>
      </c>
      <c r="E3746" s="6" t="s">
        <v>15</v>
      </c>
      <c r="F3746" s="6" t="s">
        <v>125</v>
      </c>
      <c r="G3746" s="6" t="s">
        <v>126</v>
      </c>
      <c r="H3746" s="6" t="s">
        <v>19</v>
      </c>
      <c r="I3746" s="8">
        <v>0.60000000000000009</v>
      </c>
      <c r="J3746" s="9">
        <v>3750</v>
      </c>
      <c r="K3746" s="10">
        <f t="shared" si="0"/>
        <v>2250.0000000000005</v>
      </c>
      <c r="L3746" s="10">
        <f t="shared" si="1"/>
        <v>787.50000000000011</v>
      </c>
      <c r="M3746" s="11">
        <v>0.35</v>
      </c>
      <c r="O3746" s="16"/>
      <c r="P3746" s="14"/>
      <c r="Q3746" s="12"/>
      <c r="R3746" s="13"/>
    </row>
    <row r="3747" spans="1:18" ht="15.75" customHeight="1">
      <c r="A3747" s="1"/>
      <c r="B3747" s="6" t="s">
        <v>14</v>
      </c>
      <c r="C3747" s="6">
        <v>1185732</v>
      </c>
      <c r="D3747" s="7">
        <v>44540</v>
      </c>
      <c r="E3747" s="6" t="s">
        <v>15</v>
      </c>
      <c r="F3747" s="6" t="s">
        <v>125</v>
      </c>
      <c r="G3747" s="6" t="s">
        <v>126</v>
      </c>
      <c r="H3747" s="6" t="s">
        <v>20</v>
      </c>
      <c r="I3747" s="8">
        <v>0.60000000000000009</v>
      </c>
      <c r="J3747" s="9">
        <v>3250</v>
      </c>
      <c r="K3747" s="10">
        <f t="shared" si="0"/>
        <v>1950.0000000000002</v>
      </c>
      <c r="L3747" s="10">
        <f t="shared" si="1"/>
        <v>682.5</v>
      </c>
      <c r="M3747" s="11">
        <v>0.35</v>
      </c>
      <c r="O3747" s="16"/>
      <c r="P3747" s="14"/>
      <c r="Q3747" s="12"/>
      <c r="R3747" s="13"/>
    </row>
    <row r="3748" spans="1:18" ht="15.75" customHeight="1">
      <c r="A3748" s="1"/>
      <c r="B3748" s="6" t="s">
        <v>14</v>
      </c>
      <c r="C3748" s="6">
        <v>1185732</v>
      </c>
      <c r="D3748" s="7">
        <v>44540</v>
      </c>
      <c r="E3748" s="6" t="s">
        <v>15</v>
      </c>
      <c r="F3748" s="6" t="s">
        <v>125</v>
      </c>
      <c r="G3748" s="6" t="s">
        <v>126</v>
      </c>
      <c r="H3748" s="6" t="s">
        <v>21</v>
      </c>
      <c r="I3748" s="8">
        <v>0.70000000000000007</v>
      </c>
      <c r="J3748" s="9">
        <v>3250</v>
      </c>
      <c r="K3748" s="10">
        <f t="shared" si="0"/>
        <v>2275</v>
      </c>
      <c r="L3748" s="10">
        <f t="shared" si="1"/>
        <v>796.25</v>
      </c>
      <c r="M3748" s="11">
        <v>0.35</v>
      </c>
      <c r="O3748" s="16"/>
      <c r="P3748" s="14"/>
      <c r="Q3748" s="12"/>
      <c r="R3748" s="13"/>
    </row>
    <row r="3749" spans="1:18" ht="15.75" customHeight="1">
      <c r="A3749" s="1"/>
      <c r="B3749" s="6" t="s">
        <v>14</v>
      </c>
      <c r="C3749" s="6">
        <v>1185732</v>
      </c>
      <c r="D3749" s="7">
        <v>44540</v>
      </c>
      <c r="E3749" s="6" t="s">
        <v>15</v>
      </c>
      <c r="F3749" s="6" t="s">
        <v>125</v>
      </c>
      <c r="G3749" s="6" t="s">
        <v>126</v>
      </c>
      <c r="H3749" s="6" t="s">
        <v>22</v>
      </c>
      <c r="I3749" s="8">
        <v>0.75</v>
      </c>
      <c r="J3749" s="9">
        <v>4250</v>
      </c>
      <c r="K3749" s="10">
        <f t="shared" si="0"/>
        <v>3187.5</v>
      </c>
      <c r="L3749" s="10">
        <f t="shared" si="1"/>
        <v>1275</v>
      </c>
      <c r="M3749" s="11">
        <v>0.39999999999999997</v>
      </c>
      <c r="O3749" s="16"/>
      <c r="P3749" s="14"/>
      <c r="Q3749" s="12"/>
      <c r="R3749" s="13"/>
    </row>
    <row r="3750" spans="1:18" ht="15.75" customHeight="1">
      <c r="A3750" s="1" t="s">
        <v>39</v>
      </c>
      <c r="B3750" s="6" t="s">
        <v>14</v>
      </c>
      <c r="C3750" s="6">
        <v>1185732</v>
      </c>
      <c r="D3750" s="7">
        <v>44217</v>
      </c>
      <c r="E3750" s="6" t="s">
        <v>15</v>
      </c>
      <c r="F3750" s="6" t="s">
        <v>127</v>
      </c>
      <c r="G3750" s="6" t="s">
        <v>128</v>
      </c>
      <c r="H3750" s="6" t="s">
        <v>17</v>
      </c>
      <c r="I3750" s="8">
        <v>0.5</v>
      </c>
      <c r="J3750" s="9">
        <v>5250</v>
      </c>
      <c r="K3750" s="10">
        <f t="shared" si="0"/>
        <v>2625</v>
      </c>
      <c r="L3750" s="10">
        <f t="shared" si="1"/>
        <v>1050</v>
      </c>
      <c r="M3750" s="11">
        <v>0.4</v>
      </c>
      <c r="O3750" s="16"/>
      <c r="P3750" s="14"/>
      <c r="Q3750" s="12"/>
      <c r="R3750" s="13"/>
    </row>
    <row r="3751" spans="1:18" ht="15.75" customHeight="1">
      <c r="A3751" s="1"/>
      <c r="B3751" s="6" t="s">
        <v>14</v>
      </c>
      <c r="C3751" s="6">
        <v>1185732</v>
      </c>
      <c r="D3751" s="7">
        <v>44217</v>
      </c>
      <c r="E3751" s="6" t="s">
        <v>15</v>
      </c>
      <c r="F3751" s="6" t="s">
        <v>127</v>
      </c>
      <c r="G3751" s="6" t="s">
        <v>128</v>
      </c>
      <c r="H3751" s="6" t="s">
        <v>18</v>
      </c>
      <c r="I3751" s="8">
        <v>0.5</v>
      </c>
      <c r="J3751" s="9">
        <v>3250</v>
      </c>
      <c r="K3751" s="10">
        <f t="shared" si="0"/>
        <v>1625</v>
      </c>
      <c r="L3751" s="10">
        <f t="shared" si="1"/>
        <v>650</v>
      </c>
      <c r="M3751" s="11">
        <v>0.4</v>
      </c>
      <c r="O3751" s="16"/>
      <c r="P3751" s="14"/>
      <c r="Q3751" s="12"/>
      <c r="R3751" s="13"/>
    </row>
    <row r="3752" spans="1:18" ht="15.75" customHeight="1">
      <c r="A3752" s="1"/>
      <c r="B3752" s="6" t="s">
        <v>14</v>
      </c>
      <c r="C3752" s="6">
        <v>1185732</v>
      </c>
      <c r="D3752" s="7">
        <v>44217</v>
      </c>
      <c r="E3752" s="6" t="s">
        <v>15</v>
      </c>
      <c r="F3752" s="6" t="s">
        <v>127</v>
      </c>
      <c r="G3752" s="6" t="s">
        <v>128</v>
      </c>
      <c r="H3752" s="6" t="s">
        <v>19</v>
      </c>
      <c r="I3752" s="8">
        <v>0.4</v>
      </c>
      <c r="J3752" s="9">
        <v>3250</v>
      </c>
      <c r="K3752" s="10">
        <f t="shared" si="0"/>
        <v>1300</v>
      </c>
      <c r="L3752" s="10">
        <f t="shared" si="1"/>
        <v>390</v>
      </c>
      <c r="M3752" s="11">
        <v>0.3</v>
      </c>
      <c r="O3752" s="16"/>
      <c r="P3752" s="14"/>
      <c r="Q3752" s="12"/>
      <c r="R3752" s="13"/>
    </row>
    <row r="3753" spans="1:18" ht="15.75" customHeight="1">
      <c r="A3753" s="1"/>
      <c r="B3753" s="6" t="s">
        <v>14</v>
      </c>
      <c r="C3753" s="6">
        <v>1185732</v>
      </c>
      <c r="D3753" s="7">
        <v>44217</v>
      </c>
      <c r="E3753" s="6" t="s">
        <v>15</v>
      </c>
      <c r="F3753" s="6" t="s">
        <v>127</v>
      </c>
      <c r="G3753" s="6" t="s">
        <v>128</v>
      </c>
      <c r="H3753" s="6" t="s">
        <v>20</v>
      </c>
      <c r="I3753" s="8">
        <v>0.44999999999999996</v>
      </c>
      <c r="J3753" s="9">
        <v>1750</v>
      </c>
      <c r="K3753" s="10">
        <f t="shared" si="0"/>
        <v>787.49999999999989</v>
      </c>
      <c r="L3753" s="10">
        <f t="shared" si="1"/>
        <v>236.24999999999994</v>
      </c>
      <c r="M3753" s="11">
        <v>0.3</v>
      </c>
      <c r="O3753" s="16"/>
      <c r="P3753" s="14"/>
      <c r="Q3753" s="12"/>
      <c r="R3753" s="13"/>
    </row>
    <row r="3754" spans="1:18" ht="15.75" customHeight="1">
      <c r="A3754" s="1"/>
      <c r="B3754" s="6" t="s">
        <v>14</v>
      </c>
      <c r="C3754" s="6">
        <v>1185732</v>
      </c>
      <c r="D3754" s="7">
        <v>44217</v>
      </c>
      <c r="E3754" s="6" t="s">
        <v>15</v>
      </c>
      <c r="F3754" s="6" t="s">
        <v>127</v>
      </c>
      <c r="G3754" s="6" t="s">
        <v>128</v>
      </c>
      <c r="H3754" s="6" t="s">
        <v>21</v>
      </c>
      <c r="I3754" s="8">
        <v>0.60000000000000009</v>
      </c>
      <c r="J3754" s="9">
        <v>2250</v>
      </c>
      <c r="K3754" s="10">
        <f t="shared" si="0"/>
        <v>1350.0000000000002</v>
      </c>
      <c r="L3754" s="10">
        <f t="shared" si="1"/>
        <v>405.00000000000006</v>
      </c>
      <c r="M3754" s="11">
        <v>0.3</v>
      </c>
      <c r="O3754" s="16"/>
      <c r="P3754" s="14"/>
      <c r="Q3754" s="12"/>
      <c r="R3754" s="13"/>
    </row>
    <row r="3755" spans="1:18" ht="15.75" customHeight="1">
      <c r="A3755" s="1"/>
      <c r="B3755" s="6" t="s">
        <v>14</v>
      </c>
      <c r="C3755" s="6">
        <v>1185732</v>
      </c>
      <c r="D3755" s="7">
        <v>44217</v>
      </c>
      <c r="E3755" s="6" t="s">
        <v>15</v>
      </c>
      <c r="F3755" s="6" t="s">
        <v>127</v>
      </c>
      <c r="G3755" s="6" t="s">
        <v>128</v>
      </c>
      <c r="H3755" s="6" t="s">
        <v>22</v>
      </c>
      <c r="I3755" s="8">
        <v>0.5</v>
      </c>
      <c r="J3755" s="9">
        <v>3250</v>
      </c>
      <c r="K3755" s="10">
        <f t="shared" si="0"/>
        <v>1625</v>
      </c>
      <c r="L3755" s="10">
        <f t="shared" si="1"/>
        <v>568.75</v>
      </c>
      <c r="M3755" s="11">
        <v>0.35</v>
      </c>
      <c r="O3755" s="16"/>
      <c r="P3755" s="14"/>
      <c r="Q3755" s="12"/>
      <c r="R3755" s="13"/>
    </row>
    <row r="3756" spans="1:18" ht="15.75" customHeight="1">
      <c r="A3756" s="1"/>
      <c r="B3756" s="6" t="s">
        <v>14</v>
      </c>
      <c r="C3756" s="6">
        <v>1185732</v>
      </c>
      <c r="D3756" s="7">
        <v>44246</v>
      </c>
      <c r="E3756" s="6" t="s">
        <v>15</v>
      </c>
      <c r="F3756" s="6" t="s">
        <v>127</v>
      </c>
      <c r="G3756" s="6" t="s">
        <v>128</v>
      </c>
      <c r="H3756" s="6" t="s">
        <v>17</v>
      </c>
      <c r="I3756" s="8">
        <v>0.5</v>
      </c>
      <c r="J3756" s="9">
        <v>6000</v>
      </c>
      <c r="K3756" s="10">
        <f t="shared" si="0"/>
        <v>3000</v>
      </c>
      <c r="L3756" s="10">
        <f t="shared" si="1"/>
        <v>1200</v>
      </c>
      <c r="M3756" s="11">
        <v>0.4</v>
      </c>
      <c r="O3756" s="16"/>
      <c r="P3756" s="14"/>
      <c r="Q3756" s="12"/>
      <c r="R3756" s="13"/>
    </row>
    <row r="3757" spans="1:18" ht="15.75" customHeight="1">
      <c r="A3757" s="1"/>
      <c r="B3757" s="6" t="s">
        <v>14</v>
      </c>
      <c r="C3757" s="6">
        <v>1185732</v>
      </c>
      <c r="D3757" s="7">
        <v>44246</v>
      </c>
      <c r="E3757" s="6" t="s">
        <v>15</v>
      </c>
      <c r="F3757" s="6" t="s">
        <v>127</v>
      </c>
      <c r="G3757" s="6" t="s">
        <v>128</v>
      </c>
      <c r="H3757" s="6" t="s">
        <v>18</v>
      </c>
      <c r="I3757" s="8">
        <v>0.5</v>
      </c>
      <c r="J3757" s="9">
        <v>2500</v>
      </c>
      <c r="K3757" s="10">
        <f t="shared" si="0"/>
        <v>1250</v>
      </c>
      <c r="L3757" s="10">
        <f t="shared" si="1"/>
        <v>500</v>
      </c>
      <c r="M3757" s="11">
        <v>0.4</v>
      </c>
      <c r="O3757" s="16"/>
      <c r="P3757" s="14"/>
      <c r="Q3757" s="12"/>
      <c r="R3757" s="13"/>
    </row>
    <row r="3758" spans="1:18" ht="15.75" customHeight="1">
      <c r="A3758" s="1"/>
      <c r="B3758" s="6" t="s">
        <v>14</v>
      </c>
      <c r="C3758" s="6">
        <v>1185732</v>
      </c>
      <c r="D3758" s="7">
        <v>44246</v>
      </c>
      <c r="E3758" s="6" t="s">
        <v>15</v>
      </c>
      <c r="F3758" s="6" t="s">
        <v>127</v>
      </c>
      <c r="G3758" s="6" t="s">
        <v>128</v>
      </c>
      <c r="H3758" s="6" t="s">
        <v>19</v>
      </c>
      <c r="I3758" s="8">
        <v>0.4</v>
      </c>
      <c r="J3758" s="9">
        <v>3000</v>
      </c>
      <c r="K3758" s="10">
        <f t="shared" si="0"/>
        <v>1200</v>
      </c>
      <c r="L3758" s="10">
        <f t="shared" si="1"/>
        <v>360</v>
      </c>
      <c r="M3758" s="11">
        <v>0.3</v>
      </c>
      <c r="O3758" s="16"/>
      <c r="P3758" s="14"/>
      <c r="Q3758" s="12"/>
      <c r="R3758" s="13"/>
    </row>
    <row r="3759" spans="1:18" ht="15.75" customHeight="1">
      <c r="A3759" s="1"/>
      <c r="B3759" s="6" t="s">
        <v>14</v>
      </c>
      <c r="C3759" s="6">
        <v>1185732</v>
      </c>
      <c r="D3759" s="7">
        <v>44246</v>
      </c>
      <c r="E3759" s="6" t="s">
        <v>15</v>
      </c>
      <c r="F3759" s="6" t="s">
        <v>127</v>
      </c>
      <c r="G3759" s="6" t="s">
        <v>128</v>
      </c>
      <c r="H3759" s="6" t="s">
        <v>20</v>
      </c>
      <c r="I3759" s="8">
        <v>0.44999999999999996</v>
      </c>
      <c r="J3759" s="9">
        <v>2000</v>
      </c>
      <c r="K3759" s="10">
        <f t="shared" si="0"/>
        <v>899.99999999999989</v>
      </c>
      <c r="L3759" s="10">
        <f t="shared" si="1"/>
        <v>269.99999999999994</v>
      </c>
      <c r="M3759" s="11">
        <v>0.3</v>
      </c>
      <c r="O3759" s="16"/>
      <c r="P3759" s="14"/>
      <c r="Q3759" s="12"/>
      <c r="R3759" s="13"/>
    </row>
    <row r="3760" spans="1:18" ht="15.75" customHeight="1">
      <c r="A3760" s="1"/>
      <c r="B3760" s="6" t="s">
        <v>14</v>
      </c>
      <c r="C3760" s="6">
        <v>1185732</v>
      </c>
      <c r="D3760" s="7">
        <v>44246</v>
      </c>
      <c r="E3760" s="6" t="s">
        <v>15</v>
      </c>
      <c r="F3760" s="6" t="s">
        <v>127</v>
      </c>
      <c r="G3760" s="6" t="s">
        <v>128</v>
      </c>
      <c r="H3760" s="6" t="s">
        <v>21</v>
      </c>
      <c r="I3760" s="8">
        <v>0.60000000000000009</v>
      </c>
      <c r="J3760" s="9">
        <v>2750</v>
      </c>
      <c r="K3760" s="10">
        <f t="shared" si="0"/>
        <v>1650.0000000000002</v>
      </c>
      <c r="L3760" s="10">
        <f t="shared" si="1"/>
        <v>495.00000000000006</v>
      </c>
      <c r="M3760" s="11">
        <v>0.3</v>
      </c>
      <c r="O3760" s="16"/>
      <c r="P3760" s="14"/>
      <c r="Q3760" s="12"/>
      <c r="R3760" s="13"/>
    </row>
    <row r="3761" spans="1:18" ht="15.75" customHeight="1">
      <c r="A3761" s="1"/>
      <c r="B3761" s="6" t="s">
        <v>14</v>
      </c>
      <c r="C3761" s="6">
        <v>1185732</v>
      </c>
      <c r="D3761" s="7">
        <v>44246</v>
      </c>
      <c r="E3761" s="6" t="s">
        <v>15</v>
      </c>
      <c r="F3761" s="6" t="s">
        <v>127</v>
      </c>
      <c r="G3761" s="6" t="s">
        <v>128</v>
      </c>
      <c r="H3761" s="6" t="s">
        <v>22</v>
      </c>
      <c r="I3761" s="8">
        <v>0.5</v>
      </c>
      <c r="J3761" s="9">
        <v>3750</v>
      </c>
      <c r="K3761" s="10">
        <f t="shared" si="0"/>
        <v>1875</v>
      </c>
      <c r="L3761" s="10">
        <f t="shared" si="1"/>
        <v>656.25</v>
      </c>
      <c r="M3761" s="11">
        <v>0.35</v>
      </c>
      <c r="O3761" s="16"/>
      <c r="P3761" s="14"/>
      <c r="Q3761" s="12"/>
      <c r="R3761" s="13"/>
    </row>
    <row r="3762" spans="1:18" ht="15.75" customHeight="1">
      <c r="A3762" s="1"/>
      <c r="B3762" s="6" t="s">
        <v>14</v>
      </c>
      <c r="C3762" s="6">
        <v>1185732</v>
      </c>
      <c r="D3762" s="7">
        <v>44272</v>
      </c>
      <c r="E3762" s="6" t="s">
        <v>15</v>
      </c>
      <c r="F3762" s="6" t="s">
        <v>127</v>
      </c>
      <c r="G3762" s="6" t="s">
        <v>128</v>
      </c>
      <c r="H3762" s="6" t="s">
        <v>17</v>
      </c>
      <c r="I3762" s="8">
        <v>0.5</v>
      </c>
      <c r="J3762" s="9">
        <v>5700</v>
      </c>
      <c r="K3762" s="10">
        <f t="shared" si="0"/>
        <v>2850</v>
      </c>
      <c r="L3762" s="10">
        <f t="shared" si="1"/>
        <v>1140</v>
      </c>
      <c r="M3762" s="11">
        <v>0.4</v>
      </c>
      <c r="O3762" s="16"/>
      <c r="P3762" s="14"/>
      <c r="Q3762" s="12"/>
      <c r="R3762" s="13"/>
    </row>
    <row r="3763" spans="1:18" ht="15.75" customHeight="1">
      <c r="A3763" s="1"/>
      <c r="B3763" s="6" t="s">
        <v>14</v>
      </c>
      <c r="C3763" s="6">
        <v>1185732</v>
      </c>
      <c r="D3763" s="7">
        <v>44272</v>
      </c>
      <c r="E3763" s="6" t="s">
        <v>15</v>
      </c>
      <c r="F3763" s="6" t="s">
        <v>127</v>
      </c>
      <c r="G3763" s="6" t="s">
        <v>128</v>
      </c>
      <c r="H3763" s="6" t="s">
        <v>18</v>
      </c>
      <c r="I3763" s="8">
        <v>0.5</v>
      </c>
      <c r="J3763" s="9">
        <v>2750</v>
      </c>
      <c r="K3763" s="10">
        <f t="shared" si="0"/>
        <v>1375</v>
      </c>
      <c r="L3763" s="10">
        <f t="shared" si="1"/>
        <v>550</v>
      </c>
      <c r="M3763" s="11">
        <v>0.4</v>
      </c>
      <c r="O3763" s="16"/>
      <c r="P3763" s="14"/>
      <c r="Q3763" s="12"/>
      <c r="R3763" s="13"/>
    </row>
    <row r="3764" spans="1:18" ht="15.75" customHeight="1">
      <c r="A3764" s="1"/>
      <c r="B3764" s="6" t="s">
        <v>14</v>
      </c>
      <c r="C3764" s="6">
        <v>1185732</v>
      </c>
      <c r="D3764" s="7">
        <v>44272</v>
      </c>
      <c r="E3764" s="6" t="s">
        <v>15</v>
      </c>
      <c r="F3764" s="6" t="s">
        <v>127</v>
      </c>
      <c r="G3764" s="6" t="s">
        <v>128</v>
      </c>
      <c r="H3764" s="6" t="s">
        <v>19</v>
      </c>
      <c r="I3764" s="8">
        <v>0.4</v>
      </c>
      <c r="J3764" s="9">
        <v>3000</v>
      </c>
      <c r="K3764" s="10">
        <f t="shared" si="0"/>
        <v>1200</v>
      </c>
      <c r="L3764" s="10">
        <f t="shared" si="1"/>
        <v>360</v>
      </c>
      <c r="M3764" s="11">
        <v>0.3</v>
      </c>
      <c r="O3764" s="16"/>
      <c r="P3764" s="14"/>
      <c r="Q3764" s="12"/>
      <c r="R3764" s="13"/>
    </row>
    <row r="3765" spans="1:18" ht="15.75" customHeight="1">
      <c r="A3765" s="1"/>
      <c r="B3765" s="6" t="s">
        <v>14</v>
      </c>
      <c r="C3765" s="6">
        <v>1185732</v>
      </c>
      <c r="D3765" s="7">
        <v>44272</v>
      </c>
      <c r="E3765" s="6" t="s">
        <v>15</v>
      </c>
      <c r="F3765" s="6" t="s">
        <v>127</v>
      </c>
      <c r="G3765" s="6" t="s">
        <v>128</v>
      </c>
      <c r="H3765" s="6" t="s">
        <v>20</v>
      </c>
      <c r="I3765" s="8">
        <v>0.44999999999999996</v>
      </c>
      <c r="J3765" s="9">
        <v>1500</v>
      </c>
      <c r="K3765" s="10">
        <f t="shared" si="0"/>
        <v>674.99999999999989</v>
      </c>
      <c r="L3765" s="10">
        <f t="shared" si="1"/>
        <v>202.49999999999997</v>
      </c>
      <c r="M3765" s="11">
        <v>0.3</v>
      </c>
      <c r="O3765" s="16"/>
      <c r="P3765" s="14"/>
      <c r="Q3765" s="12"/>
      <c r="R3765" s="13"/>
    </row>
    <row r="3766" spans="1:18" ht="15.75" customHeight="1">
      <c r="A3766" s="1"/>
      <c r="B3766" s="6" t="s">
        <v>14</v>
      </c>
      <c r="C3766" s="6">
        <v>1185732</v>
      </c>
      <c r="D3766" s="7">
        <v>44272</v>
      </c>
      <c r="E3766" s="6" t="s">
        <v>15</v>
      </c>
      <c r="F3766" s="6" t="s">
        <v>127</v>
      </c>
      <c r="G3766" s="6" t="s">
        <v>128</v>
      </c>
      <c r="H3766" s="6" t="s">
        <v>21</v>
      </c>
      <c r="I3766" s="8">
        <v>0.60000000000000009</v>
      </c>
      <c r="J3766" s="9">
        <v>2000</v>
      </c>
      <c r="K3766" s="10">
        <f t="shared" si="0"/>
        <v>1200.0000000000002</v>
      </c>
      <c r="L3766" s="10">
        <f t="shared" si="1"/>
        <v>360.00000000000006</v>
      </c>
      <c r="M3766" s="11">
        <v>0.3</v>
      </c>
      <c r="O3766" s="16"/>
      <c r="P3766" s="14"/>
      <c r="Q3766" s="12"/>
      <c r="R3766" s="13"/>
    </row>
    <row r="3767" spans="1:18" ht="15.75" customHeight="1">
      <c r="A3767" s="1"/>
      <c r="B3767" s="6" t="s">
        <v>14</v>
      </c>
      <c r="C3767" s="6">
        <v>1185732</v>
      </c>
      <c r="D3767" s="7">
        <v>44272</v>
      </c>
      <c r="E3767" s="6" t="s">
        <v>15</v>
      </c>
      <c r="F3767" s="6" t="s">
        <v>127</v>
      </c>
      <c r="G3767" s="6" t="s">
        <v>128</v>
      </c>
      <c r="H3767" s="6" t="s">
        <v>22</v>
      </c>
      <c r="I3767" s="8">
        <v>0.5</v>
      </c>
      <c r="J3767" s="9">
        <v>3000</v>
      </c>
      <c r="K3767" s="10">
        <f t="shared" si="0"/>
        <v>1500</v>
      </c>
      <c r="L3767" s="10">
        <f t="shared" si="1"/>
        <v>525</v>
      </c>
      <c r="M3767" s="11">
        <v>0.35</v>
      </c>
      <c r="O3767" s="16"/>
      <c r="P3767" s="14"/>
      <c r="Q3767" s="12"/>
      <c r="R3767" s="13"/>
    </row>
    <row r="3768" spans="1:18" ht="15.75" customHeight="1">
      <c r="A3768" s="1"/>
      <c r="B3768" s="6" t="s">
        <v>14</v>
      </c>
      <c r="C3768" s="6">
        <v>1185732</v>
      </c>
      <c r="D3768" s="7">
        <v>44304</v>
      </c>
      <c r="E3768" s="6" t="s">
        <v>15</v>
      </c>
      <c r="F3768" s="6" t="s">
        <v>127</v>
      </c>
      <c r="G3768" s="6" t="s">
        <v>128</v>
      </c>
      <c r="H3768" s="6" t="s">
        <v>17</v>
      </c>
      <c r="I3768" s="8">
        <v>0.5</v>
      </c>
      <c r="J3768" s="9">
        <v>5500</v>
      </c>
      <c r="K3768" s="10">
        <f t="shared" si="0"/>
        <v>2750</v>
      </c>
      <c r="L3768" s="10">
        <f t="shared" si="1"/>
        <v>1100</v>
      </c>
      <c r="M3768" s="11">
        <v>0.4</v>
      </c>
      <c r="O3768" s="16"/>
      <c r="P3768" s="14"/>
      <c r="Q3768" s="12"/>
      <c r="R3768" s="13"/>
    </row>
    <row r="3769" spans="1:18" ht="15.75" customHeight="1">
      <c r="A3769" s="1"/>
      <c r="B3769" s="6" t="s">
        <v>14</v>
      </c>
      <c r="C3769" s="6">
        <v>1185732</v>
      </c>
      <c r="D3769" s="7">
        <v>44304</v>
      </c>
      <c r="E3769" s="6" t="s">
        <v>15</v>
      </c>
      <c r="F3769" s="6" t="s">
        <v>127</v>
      </c>
      <c r="G3769" s="6" t="s">
        <v>128</v>
      </c>
      <c r="H3769" s="6" t="s">
        <v>18</v>
      </c>
      <c r="I3769" s="8">
        <v>0.5</v>
      </c>
      <c r="J3769" s="9">
        <v>2500</v>
      </c>
      <c r="K3769" s="10">
        <f t="shared" si="0"/>
        <v>1250</v>
      </c>
      <c r="L3769" s="10">
        <f t="shared" si="1"/>
        <v>500</v>
      </c>
      <c r="M3769" s="11">
        <v>0.4</v>
      </c>
      <c r="O3769" s="16"/>
      <c r="P3769" s="14"/>
      <c r="Q3769" s="12"/>
      <c r="R3769" s="13"/>
    </row>
    <row r="3770" spans="1:18" ht="15.75" customHeight="1">
      <c r="A3770" s="1"/>
      <c r="B3770" s="6" t="s">
        <v>14</v>
      </c>
      <c r="C3770" s="6">
        <v>1185732</v>
      </c>
      <c r="D3770" s="7">
        <v>44304</v>
      </c>
      <c r="E3770" s="6" t="s">
        <v>15</v>
      </c>
      <c r="F3770" s="6" t="s">
        <v>127</v>
      </c>
      <c r="G3770" s="6" t="s">
        <v>128</v>
      </c>
      <c r="H3770" s="6" t="s">
        <v>19</v>
      </c>
      <c r="I3770" s="8">
        <v>0.4</v>
      </c>
      <c r="J3770" s="9">
        <v>2500</v>
      </c>
      <c r="K3770" s="10">
        <f t="shared" si="0"/>
        <v>1000</v>
      </c>
      <c r="L3770" s="10">
        <f t="shared" si="1"/>
        <v>300</v>
      </c>
      <c r="M3770" s="11">
        <v>0.3</v>
      </c>
      <c r="O3770" s="16"/>
      <c r="P3770" s="14"/>
      <c r="Q3770" s="12"/>
      <c r="R3770" s="13"/>
    </row>
    <row r="3771" spans="1:18" ht="15.75" customHeight="1">
      <c r="A3771" s="1"/>
      <c r="B3771" s="6" t="s">
        <v>14</v>
      </c>
      <c r="C3771" s="6">
        <v>1185732</v>
      </c>
      <c r="D3771" s="7">
        <v>44304</v>
      </c>
      <c r="E3771" s="6" t="s">
        <v>15</v>
      </c>
      <c r="F3771" s="6" t="s">
        <v>127</v>
      </c>
      <c r="G3771" s="6" t="s">
        <v>128</v>
      </c>
      <c r="H3771" s="6" t="s">
        <v>20</v>
      </c>
      <c r="I3771" s="8">
        <v>0.44999999999999996</v>
      </c>
      <c r="J3771" s="9">
        <v>1750</v>
      </c>
      <c r="K3771" s="10">
        <f t="shared" si="0"/>
        <v>787.49999999999989</v>
      </c>
      <c r="L3771" s="10">
        <f t="shared" si="1"/>
        <v>236.24999999999994</v>
      </c>
      <c r="M3771" s="11">
        <v>0.3</v>
      </c>
      <c r="O3771" s="16"/>
      <c r="P3771" s="14"/>
      <c r="Q3771" s="12"/>
      <c r="R3771" s="13"/>
    </row>
    <row r="3772" spans="1:18" ht="15.75" customHeight="1">
      <c r="A3772" s="1"/>
      <c r="B3772" s="6" t="s">
        <v>14</v>
      </c>
      <c r="C3772" s="6">
        <v>1185732</v>
      </c>
      <c r="D3772" s="7">
        <v>44304</v>
      </c>
      <c r="E3772" s="6" t="s">
        <v>15</v>
      </c>
      <c r="F3772" s="6" t="s">
        <v>127</v>
      </c>
      <c r="G3772" s="6" t="s">
        <v>128</v>
      </c>
      <c r="H3772" s="6" t="s">
        <v>21</v>
      </c>
      <c r="I3772" s="8">
        <v>0.60000000000000009</v>
      </c>
      <c r="J3772" s="9">
        <v>1750</v>
      </c>
      <c r="K3772" s="10">
        <f t="shared" si="0"/>
        <v>1050.0000000000002</v>
      </c>
      <c r="L3772" s="10">
        <f t="shared" si="1"/>
        <v>315.00000000000006</v>
      </c>
      <c r="M3772" s="11">
        <v>0.3</v>
      </c>
      <c r="O3772" s="16"/>
      <c r="P3772" s="14"/>
      <c r="Q3772" s="12"/>
      <c r="R3772" s="13"/>
    </row>
    <row r="3773" spans="1:18" ht="15.75" customHeight="1">
      <c r="A3773" s="1"/>
      <c r="B3773" s="6" t="s">
        <v>14</v>
      </c>
      <c r="C3773" s="6">
        <v>1185732</v>
      </c>
      <c r="D3773" s="7">
        <v>44304</v>
      </c>
      <c r="E3773" s="6" t="s">
        <v>15</v>
      </c>
      <c r="F3773" s="6" t="s">
        <v>127</v>
      </c>
      <c r="G3773" s="6" t="s">
        <v>128</v>
      </c>
      <c r="H3773" s="6" t="s">
        <v>22</v>
      </c>
      <c r="I3773" s="8">
        <v>0.5</v>
      </c>
      <c r="J3773" s="9">
        <v>3250</v>
      </c>
      <c r="K3773" s="10">
        <f t="shared" si="0"/>
        <v>1625</v>
      </c>
      <c r="L3773" s="10">
        <f t="shared" si="1"/>
        <v>568.75</v>
      </c>
      <c r="M3773" s="11">
        <v>0.35</v>
      </c>
      <c r="O3773" s="16"/>
      <c r="P3773" s="14"/>
      <c r="Q3773" s="12"/>
      <c r="R3773" s="13"/>
    </row>
    <row r="3774" spans="1:18" ht="15.75" customHeight="1">
      <c r="A3774" s="1"/>
      <c r="B3774" s="6" t="s">
        <v>14</v>
      </c>
      <c r="C3774" s="6">
        <v>1185732</v>
      </c>
      <c r="D3774" s="7">
        <v>44333</v>
      </c>
      <c r="E3774" s="6" t="s">
        <v>15</v>
      </c>
      <c r="F3774" s="6" t="s">
        <v>127</v>
      </c>
      <c r="G3774" s="6" t="s">
        <v>128</v>
      </c>
      <c r="H3774" s="6" t="s">
        <v>17</v>
      </c>
      <c r="I3774" s="8">
        <v>0.65</v>
      </c>
      <c r="J3774" s="9">
        <v>5950</v>
      </c>
      <c r="K3774" s="10">
        <f t="shared" si="0"/>
        <v>3867.5</v>
      </c>
      <c r="L3774" s="10">
        <f t="shared" si="1"/>
        <v>1547</v>
      </c>
      <c r="M3774" s="11">
        <v>0.4</v>
      </c>
      <c r="O3774" s="16"/>
      <c r="P3774" s="14"/>
      <c r="Q3774" s="12"/>
      <c r="R3774" s="13"/>
    </row>
    <row r="3775" spans="1:18" ht="15.75" customHeight="1">
      <c r="A3775" s="1"/>
      <c r="B3775" s="6" t="s">
        <v>14</v>
      </c>
      <c r="C3775" s="6">
        <v>1185732</v>
      </c>
      <c r="D3775" s="7">
        <v>44333</v>
      </c>
      <c r="E3775" s="6" t="s">
        <v>15</v>
      </c>
      <c r="F3775" s="6" t="s">
        <v>127</v>
      </c>
      <c r="G3775" s="6" t="s">
        <v>128</v>
      </c>
      <c r="H3775" s="6" t="s">
        <v>18</v>
      </c>
      <c r="I3775" s="8">
        <v>0.60000000000000009</v>
      </c>
      <c r="J3775" s="9">
        <v>3000</v>
      </c>
      <c r="K3775" s="10">
        <f t="shared" si="0"/>
        <v>1800.0000000000002</v>
      </c>
      <c r="L3775" s="10">
        <f t="shared" si="1"/>
        <v>720.00000000000011</v>
      </c>
      <c r="M3775" s="11">
        <v>0.4</v>
      </c>
      <c r="O3775" s="16"/>
      <c r="P3775" s="14"/>
      <c r="Q3775" s="12"/>
      <c r="R3775" s="13"/>
    </row>
    <row r="3776" spans="1:18" ht="15.75" customHeight="1">
      <c r="A3776" s="1"/>
      <c r="B3776" s="6" t="s">
        <v>14</v>
      </c>
      <c r="C3776" s="6">
        <v>1185732</v>
      </c>
      <c r="D3776" s="7">
        <v>44333</v>
      </c>
      <c r="E3776" s="6" t="s">
        <v>15</v>
      </c>
      <c r="F3776" s="6" t="s">
        <v>127</v>
      </c>
      <c r="G3776" s="6" t="s">
        <v>128</v>
      </c>
      <c r="H3776" s="6" t="s">
        <v>19</v>
      </c>
      <c r="I3776" s="8">
        <v>0.55000000000000004</v>
      </c>
      <c r="J3776" s="9">
        <v>3250</v>
      </c>
      <c r="K3776" s="10">
        <f t="shared" si="0"/>
        <v>1787.5000000000002</v>
      </c>
      <c r="L3776" s="10">
        <f t="shared" si="1"/>
        <v>536.25</v>
      </c>
      <c r="M3776" s="11">
        <v>0.3</v>
      </c>
      <c r="O3776" s="16"/>
      <c r="P3776" s="14"/>
      <c r="Q3776" s="12"/>
      <c r="R3776" s="13"/>
    </row>
    <row r="3777" spans="1:18" ht="15.75" customHeight="1">
      <c r="A3777" s="1"/>
      <c r="B3777" s="6" t="s">
        <v>14</v>
      </c>
      <c r="C3777" s="6">
        <v>1185732</v>
      </c>
      <c r="D3777" s="7">
        <v>44333</v>
      </c>
      <c r="E3777" s="6" t="s">
        <v>15</v>
      </c>
      <c r="F3777" s="6" t="s">
        <v>127</v>
      </c>
      <c r="G3777" s="6" t="s">
        <v>128</v>
      </c>
      <c r="H3777" s="6" t="s">
        <v>20</v>
      </c>
      <c r="I3777" s="8">
        <v>0.55000000000000004</v>
      </c>
      <c r="J3777" s="9">
        <v>2750</v>
      </c>
      <c r="K3777" s="10">
        <f t="shared" si="0"/>
        <v>1512.5000000000002</v>
      </c>
      <c r="L3777" s="10">
        <f t="shared" si="1"/>
        <v>453.75000000000006</v>
      </c>
      <c r="M3777" s="11">
        <v>0.3</v>
      </c>
      <c r="O3777" s="16"/>
      <c r="P3777" s="14"/>
      <c r="Q3777" s="12"/>
      <c r="R3777" s="13"/>
    </row>
    <row r="3778" spans="1:18" ht="15.75" customHeight="1">
      <c r="A3778" s="1"/>
      <c r="B3778" s="6" t="s">
        <v>14</v>
      </c>
      <c r="C3778" s="6">
        <v>1185732</v>
      </c>
      <c r="D3778" s="7">
        <v>44333</v>
      </c>
      <c r="E3778" s="6" t="s">
        <v>15</v>
      </c>
      <c r="F3778" s="6" t="s">
        <v>127</v>
      </c>
      <c r="G3778" s="6" t="s">
        <v>128</v>
      </c>
      <c r="H3778" s="6" t="s">
        <v>21</v>
      </c>
      <c r="I3778" s="8">
        <v>0.65</v>
      </c>
      <c r="J3778" s="9">
        <v>3000</v>
      </c>
      <c r="K3778" s="10">
        <f t="shared" si="0"/>
        <v>1950</v>
      </c>
      <c r="L3778" s="10">
        <f t="shared" si="1"/>
        <v>585</v>
      </c>
      <c r="M3778" s="11">
        <v>0.3</v>
      </c>
      <c r="O3778" s="16"/>
      <c r="P3778" s="14"/>
      <c r="Q3778" s="12"/>
      <c r="R3778" s="13"/>
    </row>
    <row r="3779" spans="1:18" ht="15.75" customHeight="1">
      <c r="A3779" s="1"/>
      <c r="B3779" s="6" t="s">
        <v>14</v>
      </c>
      <c r="C3779" s="6">
        <v>1185732</v>
      </c>
      <c r="D3779" s="7">
        <v>44333</v>
      </c>
      <c r="E3779" s="6" t="s">
        <v>15</v>
      </c>
      <c r="F3779" s="6" t="s">
        <v>127</v>
      </c>
      <c r="G3779" s="6" t="s">
        <v>128</v>
      </c>
      <c r="H3779" s="6" t="s">
        <v>22</v>
      </c>
      <c r="I3779" s="8">
        <v>0.70000000000000007</v>
      </c>
      <c r="J3779" s="9">
        <v>4250</v>
      </c>
      <c r="K3779" s="10">
        <f t="shared" si="0"/>
        <v>2975.0000000000005</v>
      </c>
      <c r="L3779" s="10">
        <f t="shared" si="1"/>
        <v>1041.25</v>
      </c>
      <c r="M3779" s="11">
        <v>0.35</v>
      </c>
      <c r="O3779" s="16"/>
      <c r="P3779" s="14"/>
      <c r="Q3779" s="12"/>
      <c r="R3779" s="13"/>
    </row>
    <row r="3780" spans="1:18" ht="15.75" customHeight="1">
      <c r="A3780" s="1"/>
      <c r="B3780" s="6" t="s">
        <v>14</v>
      </c>
      <c r="C3780" s="6">
        <v>1185732</v>
      </c>
      <c r="D3780" s="7">
        <v>44366</v>
      </c>
      <c r="E3780" s="6" t="s">
        <v>15</v>
      </c>
      <c r="F3780" s="6" t="s">
        <v>127</v>
      </c>
      <c r="G3780" s="6" t="s">
        <v>128</v>
      </c>
      <c r="H3780" s="6" t="s">
        <v>17</v>
      </c>
      <c r="I3780" s="8">
        <v>0.65</v>
      </c>
      <c r="J3780" s="9">
        <v>6750</v>
      </c>
      <c r="K3780" s="10">
        <f t="shared" si="0"/>
        <v>4387.5</v>
      </c>
      <c r="L3780" s="10">
        <f t="shared" si="1"/>
        <v>1755</v>
      </c>
      <c r="M3780" s="11">
        <v>0.4</v>
      </c>
      <c r="O3780" s="16"/>
      <c r="P3780" s="14"/>
      <c r="Q3780" s="12"/>
      <c r="R3780" s="13"/>
    </row>
    <row r="3781" spans="1:18" ht="15.75" customHeight="1">
      <c r="A3781" s="1"/>
      <c r="B3781" s="6" t="s">
        <v>14</v>
      </c>
      <c r="C3781" s="6">
        <v>1185732</v>
      </c>
      <c r="D3781" s="7">
        <v>44366</v>
      </c>
      <c r="E3781" s="6" t="s">
        <v>15</v>
      </c>
      <c r="F3781" s="6" t="s">
        <v>127</v>
      </c>
      <c r="G3781" s="6" t="s">
        <v>128</v>
      </c>
      <c r="H3781" s="6" t="s">
        <v>18</v>
      </c>
      <c r="I3781" s="8">
        <v>0.60000000000000009</v>
      </c>
      <c r="J3781" s="9">
        <v>4250</v>
      </c>
      <c r="K3781" s="10">
        <f t="shared" si="0"/>
        <v>2550.0000000000005</v>
      </c>
      <c r="L3781" s="10">
        <f t="shared" si="1"/>
        <v>1020.0000000000002</v>
      </c>
      <c r="M3781" s="11">
        <v>0.4</v>
      </c>
      <c r="O3781" s="16"/>
      <c r="P3781" s="14"/>
      <c r="Q3781" s="12"/>
      <c r="R3781" s="13"/>
    </row>
    <row r="3782" spans="1:18" ht="15.75" customHeight="1">
      <c r="A3782" s="1"/>
      <c r="B3782" s="6" t="s">
        <v>14</v>
      </c>
      <c r="C3782" s="6">
        <v>1185732</v>
      </c>
      <c r="D3782" s="7">
        <v>44366</v>
      </c>
      <c r="E3782" s="6" t="s">
        <v>15</v>
      </c>
      <c r="F3782" s="6" t="s">
        <v>127</v>
      </c>
      <c r="G3782" s="6" t="s">
        <v>128</v>
      </c>
      <c r="H3782" s="6" t="s">
        <v>19</v>
      </c>
      <c r="I3782" s="8">
        <v>0.55000000000000004</v>
      </c>
      <c r="J3782" s="9">
        <v>3500</v>
      </c>
      <c r="K3782" s="10">
        <f t="shared" si="0"/>
        <v>1925.0000000000002</v>
      </c>
      <c r="L3782" s="10">
        <f t="shared" si="1"/>
        <v>577.5</v>
      </c>
      <c r="M3782" s="11">
        <v>0.3</v>
      </c>
      <c r="O3782" s="16"/>
      <c r="P3782" s="14"/>
      <c r="Q3782" s="12"/>
      <c r="R3782" s="13"/>
    </row>
    <row r="3783" spans="1:18" ht="15.75" customHeight="1">
      <c r="A3783" s="1"/>
      <c r="B3783" s="6" t="s">
        <v>14</v>
      </c>
      <c r="C3783" s="6">
        <v>1185732</v>
      </c>
      <c r="D3783" s="7">
        <v>44366</v>
      </c>
      <c r="E3783" s="6" t="s">
        <v>15</v>
      </c>
      <c r="F3783" s="6" t="s">
        <v>127</v>
      </c>
      <c r="G3783" s="6" t="s">
        <v>128</v>
      </c>
      <c r="H3783" s="6" t="s">
        <v>20</v>
      </c>
      <c r="I3783" s="8">
        <v>0.55000000000000004</v>
      </c>
      <c r="J3783" s="9">
        <v>3250</v>
      </c>
      <c r="K3783" s="10">
        <f t="shared" si="0"/>
        <v>1787.5000000000002</v>
      </c>
      <c r="L3783" s="10">
        <f t="shared" si="1"/>
        <v>536.25</v>
      </c>
      <c r="M3783" s="11">
        <v>0.3</v>
      </c>
      <c r="O3783" s="16"/>
      <c r="P3783" s="14"/>
      <c r="Q3783" s="12"/>
      <c r="R3783" s="13"/>
    </row>
    <row r="3784" spans="1:18" ht="15.75" customHeight="1">
      <c r="A3784" s="1"/>
      <c r="B3784" s="6" t="s">
        <v>14</v>
      </c>
      <c r="C3784" s="6">
        <v>1185732</v>
      </c>
      <c r="D3784" s="7">
        <v>44366</v>
      </c>
      <c r="E3784" s="6" t="s">
        <v>15</v>
      </c>
      <c r="F3784" s="6" t="s">
        <v>127</v>
      </c>
      <c r="G3784" s="6" t="s">
        <v>128</v>
      </c>
      <c r="H3784" s="6" t="s">
        <v>21</v>
      </c>
      <c r="I3784" s="8">
        <v>0.65</v>
      </c>
      <c r="J3784" s="9">
        <v>3250</v>
      </c>
      <c r="K3784" s="10">
        <f t="shared" si="0"/>
        <v>2112.5</v>
      </c>
      <c r="L3784" s="10">
        <f t="shared" si="1"/>
        <v>633.75</v>
      </c>
      <c r="M3784" s="11">
        <v>0.3</v>
      </c>
      <c r="O3784" s="16"/>
      <c r="P3784" s="14"/>
      <c r="Q3784" s="12"/>
      <c r="R3784" s="13"/>
    </row>
    <row r="3785" spans="1:18" ht="15.75" customHeight="1">
      <c r="A3785" s="1"/>
      <c r="B3785" s="6" t="s">
        <v>14</v>
      </c>
      <c r="C3785" s="6">
        <v>1185732</v>
      </c>
      <c r="D3785" s="7">
        <v>44366</v>
      </c>
      <c r="E3785" s="6" t="s">
        <v>15</v>
      </c>
      <c r="F3785" s="6" t="s">
        <v>127</v>
      </c>
      <c r="G3785" s="6" t="s">
        <v>128</v>
      </c>
      <c r="H3785" s="6" t="s">
        <v>22</v>
      </c>
      <c r="I3785" s="8">
        <v>0.70000000000000007</v>
      </c>
      <c r="J3785" s="9">
        <v>4750</v>
      </c>
      <c r="K3785" s="10">
        <f t="shared" si="0"/>
        <v>3325.0000000000005</v>
      </c>
      <c r="L3785" s="10">
        <f t="shared" si="1"/>
        <v>1163.75</v>
      </c>
      <c r="M3785" s="11">
        <v>0.35</v>
      </c>
      <c r="O3785" s="16"/>
      <c r="P3785" s="14"/>
      <c r="Q3785" s="12"/>
      <c r="R3785" s="13"/>
    </row>
    <row r="3786" spans="1:18" ht="15.75" customHeight="1">
      <c r="A3786" s="1"/>
      <c r="B3786" s="6" t="s">
        <v>14</v>
      </c>
      <c r="C3786" s="6">
        <v>1185732</v>
      </c>
      <c r="D3786" s="7">
        <v>44394</v>
      </c>
      <c r="E3786" s="6" t="s">
        <v>15</v>
      </c>
      <c r="F3786" s="6" t="s">
        <v>127</v>
      </c>
      <c r="G3786" s="6" t="s">
        <v>128</v>
      </c>
      <c r="H3786" s="6" t="s">
        <v>17</v>
      </c>
      <c r="I3786" s="8">
        <v>0.65</v>
      </c>
      <c r="J3786" s="9">
        <v>7000</v>
      </c>
      <c r="K3786" s="10">
        <f t="shared" si="0"/>
        <v>4550</v>
      </c>
      <c r="L3786" s="10">
        <f t="shared" si="1"/>
        <v>1820</v>
      </c>
      <c r="M3786" s="11">
        <v>0.4</v>
      </c>
      <c r="O3786" s="16"/>
      <c r="P3786" s="14"/>
      <c r="Q3786" s="12"/>
      <c r="R3786" s="13"/>
    </row>
    <row r="3787" spans="1:18" ht="15.75" customHeight="1">
      <c r="A3787" s="1"/>
      <c r="B3787" s="6" t="s">
        <v>14</v>
      </c>
      <c r="C3787" s="6">
        <v>1185732</v>
      </c>
      <c r="D3787" s="7">
        <v>44394</v>
      </c>
      <c r="E3787" s="6" t="s">
        <v>15</v>
      </c>
      <c r="F3787" s="6" t="s">
        <v>127</v>
      </c>
      <c r="G3787" s="6" t="s">
        <v>128</v>
      </c>
      <c r="H3787" s="6" t="s">
        <v>18</v>
      </c>
      <c r="I3787" s="8">
        <v>0.60000000000000009</v>
      </c>
      <c r="J3787" s="9">
        <v>4500</v>
      </c>
      <c r="K3787" s="10">
        <f t="shared" si="0"/>
        <v>2700.0000000000005</v>
      </c>
      <c r="L3787" s="10">
        <f t="shared" si="1"/>
        <v>1080.0000000000002</v>
      </c>
      <c r="M3787" s="11">
        <v>0.4</v>
      </c>
      <c r="O3787" s="16"/>
      <c r="P3787" s="14"/>
      <c r="Q3787" s="12"/>
      <c r="R3787" s="13"/>
    </row>
    <row r="3788" spans="1:18" ht="15.75" customHeight="1">
      <c r="A3788" s="1"/>
      <c r="B3788" s="6" t="s">
        <v>14</v>
      </c>
      <c r="C3788" s="6">
        <v>1185732</v>
      </c>
      <c r="D3788" s="7">
        <v>44394</v>
      </c>
      <c r="E3788" s="6" t="s">
        <v>15</v>
      </c>
      <c r="F3788" s="6" t="s">
        <v>127</v>
      </c>
      <c r="G3788" s="6" t="s">
        <v>128</v>
      </c>
      <c r="H3788" s="6" t="s">
        <v>19</v>
      </c>
      <c r="I3788" s="8">
        <v>0.55000000000000004</v>
      </c>
      <c r="J3788" s="9">
        <v>3750</v>
      </c>
      <c r="K3788" s="10">
        <f t="shared" si="0"/>
        <v>2062.5</v>
      </c>
      <c r="L3788" s="10">
        <f t="shared" si="1"/>
        <v>618.75</v>
      </c>
      <c r="M3788" s="11">
        <v>0.3</v>
      </c>
      <c r="O3788" s="16"/>
      <c r="P3788" s="14"/>
      <c r="Q3788" s="12"/>
      <c r="R3788" s="13"/>
    </row>
    <row r="3789" spans="1:18" ht="15.75" customHeight="1">
      <c r="A3789" s="1"/>
      <c r="B3789" s="6" t="s">
        <v>14</v>
      </c>
      <c r="C3789" s="6">
        <v>1185732</v>
      </c>
      <c r="D3789" s="7">
        <v>44394</v>
      </c>
      <c r="E3789" s="6" t="s">
        <v>15</v>
      </c>
      <c r="F3789" s="6" t="s">
        <v>127</v>
      </c>
      <c r="G3789" s="6" t="s">
        <v>128</v>
      </c>
      <c r="H3789" s="6" t="s">
        <v>20</v>
      </c>
      <c r="I3789" s="8">
        <v>0.55000000000000004</v>
      </c>
      <c r="J3789" s="9">
        <v>3250</v>
      </c>
      <c r="K3789" s="10">
        <f t="shared" si="0"/>
        <v>1787.5000000000002</v>
      </c>
      <c r="L3789" s="10">
        <f t="shared" si="1"/>
        <v>536.25</v>
      </c>
      <c r="M3789" s="11">
        <v>0.3</v>
      </c>
      <c r="O3789" s="16"/>
      <c r="P3789" s="14"/>
      <c r="Q3789" s="12"/>
      <c r="R3789" s="13"/>
    </row>
    <row r="3790" spans="1:18" ht="15.75" customHeight="1">
      <c r="A3790" s="1"/>
      <c r="B3790" s="6" t="s">
        <v>14</v>
      </c>
      <c r="C3790" s="6">
        <v>1185732</v>
      </c>
      <c r="D3790" s="7">
        <v>44394</v>
      </c>
      <c r="E3790" s="6" t="s">
        <v>15</v>
      </c>
      <c r="F3790" s="6" t="s">
        <v>127</v>
      </c>
      <c r="G3790" s="6" t="s">
        <v>128</v>
      </c>
      <c r="H3790" s="6" t="s">
        <v>21</v>
      </c>
      <c r="I3790" s="8">
        <v>0.65</v>
      </c>
      <c r="J3790" s="9">
        <v>3500</v>
      </c>
      <c r="K3790" s="10">
        <f t="shared" si="0"/>
        <v>2275</v>
      </c>
      <c r="L3790" s="10">
        <f t="shared" si="1"/>
        <v>682.5</v>
      </c>
      <c r="M3790" s="11">
        <v>0.3</v>
      </c>
      <c r="O3790" s="16"/>
      <c r="P3790" s="14"/>
      <c r="Q3790" s="12"/>
      <c r="R3790" s="13"/>
    </row>
    <row r="3791" spans="1:18" ht="15.75" customHeight="1">
      <c r="A3791" s="1"/>
      <c r="B3791" s="6" t="s">
        <v>14</v>
      </c>
      <c r="C3791" s="6">
        <v>1185732</v>
      </c>
      <c r="D3791" s="7">
        <v>44394</v>
      </c>
      <c r="E3791" s="6" t="s">
        <v>15</v>
      </c>
      <c r="F3791" s="6" t="s">
        <v>127</v>
      </c>
      <c r="G3791" s="6" t="s">
        <v>128</v>
      </c>
      <c r="H3791" s="6" t="s">
        <v>22</v>
      </c>
      <c r="I3791" s="8">
        <v>0.70000000000000007</v>
      </c>
      <c r="J3791" s="9">
        <v>5250</v>
      </c>
      <c r="K3791" s="10">
        <f t="shared" si="0"/>
        <v>3675.0000000000005</v>
      </c>
      <c r="L3791" s="10">
        <f t="shared" si="1"/>
        <v>1286.25</v>
      </c>
      <c r="M3791" s="11">
        <v>0.35</v>
      </c>
      <c r="O3791" s="16"/>
      <c r="P3791" s="14"/>
      <c r="Q3791" s="12"/>
      <c r="R3791" s="13"/>
    </row>
    <row r="3792" spans="1:18" ht="15.75" customHeight="1">
      <c r="A3792" s="1"/>
      <c r="B3792" s="6" t="s">
        <v>14</v>
      </c>
      <c r="C3792" s="6">
        <v>1185732</v>
      </c>
      <c r="D3792" s="7">
        <v>44426</v>
      </c>
      <c r="E3792" s="6" t="s">
        <v>15</v>
      </c>
      <c r="F3792" s="6" t="s">
        <v>127</v>
      </c>
      <c r="G3792" s="6" t="s">
        <v>128</v>
      </c>
      <c r="H3792" s="6" t="s">
        <v>17</v>
      </c>
      <c r="I3792" s="8">
        <v>0.65</v>
      </c>
      <c r="J3792" s="9">
        <v>6750</v>
      </c>
      <c r="K3792" s="10">
        <f t="shared" si="0"/>
        <v>4387.5</v>
      </c>
      <c r="L3792" s="10">
        <f t="shared" si="1"/>
        <v>1755</v>
      </c>
      <c r="M3792" s="11">
        <v>0.4</v>
      </c>
      <c r="O3792" s="16"/>
      <c r="P3792" s="14"/>
      <c r="Q3792" s="12"/>
      <c r="R3792" s="13"/>
    </row>
    <row r="3793" spans="1:18" ht="15.75" customHeight="1">
      <c r="A3793" s="1"/>
      <c r="B3793" s="6" t="s">
        <v>14</v>
      </c>
      <c r="C3793" s="6">
        <v>1185732</v>
      </c>
      <c r="D3793" s="7">
        <v>44426</v>
      </c>
      <c r="E3793" s="6" t="s">
        <v>15</v>
      </c>
      <c r="F3793" s="6" t="s">
        <v>127</v>
      </c>
      <c r="G3793" s="6" t="s">
        <v>128</v>
      </c>
      <c r="H3793" s="6" t="s">
        <v>18</v>
      </c>
      <c r="I3793" s="8">
        <v>0.60000000000000009</v>
      </c>
      <c r="J3793" s="9">
        <v>4500</v>
      </c>
      <c r="K3793" s="10">
        <f t="shared" si="0"/>
        <v>2700.0000000000005</v>
      </c>
      <c r="L3793" s="10">
        <f t="shared" si="1"/>
        <v>1080.0000000000002</v>
      </c>
      <c r="M3793" s="11">
        <v>0.4</v>
      </c>
      <c r="O3793" s="16"/>
      <c r="P3793" s="14"/>
      <c r="Q3793" s="12"/>
      <c r="R3793" s="13"/>
    </row>
    <row r="3794" spans="1:18" ht="15.75" customHeight="1">
      <c r="A3794" s="1"/>
      <c r="B3794" s="6" t="s">
        <v>14</v>
      </c>
      <c r="C3794" s="6">
        <v>1185732</v>
      </c>
      <c r="D3794" s="7">
        <v>44426</v>
      </c>
      <c r="E3794" s="6" t="s">
        <v>15</v>
      </c>
      <c r="F3794" s="6" t="s">
        <v>127</v>
      </c>
      <c r="G3794" s="6" t="s">
        <v>128</v>
      </c>
      <c r="H3794" s="6" t="s">
        <v>19</v>
      </c>
      <c r="I3794" s="8">
        <v>0.55000000000000004</v>
      </c>
      <c r="J3794" s="9">
        <v>3750</v>
      </c>
      <c r="K3794" s="10">
        <f t="shared" si="0"/>
        <v>2062.5</v>
      </c>
      <c r="L3794" s="10">
        <f t="shared" si="1"/>
        <v>618.75</v>
      </c>
      <c r="M3794" s="11">
        <v>0.3</v>
      </c>
      <c r="O3794" s="16"/>
      <c r="P3794" s="14"/>
      <c r="Q3794" s="12"/>
      <c r="R3794" s="13"/>
    </row>
    <row r="3795" spans="1:18" ht="15.75" customHeight="1">
      <c r="A3795" s="1"/>
      <c r="B3795" s="6" t="s">
        <v>14</v>
      </c>
      <c r="C3795" s="6">
        <v>1185732</v>
      </c>
      <c r="D3795" s="7">
        <v>44426</v>
      </c>
      <c r="E3795" s="6" t="s">
        <v>15</v>
      </c>
      <c r="F3795" s="6" t="s">
        <v>127</v>
      </c>
      <c r="G3795" s="6" t="s">
        <v>128</v>
      </c>
      <c r="H3795" s="6" t="s">
        <v>20</v>
      </c>
      <c r="I3795" s="8">
        <v>0.55000000000000004</v>
      </c>
      <c r="J3795" s="9">
        <v>2750</v>
      </c>
      <c r="K3795" s="10">
        <f t="shared" si="0"/>
        <v>1512.5000000000002</v>
      </c>
      <c r="L3795" s="10">
        <f t="shared" si="1"/>
        <v>453.75000000000006</v>
      </c>
      <c r="M3795" s="11">
        <v>0.3</v>
      </c>
      <c r="O3795" s="16"/>
      <c r="P3795" s="14"/>
      <c r="Q3795" s="12"/>
      <c r="R3795" s="13"/>
    </row>
    <row r="3796" spans="1:18" ht="15.75" customHeight="1">
      <c r="A3796" s="1"/>
      <c r="B3796" s="6" t="s">
        <v>14</v>
      </c>
      <c r="C3796" s="6">
        <v>1185732</v>
      </c>
      <c r="D3796" s="7">
        <v>44426</v>
      </c>
      <c r="E3796" s="6" t="s">
        <v>15</v>
      </c>
      <c r="F3796" s="6" t="s">
        <v>127</v>
      </c>
      <c r="G3796" s="6" t="s">
        <v>128</v>
      </c>
      <c r="H3796" s="6" t="s">
        <v>21</v>
      </c>
      <c r="I3796" s="8">
        <v>0.65</v>
      </c>
      <c r="J3796" s="9">
        <v>2500</v>
      </c>
      <c r="K3796" s="10">
        <f t="shared" si="0"/>
        <v>1625</v>
      </c>
      <c r="L3796" s="10">
        <f t="shared" si="1"/>
        <v>487.5</v>
      </c>
      <c r="M3796" s="11">
        <v>0.3</v>
      </c>
      <c r="O3796" s="16"/>
      <c r="P3796" s="14"/>
      <c r="Q3796" s="12"/>
      <c r="R3796" s="13"/>
    </row>
    <row r="3797" spans="1:18" ht="15.75" customHeight="1">
      <c r="A3797" s="1"/>
      <c r="B3797" s="6" t="s">
        <v>14</v>
      </c>
      <c r="C3797" s="6">
        <v>1185732</v>
      </c>
      <c r="D3797" s="7">
        <v>44426</v>
      </c>
      <c r="E3797" s="6" t="s">
        <v>15</v>
      </c>
      <c r="F3797" s="6" t="s">
        <v>127</v>
      </c>
      <c r="G3797" s="6" t="s">
        <v>128</v>
      </c>
      <c r="H3797" s="6" t="s">
        <v>22</v>
      </c>
      <c r="I3797" s="8">
        <v>0.70000000000000007</v>
      </c>
      <c r="J3797" s="9">
        <v>4250</v>
      </c>
      <c r="K3797" s="10">
        <f t="shared" si="0"/>
        <v>2975.0000000000005</v>
      </c>
      <c r="L3797" s="10">
        <f t="shared" si="1"/>
        <v>1041.25</v>
      </c>
      <c r="M3797" s="11">
        <v>0.35</v>
      </c>
      <c r="O3797" s="16"/>
      <c r="P3797" s="14"/>
      <c r="Q3797" s="12"/>
      <c r="R3797" s="13"/>
    </row>
    <row r="3798" spans="1:18" ht="15.75" customHeight="1">
      <c r="A3798" s="1"/>
      <c r="B3798" s="6" t="s">
        <v>14</v>
      </c>
      <c r="C3798" s="6">
        <v>1185732</v>
      </c>
      <c r="D3798" s="7">
        <v>44456</v>
      </c>
      <c r="E3798" s="6" t="s">
        <v>15</v>
      </c>
      <c r="F3798" s="6" t="s">
        <v>127</v>
      </c>
      <c r="G3798" s="6" t="s">
        <v>128</v>
      </c>
      <c r="H3798" s="6" t="s">
        <v>17</v>
      </c>
      <c r="I3798" s="8">
        <v>0.65</v>
      </c>
      <c r="J3798" s="9">
        <v>5500</v>
      </c>
      <c r="K3798" s="10">
        <f t="shared" si="0"/>
        <v>3575</v>
      </c>
      <c r="L3798" s="10">
        <f t="shared" si="1"/>
        <v>1430</v>
      </c>
      <c r="M3798" s="11">
        <v>0.4</v>
      </c>
      <c r="O3798" s="16"/>
      <c r="P3798" s="14"/>
      <c r="Q3798" s="12"/>
      <c r="R3798" s="13"/>
    </row>
    <row r="3799" spans="1:18" ht="15.75" customHeight="1">
      <c r="A3799" s="1"/>
      <c r="B3799" s="6" t="s">
        <v>14</v>
      </c>
      <c r="C3799" s="6">
        <v>1185732</v>
      </c>
      <c r="D3799" s="7">
        <v>44456</v>
      </c>
      <c r="E3799" s="6" t="s">
        <v>15</v>
      </c>
      <c r="F3799" s="6" t="s">
        <v>127</v>
      </c>
      <c r="G3799" s="6" t="s">
        <v>128</v>
      </c>
      <c r="H3799" s="6" t="s">
        <v>18</v>
      </c>
      <c r="I3799" s="8">
        <v>0.60000000000000009</v>
      </c>
      <c r="J3799" s="9">
        <v>3500</v>
      </c>
      <c r="K3799" s="10">
        <f t="shared" si="0"/>
        <v>2100.0000000000005</v>
      </c>
      <c r="L3799" s="10">
        <f t="shared" si="1"/>
        <v>840.00000000000023</v>
      </c>
      <c r="M3799" s="11">
        <v>0.4</v>
      </c>
      <c r="O3799" s="16"/>
      <c r="P3799" s="14"/>
      <c r="Q3799" s="12"/>
      <c r="R3799" s="13"/>
    </row>
    <row r="3800" spans="1:18" ht="15.75" customHeight="1">
      <c r="A3800" s="1"/>
      <c r="B3800" s="6" t="s">
        <v>14</v>
      </c>
      <c r="C3800" s="6">
        <v>1185732</v>
      </c>
      <c r="D3800" s="7">
        <v>44456</v>
      </c>
      <c r="E3800" s="6" t="s">
        <v>15</v>
      </c>
      <c r="F3800" s="6" t="s">
        <v>127</v>
      </c>
      <c r="G3800" s="6" t="s">
        <v>128</v>
      </c>
      <c r="H3800" s="6" t="s">
        <v>19</v>
      </c>
      <c r="I3800" s="8">
        <v>0.55000000000000004</v>
      </c>
      <c r="J3800" s="9">
        <v>2500</v>
      </c>
      <c r="K3800" s="10">
        <f t="shared" si="0"/>
        <v>1375</v>
      </c>
      <c r="L3800" s="10">
        <f t="shared" si="1"/>
        <v>412.5</v>
      </c>
      <c r="M3800" s="11">
        <v>0.3</v>
      </c>
      <c r="O3800" s="16"/>
      <c r="P3800" s="14"/>
      <c r="Q3800" s="12"/>
      <c r="R3800" s="13"/>
    </row>
    <row r="3801" spans="1:18" ht="15.75" customHeight="1">
      <c r="A3801" s="1"/>
      <c r="B3801" s="6" t="s">
        <v>14</v>
      </c>
      <c r="C3801" s="6">
        <v>1185732</v>
      </c>
      <c r="D3801" s="7">
        <v>44456</v>
      </c>
      <c r="E3801" s="6" t="s">
        <v>15</v>
      </c>
      <c r="F3801" s="6" t="s">
        <v>127</v>
      </c>
      <c r="G3801" s="6" t="s">
        <v>128</v>
      </c>
      <c r="H3801" s="6" t="s">
        <v>20</v>
      </c>
      <c r="I3801" s="8">
        <v>0.55000000000000004</v>
      </c>
      <c r="J3801" s="9">
        <v>2250</v>
      </c>
      <c r="K3801" s="10">
        <f t="shared" si="0"/>
        <v>1237.5</v>
      </c>
      <c r="L3801" s="10">
        <f t="shared" si="1"/>
        <v>371.25</v>
      </c>
      <c r="M3801" s="11">
        <v>0.3</v>
      </c>
      <c r="O3801" s="16"/>
      <c r="P3801" s="14"/>
      <c r="Q3801" s="12"/>
      <c r="R3801" s="13"/>
    </row>
    <row r="3802" spans="1:18" ht="15.75" customHeight="1">
      <c r="A3802" s="1"/>
      <c r="B3802" s="6" t="s">
        <v>14</v>
      </c>
      <c r="C3802" s="6">
        <v>1185732</v>
      </c>
      <c r="D3802" s="7">
        <v>44456</v>
      </c>
      <c r="E3802" s="6" t="s">
        <v>15</v>
      </c>
      <c r="F3802" s="6" t="s">
        <v>127</v>
      </c>
      <c r="G3802" s="6" t="s">
        <v>128</v>
      </c>
      <c r="H3802" s="6" t="s">
        <v>21</v>
      </c>
      <c r="I3802" s="8">
        <v>0.65</v>
      </c>
      <c r="J3802" s="9">
        <v>2250</v>
      </c>
      <c r="K3802" s="10">
        <f t="shared" si="0"/>
        <v>1462.5</v>
      </c>
      <c r="L3802" s="10">
        <f t="shared" si="1"/>
        <v>438.75</v>
      </c>
      <c r="M3802" s="11">
        <v>0.3</v>
      </c>
      <c r="O3802" s="16"/>
      <c r="P3802" s="14"/>
      <c r="Q3802" s="12"/>
      <c r="R3802" s="13"/>
    </row>
    <row r="3803" spans="1:18" ht="15.75" customHeight="1">
      <c r="A3803" s="1"/>
      <c r="B3803" s="6" t="s">
        <v>14</v>
      </c>
      <c r="C3803" s="6">
        <v>1185732</v>
      </c>
      <c r="D3803" s="7">
        <v>44456</v>
      </c>
      <c r="E3803" s="6" t="s">
        <v>15</v>
      </c>
      <c r="F3803" s="6" t="s">
        <v>127</v>
      </c>
      <c r="G3803" s="6" t="s">
        <v>128</v>
      </c>
      <c r="H3803" s="6" t="s">
        <v>22</v>
      </c>
      <c r="I3803" s="8">
        <v>0.70000000000000007</v>
      </c>
      <c r="J3803" s="9">
        <v>3250</v>
      </c>
      <c r="K3803" s="10">
        <f t="shared" si="0"/>
        <v>2275</v>
      </c>
      <c r="L3803" s="10">
        <f t="shared" si="1"/>
        <v>796.25</v>
      </c>
      <c r="M3803" s="11">
        <v>0.35</v>
      </c>
      <c r="O3803" s="16"/>
      <c r="P3803" s="14"/>
      <c r="Q3803" s="12"/>
      <c r="R3803" s="13"/>
    </row>
    <row r="3804" spans="1:18" ht="15.75" customHeight="1">
      <c r="A3804" s="1"/>
      <c r="B3804" s="6" t="s">
        <v>14</v>
      </c>
      <c r="C3804" s="6">
        <v>1185732</v>
      </c>
      <c r="D3804" s="7">
        <v>44488</v>
      </c>
      <c r="E3804" s="6" t="s">
        <v>15</v>
      </c>
      <c r="F3804" s="6" t="s">
        <v>127</v>
      </c>
      <c r="G3804" s="6" t="s">
        <v>128</v>
      </c>
      <c r="H3804" s="6" t="s">
        <v>17</v>
      </c>
      <c r="I3804" s="8">
        <v>0.70000000000000007</v>
      </c>
      <c r="J3804" s="9">
        <v>4750</v>
      </c>
      <c r="K3804" s="10">
        <f t="shared" si="0"/>
        <v>3325.0000000000005</v>
      </c>
      <c r="L3804" s="10">
        <f t="shared" si="1"/>
        <v>1330.0000000000002</v>
      </c>
      <c r="M3804" s="11">
        <v>0.4</v>
      </c>
      <c r="O3804" s="16"/>
      <c r="P3804" s="14"/>
      <c r="Q3804" s="12"/>
      <c r="R3804" s="13"/>
    </row>
    <row r="3805" spans="1:18" ht="15.75" customHeight="1">
      <c r="A3805" s="1"/>
      <c r="B3805" s="6" t="s">
        <v>14</v>
      </c>
      <c r="C3805" s="6">
        <v>1185732</v>
      </c>
      <c r="D3805" s="7">
        <v>44488</v>
      </c>
      <c r="E3805" s="6" t="s">
        <v>15</v>
      </c>
      <c r="F3805" s="6" t="s">
        <v>127</v>
      </c>
      <c r="G3805" s="6" t="s">
        <v>128</v>
      </c>
      <c r="H3805" s="6" t="s">
        <v>18</v>
      </c>
      <c r="I3805" s="8">
        <v>0.65000000000000013</v>
      </c>
      <c r="J3805" s="9">
        <v>3000</v>
      </c>
      <c r="K3805" s="10">
        <f t="shared" si="0"/>
        <v>1950.0000000000005</v>
      </c>
      <c r="L3805" s="10">
        <f t="shared" si="1"/>
        <v>780.00000000000023</v>
      </c>
      <c r="M3805" s="11">
        <v>0.4</v>
      </c>
      <c r="O3805" s="16"/>
      <c r="P3805" s="14"/>
      <c r="Q3805" s="12"/>
      <c r="R3805" s="13"/>
    </row>
    <row r="3806" spans="1:18" ht="15.75" customHeight="1">
      <c r="A3806" s="1"/>
      <c r="B3806" s="6" t="s">
        <v>14</v>
      </c>
      <c r="C3806" s="6">
        <v>1185732</v>
      </c>
      <c r="D3806" s="7">
        <v>44488</v>
      </c>
      <c r="E3806" s="6" t="s">
        <v>15</v>
      </c>
      <c r="F3806" s="6" t="s">
        <v>127</v>
      </c>
      <c r="G3806" s="6" t="s">
        <v>128</v>
      </c>
      <c r="H3806" s="6" t="s">
        <v>19</v>
      </c>
      <c r="I3806" s="8">
        <v>0.65000000000000013</v>
      </c>
      <c r="J3806" s="9">
        <v>2000</v>
      </c>
      <c r="K3806" s="10">
        <f t="shared" si="0"/>
        <v>1300.0000000000002</v>
      </c>
      <c r="L3806" s="10">
        <f t="shared" si="1"/>
        <v>390.00000000000006</v>
      </c>
      <c r="M3806" s="11">
        <v>0.3</v>
      </c>
      <c r="O3806" s="16"/>
      <c r="P3806" s="14"/>
      <c r="Q3806" s="12"/>
      <c r="R3806" s="13"/>
    </row>
    <row r="3807" spans="1:18" ht="15.75" customHeight="1">
      <c r="A3807" s="1"/>
      <c r="B3807" s="6" t="s">
        <v>14</v>
      </c>
      <c r="C3807" s="6">
        <v>1185732</v>
      </c>
      <c r="D3807" s="7">
        <v>44488</v>
      </c>
      <c r="E3807" s="6" t="s">
        <v>15</v>
      </c>
      <c r="F3807" s="6" t="s">
        <v>127</v>
      </c>
      <c r="G3807" s="6" t="s">
        <v>128</v>
      </c>
      <c r="H3807" s="6" t="s">
        <v>20</v>
      </c>
      <c r="I3807" s="8">
        <v>0.65000000000000013</v>
      </c>
      <c r="J3807" s="9">
        <v>1750</v>
      </c>
      <c r="K3807" s="10">
        <f t="shared" si="0"/>
        <v>1137.5000000000002</v>
      </c>
      <c r="L3807" s="10">
        <f t="shared" si="1"/>
        <v>341.25000000000006</v>
      </c>
      <c r="M3807" s="11">
        <v>0.3</v>
      </c>
      <c r="O3807" s="16"/>
      <c r="P3807" s="14"/>
      <c r="Q3807" s="12"/>
      <c r="R3807" s="13"/>
    </row>
    <row r="3808" spans="1:18" ht="15.75" customHeight="1">
      <c r="A3808" s="1"/>
      <c r="B3808" s="6" t="s">
        <v>14</v>
      </c>
      <c r="C3808" s="6">
        <v>1185732</v>
      </c>
      <c r="D3808" s="7">
        <v>44488</v>
      </c>
      <c r="E3808" s="6" t="s">
        <v>15</v>
      </c>
      <c r="F3808" s="6" t="s">
        <v>127</v>
      </c>
      <c r="G3808" s="6" t="s">
        <v>128</v>
      </c>
      <c r="H3808" s="6" t="s">
        <v>21</v>
      </c>
      <c r="I3808" s="8">
        <v>0.75000000000000011</v>
      </c>
      <c r="J3808" s="9">
        <v>1750</v>
      </c>
      <c r="K3808" s="10">
        <f t="shared" si="0"/>
        <v>1312.5000000000002</v>
      </c>
      <c r="L3808" s="10">
        <f t="shared" si="1"/>
        <v>393.75000000000006</v>
      </c>
      <c r="M3808" s="11">
        <v>0.3</v>
      </c>
      <c r="O3808" s="16"/>
      <c r="P3808" s="14"/>
      <c r="Q3808" s="12"/>
      <c r="R3808" s="13"/>
    </row>
    <row r="3809" spans="1:18" ht="15.75" customHeight="1">
      <c r="A3809" s="1"/>
      <c r="B3809" s="6" t="s">
        <v>14</v>
      </c>
      <c r="C3809" s="6">
        <v>1185732</v>
      </c>
      <c r="D3809" s="7">
        <v>44488</v>
      </c>
      <c r="E3809" s="6" t="s">
        <v>15</v>
      </c>
      <c r="F3809" s="6" t="s">
        <v>127</v>
      </c>
      <c r="G3809" s="6" t="s">
        <v>128</v>
      </c>
      <c r="H3809" s="6" t="s">
        <v>22</v>
      </c>
      <c r="I3809" s="8">
        <v>0.8</v>
      </c>
      <c r="J3809" s="9">
        <v>3000</v>
      </c>
      <c r="K3809" s="10">
        <f t="shared" si="0"/>
        <v>2400</v>
      </c>
      <c r="L3809" s="10">
        <f t="shared" si="1"/>
        <v>840</v>
      </c>
      <c r="M3809" s="11">
        <v>0.35</v>
      </c>
      <c r="O3809" s="16"/>
      <c r="P3809" s="14"/>
      <c r="Q3809" s="12"/>
      <c r="R3809" s="13"/>
    </row>
    <row r="3810" spans="1:18" ht="15.75" customHeight="1">
      <c r="A3810" s="1"/>
      <c r="B3810" s="6" t="s">
        <v>14</v>
      </c>
      <c r="C3810" s="6">
        <v>1185732</v>
      </c>
      <c r="D3810" s="7">
        <v>44518</v>
      </c>
      <c r="E3810" s="6" t="s">
        <v>15</v>
      </c>
      <c r="F3810" s="6" t="s">
        <v>127</v>
      </c>
      <c r="G3810" s="6" t="s">
        <v>128</v>
      </c>
      <c r="H3810" s="6" t="s">
        <v>17</v>
      </c>
      <c r="I3810" s="8">
        <v>0.75000000000000011</v>
      </c>
      <c r="J3810" s="9">
        <v>4500</v>
      </c>
      <c r="K3810" s="10">
        <f t="shared" si="0"/>
        <v>3375.0000000000005</v>
      </c>
      <c r="L3810" s="10">
        <f t="shared" si="1"/>
        <v>1350.0000000000002</v>
      </c>
      <c r="M3810" s="11">
        <v>0.4</v>
      </c>
      <c r="O3810" s="16"/>
      <c r="P3810" s="14"/>
      <c r="Q3810" s="12"/>
      <c r="R3810" s="13"/>
    </row>
    <row r="3811" spans="1:18" ht="15.75" customHeight="1">
      <c r="A3811" s="1"/>
      <c r="B3811" s="6" t="s">
        <v>14</v>
      </c>
      <c r="C3811" s="6">
        <v>1185732</v>
      </c>
      <c r="D3811" s="7">
        <v>44518</v>
      </c>
      <c r="E3811" s="6" t="s">
        <v>15</v>
      </c>
      <c r="F3811" s="6" t="s">
        <v>127</v>
      </c>
      <c r="G3811" s="6" t="s">
        <v>128</v>
      </c>
      <c r="H3811" s="6" t="s">
        <v>18</v>
      </c>
      <c r="I3811" s="8">
        <v>0.65000000000000013</v>
      </c>
      <c r="J3811" s="9">
        <v>3250</v>
      </c>
      <c r="K3811" s="10">
        <f t="shared" si="0"/>
        <v>2112.5000000000005</v>
      </c>
      <c r="L3811" s="10">
        <f t="shared" si="1"/>
        <v>845.00000000000023</v>
      </c>
      <c r="M3811" s="11">
        <v>0.4</v>
      </c>
      <c r="O3811" s="16"/>
      <c r="P3811" s="14"/>
      <c r="Q3811" s="12"/>
      <c r="R3811" s="13"/>
    </row>
    <row r="3812" spans="1:18" ht="15.75" customHeight="1">
      <c r="A3812" s="1"/>
      <c r="B3812" s="6" t="s">
        <v>14</v>
      </c>
      <c r="C3812" s="6">
        <v>1185732</v>
      </c>
      <c r="D3812" s="7">
        <v>44518</v>
      </c>
      <c r="E3812" s="6" t="s">
        <v>15</v>
      </c>
      <c r="F3812" s="6" t="s">
        <v>127</v>
      </c>
      <c r="G3812" s="6" t="s">
        <v>128</v>
      </c>
      <c r="H3812" s="6" t="s">
        <v>19</v>
      </c>
      <c r="I3812" s="8">
        <v>0.65000000000000013</v>
      </c>
      <c r="J3812" s="9">
        <v>3450</v>
      </c>
      <c r="K3812" s="10">
        <f t="shared" si="0"/>
        <v>2242.5000000000005</v>
      </c>
      <c r="L3812" s="10">
        <f t="shared" si="1"/>
        <v>672.75000000000011</v>
      </c>
      <c r="M3812" s="11">
        <v>0.3</v>
      </c>
      <c r="O3812" s="16"/>
      <c r="P3812" s="14"/>
      <c r="Q3812" s="12"/>
      <c r="R3812" s="13"/>
    </row>
    <row r="3813" spans="1:18" ht="15.75" customHeight="1">
      <c r="A3813" s="1"/>
      <c r="B3813" s="6" t="s">
        <v>14</v>
      </c>
      <c r="C3813" s="6">
        <v>1185732</v>
      </c>
      <c r="D3813" s="7">
        <v>44518</v>
      </c>
      <c r="E3813" s="6" t="s">
        <v>15</v>
      </c>
      <c r="F3813" s="6" t="s">
        <v>127</v>
      </c>
      <c r="G3813" s="6" t="s">
        <v>128</v>
      </c>
      <c r="H3813" s="6" t="s">
        <v>20</v>
      </c>
      <c r="I3813" s="8">
        <v>0.65000000000000013</v>
      </c>
      <c r="J3813" s="9">
        <v>3250</v>
      </c>
      <c r="K3813" s="10">
        <f t="shared" si="0"/>
        <v>2112.5000000000005</v>
      </c>
      <c r="L3813" s="10">
        <f t="shared" si="1"/>
        <v>633.75000000000011</v>
      </c>
      <c r="M3813" s="11">
        <v>0.3</v>
      </c>
      <c r="O3813" s="16"/>
      <c r="P3813" s="14"/>
      <c r="Q3813" s="12"/>
      <c r="R3813" s="13"/>
    </row>
    <row r="3814" spans="1:18" ht="15.75" customHeight="1">
      <c r="A3814" s="1"/>
      <c r="B3814" s="6" t="s">
        <v>14</v>
      </c>
      <c r="C3814" s="6">
        <v>1185732</v>
      </c>
      <c r="D3814" s="7">
        <v>44518</v>
      </c>
      <c r="E3814" s="6" t="s">
        <v>15</v>
      </c>
      <c r="F3814" s="6" t="s">
        <v>127</v>
      </c>
      <c r="G3814" s="6" t="s">
        <v>128</v>
      </c>
      <c r="H3814" s="6" t="s">
        <v>21</v>
      </c>
      <c r="I3814" s="8">
        <v>0.75000000000000011</v>
      </c>
      <c r="J3814" s="9">
        <v>3000</v>
      </c>
      <c r="K3814" s="10">
        <f t="shared" si="0"/>
        <v>2250.0000000000005</v>
      </c>
      <c r="L3814" s="10">
        <f t="shared" si="1"/>
        <v>675.00000000000011</v>
      </c>
      <c r="M3814" s="11">
        <v>0.3</v>
      </c>
      <c r="O3814" s="16"/>
      <c r="P3814" s="14"/>
      <c r="Q3814" s="12"/>
      <c r="R3814" s="13"/>
    </row>
    <row r="3815" spans="1:18" ht="15.75" customHeight="1">
      <c r="A3815" s="1"/>
      <c r="B3815" s="6" t="s">
        <v>14</v>
      </c>
      <c r="C3815" s="6">
        <v>1185732</v>
      </c>
      <c r="D3815" s="7">
        <v>44518</v>
      </c>
      <c r="E3815" s="6" t="s">
        <v>15</v>
      </c>
      <c r="F3815" s="6" t="s">
        <v>127</v>
      </c>
      <c r="G3815" s="6" t="s">
        <v>128</v>
      </c>
      <c r="H3815" s="6" t="s">
        <v>22</v>
      </c>
      <c r="I3815" s="8">
        <v>0.8</v>
      </c>
      <c r="J3815" s="9">
        <v>4000</v>
      </c>
      <c r="K3815" s="10">
        <f t="shared" si="0"/>
        <v>3200</v>
      </c>
      <c r="L3815" s="10">
        <f t="shared" si="1"/>
        <v>1120</v>
      </c>
      <c r="M3815" s="11">
        <v>0.35</v>
      </c>
      <c r="O3815" s="16"/>
      <c r="P3815" s="14"/>
      <c r="Q3815" s="12"/>
      <c r="R3815" s="13"/>
    </row>
    <row r="3816" spans="1:18" ht="15.75" customHeight="1">
      <c r="A3816" s="1"/>
      <c r="B3816" s="6" t="s">
        <v>14</v>
      </c>
      <c r="C3816" s="6">
        <v>1185732</v>
      </c>
      <c r="D3816" s="7">
        <v>44547</v>
      </c>
      <c r="E3816" s="6" t="s">
        <v>15</v>
      </c>
      <c r="F3816" s="6" t="s">
        <v>127</v>
      </c>
      <c r="G3816" s="6" t="s">
        <v>128</v>
      </c>
      <c r="H3816" s="6" t="s">
        <v>17</v>
      </c>
      <c r="I3816" s="8">
        <v>0.75000000000000011</v>
      </c>
      <c r="J3816" s="9">
        <v>6250</v>
      </c>
      <c r="K3816" s="10">
        <f t="shared" si="0"/>
        <v>4687.5000000000009</v>
      </c>
      <c r="L3816" s="10">
        <f t="shared" si="1"/>
        <v>1875.0000000000005</v>
      </c>
      <c r="M3816" s="11">
        <v>0.4</v>
      </c>
      <c r="O3816" s="16"/>
      <c r="P3816" s="14"/>
      <c r="Q3816" s="12"/>
      <c r="R3816" s="13"/>
    </row>
    <row r="3817" spans="1:18" ht="15.75" customHeight="1">
      <c r="A3817" s="1"/>
      <c r="B3817" s="6" t="s">
        <v>14</v>
      </c>
      <c r="C3817" s="6">
        <v>1185732</v>
      </c>
      <c r="D3817" s="7">
        <v>44547</v>
      </c>
      <c r="E3817" s="6" t="s">
        <v>15</v>
      </c>
      <c r="F3817" s="6" t="s">
        <v>127</v>
      </c>
      <c r="G3817" s="6" t="s">
        <v>128</v>
      </c>
      <c r="H3817" s="6" t="s">
        <v>18</v>
      </c>
      <c r="I3817" s="8">
        <v>0.65000000000000013</v>
      </c>
      <c r="J3817" s="9">
        <v>4250</v>
      </c>
      <c r="K3817" s="10">
        <f t="shared" si="0"/>
        <v>2762.5000000000005</v>
      </c>
      <c r="L3817" s="10">
        <f t="shared" si="1"/>
        <v>1105.0000000000002</v>
      </c>
      <c r="M3817" s="11">
        <v>0.4</v>
      </c>
      <c r="O3817" s="16"/>
      <c r="P3817" s="14"/>
      <c r="Q3817" s="12"/>
      <c r="R3817" s="13"/>
    </row>
    <row r="3818" spans="1:18" ht="15.75" customHeight="1">
      <c r="A3818" s="1"/>
      <c r="B3818" s="6" t="s">
        <v>14</v>
      </c>
      <c r="C3818" s="6">
        <v>1185732</v>
      </c>
      <c r="D3818" s="7">
        <v>44547</v>
      </c>
      <c r="E3818" s="6" t="s">
        <v>15</v>
      </c>
      <c r="F3818" s="6" t="s">
        <v>127</v>
      </c>
      <c r="G3818" s="6" t="s">
        <v>128</v>
      </c>
      <c r="H3818" s="6" t="s">
        <v>19</v>
      </c>
      <c r="I3818" s="8">
        <v>0.65000000000000013</v>
      </c>
      <c r="J3818" s="9">
        <v>4000</v>
      </c>
      <c r="K3818" s="10">
        <f t="shared" si="0"/>
        <v>2600.0000000000005</v>
      </c>
      <c r="L3818" s="10">
        <f t="shared" si="1"/>
        <v>780.00000000000011</v>
      </c>
      <c r="M3818" s="11">
        <v>0.3</v>
      </c>
      <c r="O3818" s="16"/>
      <c r="P3818" s="14"/>
      <c r="Q3818" s="12"/>
      <c r="R3818" s="13"/>
    </row>
    <row r="3819" spans="1:18" ht="15.75" customHeight="1">
      <c r="A3819" s="1"/>
      <c r="B3819" s="6" t="s">
        <v>14</v>
      </c>
      <c r="C3819" s="6">
        <v>1185732</v>
      </c>
      <c r="D3819" s="7">
        <v>44547</v>
      </c>
      <c r="E3819" s="6" t="s">
        <v>15</v>
      </c>
      <c r="F3819" s="6" t="s">
        <v>127</v>
      </c>
      <c r="G3819" s="6" t="s">
        <v>128</v>
      </c>
      <c r="H3819" s="6" t="s">
        <v>20</v>
      </c>
      <c r="I3819" s="8">
        <v>0.65000000000000013</v>
      </c>
      <c r="J3819" s="9">
        <v>3500</v>
      </c>
      <c r="K3819" s="10">
        <f t="shared" si="0"/>
        <v>2275.0000000000005</v>
      </c>
      <c r="L3819" s="10">
        <f t="shared" si="1"/>
        <v>682.50000000000011</v>
      </c>
      <c r="M3819" s="11">
        <v>0.3</v>
      </c>
      <c r="O3819" s="16"/>
      <c r="P3819" s="14"/>
      <c r="Q3819" s="12"/>
      <c r="R3819" s="13"/>
    </row>
    <row r="3820" spans="1:18" ht="15.75" customHeight="1">
      <c r="A3820" s="1"/>
      <c r="B3820" s="6" t="s">
        <v>14</v>
      </c>
      <c r="C3820" s="6">
        <v>1185732</v>
      </c>
      <c r="D3820" s="7">
        <v>44547</v>
      </c>
      <c r="E3820" s="6" t="s">
        <v>15</v>
      </c>
      <c r="F3820" s="6" t="s">
        <v>127</v>
      </c>
      <c r="G3820" s="6" t="s">
        <v>128</v>
      </c>
      <c r="H3820" s="6" t="s">
        <v>21</v>
      </c>
      <c r="I3820" s="8">
        <v>0.75000000000000011</v>
      </c>
      <c r="J3820" s="9">
        <v>3500</v>
      </c>
      <c r="K3820" s="10">
        <f t="shared" si="0"/>
        <v>2625.0000000000005</v>
      </c>
      <c r="L3820" s="10">
        <f t="shared" si="1"/>
        <v>787.50000000000011</v>
      </c>
      <c r="M3820" s="11">
        <v>0.3</v>
      </c>
      <c r="O3820" s="16"/>
      <c r="P3820" s="14"/>
      <c r="Q3820" s="12"/>
      <c r="R3820" s="13"/>
    </row>
    <row r="3821" spans="1:18" ht="15.75" customHeight="1">
      <c r="A3821" s="1"/>
      <c r="B3821" s="6" t="s">
        <v>14</v>
      </c>
      <c r="C3821" s="6">
        <v>1185732</v>
      </c>
      <c r="D3821" s="7">
        <v>44547</v>
      </c>
      <c r="E3821" s="6" t="s">
        <v>15</v>
      </c>
      <c r="F3821" s="6" t="s">
        <v>127</v>
      </c>
      <c r="G3821" s="6" t="s">
        <v>128</v>
      </c>
      <c r="H3821" s="6" t="s">
        <v>22</v>
      </c>
      <c r="I3821" s="8">
        <v>0.8</v>
      </c>
      <c r="J3821" s="9">
        <v>4500</v>
      </c>
      <c r="K3821" s="10">
        <f t="shared" si="0"/>
        <v>3600</v>
      </c>
      <c r="L3821" s="10">
        <f t="shared" si="1"/>
        <v>1260</v>
      </c>
      <c r="M3821" s="11">
        <v>0.35</v>
      </c>
      <c r="O3821" s="16"/>
      <c r="P3821" s="14"/>
      <c r="Q3821" s="12"/>
      <c r="R3821" s="13"/>
    </row>
    <row r="3822" spans="1:18" ht="15.75" customHeight="1">
      <c r="A3822" s="1" t="s">
        <v>39</v>
      </c>
      <c r="B3822" s="6" t="s">
        <v>14</v>
      </c>
      <c r="C3822" s="6">
        <v>1185732</v>
      </c>
      <c r="D3822" s="7">
        <v>44220</v>
      </c>
      <c r="E3822" s="6" t="s">
        <v>15</v>
      </c>
      <c r="F3822" s="6" t="s">
        <v>129</v>
      </c>
      <c r="G3822" s="6" t="s">
        <v>130</v>
      </c>
      <c r="H3822" s="6" t="s">
        <v>17</v>
      </c>
      <c r="I3822" s="8">
        <v>0.55000000000000004</v>
      </c>
      <c r="J3822" s="9">
        <v>5000</v>
      </c>
      <c r="K3822" s="10">
        <f t="shared" si="0"/>
        <v>2750</v>
      </c>
      <c r="L3822" s="10">
        <f t="shared" si="1"/>
        <v>962.50000000000011</v>
      </c>
      <c r="M3822" s="11">
        <v>0.35000000000000003</v>
      </c>
      <c r="O3822" s="16"/>
      <c r="P3822" s="14">
        <f>Data!$I3822+0.05</f>
        <v>0.60000000000000009</v>
      </c>
      <c r="Q3822" s="12">
        <f>Data!$J3822-250</f>
        <v>4750</v>
      </c>
      <c r="R3822" s="13">
        <f>Data!$M3822-5%</f>
        <v>0.30000000000000004</v>
      </c>
    </row>
    <row r="3823" spans="1:18" ht="15.75" customHeight="1">
      <c r="A3823" s="1"/>
      <c r="B3823" s="6" t="s">
        <v>14</v>
      </c>
      <c r="C3823" s="6">
        <v>1185732</v>
      </c>
      <c r="D3823" s="7">
        <v>44220</v>
      </c>
      <c r="E3823" s="6" t="s">
        <v>15</v>
      </c>
      <c r="F3823" s="6" t="s">
        <v>129</v>
      </c>
      <c r="G3823" s="6" t="s">
        <v>130</v>
      </c>
      <c r="H3823" s="6" t="s">
        <v>18</v>
      </c>
      <c r="I3823" s="8">
        <v>0.55000000000000004</v>
      </c>
      <c r="J3823" s="9">
        <v>3000</v>
      </c>
      <c r="K3823" s="10">
        <f t="shared" si="0"/>
        <v>1650.0000000000002</v>
      </c>
      <c r="L3823" s="10">
        <f t="shared" si="1"/>
        <v>577.50000000000011</v>
      </c>
      <c r="M3823" s="11">
        <v>0.35000000000000003</v>
      </c>
      <c r="O3823" s="16"/>
      <c r="P3823" s="14">
        <f>Data!$I3823+0.05</f>
        <v>0.60000000000000009</v>
      </c>
      <c r="Q3823" s="12">
        <f>Data!$J3823-250</f>
        <v>2750</v>
      </c>
      <c r="R3823" s="13">
        <f>Data!$M3823-5%</f>
        <v>0.30000000000000004</v>
      </c>
    </row>
    <row r="3824" spans="1:18" ht="15.75" customHeight="1">
      <c r="A3824" s="1"/>
      <c r="B3824" s="6" t="s">
        <v>14</v>
      </c>
      <c r="C3824" s="6">
        <v>1185732</v>
      </c>
      <c r="D3824" s="7">
        <v>44220</v>
      </c>
      <c r="E3824" s="6" t="s">
        <v>15</v>
      </c>
      <c r="F3824" s="6" t="s">
        <v>129</v>
      </c>
      <c r="G3824" s="6" t="s">
        <v>130</v>
      </c>
      <c r="H3824" s="6" t="s">
        <v>19</v>
      </c>
      <c r="I3824" s="8">
        <v>0.45</v>
      </c>
      <c r="J3824" s="9">
        <v>3000</v>
      </c>
      <c r="K3824" s="10">
        <f t="shared" si="0"/>
        <v>1350</v>
      </c>
      <c r="L3824" s="10">
        <f t="shared" si="1"/>
        <v>337.5</v>
      </c>
      <c r="M3824" s="11">
        <v>0.25</v>
      </c>
      <c r="O3824" s="16"/>
      <c r="P3824" s="14">
        <f>Data!$I3824+0.05</f>
        <v>0.5</v>
      </c>
      <c r="Q3824" s="12">
        <f>Data!$J3824-250</f>
        <v>2750</v>
      </c>
      <c r="R3824" s="13">
        <f>Data!$M3824-5%</f>
        <v>0.2</v>
      </c>
    </row>
    <row r="3825" spans="1:18" ht="15.75" customHeight="1">
      <c r="A3825" s="1"/>
      <c r="B3825" s="6" t="s">
        <v>14</v>
      </c>
      <c r="C3825" s="6">
        <v>1185732</v>
      </c>
      <c r="D3825" s="7">
        <v>44220</v>
      </c>
      <c r="E3825" s="6" t="s">
        <v>15</v>
      </c>
      <c r="F3825" s="6" t="s">
        <v>129</v>
      </c>
      <c r="G3825" s="6" t="s">
        <v>130</v>
      </c>
      <c r="H3825" s="6" t="s">
        <v>20</v>
      </c>
      <c r="I3825" s="8">
        <v>0.49999999999999994</v>
      </c>
      <c r="J3825" s="9">
        <v>1500</v>
      </c>
      <c r="K3825" s="10">
        <f t="shared" si="0"/>
        <v>749.99999999999989</v>
      </c>
      <c r="L3825" s="10">
        <f t="shared" si="1"/>
        <v>187.49999999999997</v>
      </c>
      <c r="M3825" s="11">
        <v>0.25</v>
      </c>
      <c r="O3825" s="16"/>
      <c r="P3825" s="14">
        <f>Data!$I3825+0.05</f>
        <v>0.54999999999999993</v>
      </c>
      <c r="Q3825" s="12">
        <f>Data!$J3825-250</f>
        <v>1250</v>
      </c>
      <c r="R3825" s="13">
        <f>Data!$M3825-5%</f>
        <v>0.2</v>
      </c>
    </row>
    <row r="3826" spans="1:18" ht="15.75" customHeight="1">
      <c r="A3826" s="1"/>
      <c r="B3826" s="6" t="s">
        <v>14</v>
      </c>
      <c r="C3826" s="6">
        <v>1185732</v>
      </c>
      <c r="D3826" s="7">
        <v>44220</v>
      </c>
      <c r="E3826" s="6" t="s">
        <v>15</v>
      </c>
      <c r="F3826" s="6" t="s">
        <v>129</v>
      </c>
      <c r="G3826" s="6" t="s">
        <v>130</v>
      </c>
      <c r="H3826" s="6" t="s">
        <v>21</v>
      </c>
      <c r="I3826" s="8">
        <v>0.65000000000000013</v>
      </c>
      <c r="J3826" s="9">
        <v>2000</v>
      </c>
      <c r="K3826" s="10">
        <f t="shared" si="0"/>
        <v>1300.0000000000002</v>
      </c>
      <c r="L3826" s="10">
        <f t="shared" si="1"/>
        <v>325.00000000000006</v>
      </c>
      <c r="M3826" s="11">
        <v>0.25</v>
      </c>
      <c r="O3826" s="16"/>
      <c r="P3826" s="14">
        <f>Data!$I3826+0.05</f>
        <v>0.70000000000000018</v>
      </c>
      <c r="Q3826" s="12">
        <f>Data!$J3826-250</f>
        <v>1750</v>
      </c>
      <c r="R3826" s="13">
        <f>Data!$M3826-5%</f>
        <v>0.2</v>
      </c>
    </row>
    <row r="3827" spans="1:18" ht="15.75" customHeight="1">
      <c r="A3827" s="1"/>
      <c r="B3827" s="6" t="s">
        <v>14</v>
      </c>
      <c r="C3827" s="6">
        <v>1185732</v>
      </c>
      <c r="D3827" s="7">
        <v>44220</v>
      </c>
      <c r="E3827" s="6" t="s">
        <v>15</v>
      </c>
      <c r="F3827" s="6" t="s">
        <v>129</v>
      </c>
      <c r="G3827" s="6" t="s">
        <v>130</v>
      </c>
      <c r="H3827" s="6" t="s">
        <v>22</v>
      </c>
      <c r="I3827" s="8">
        <v>0.55000000000000004</v>
      </c>
      <c r="J3827" s="9">
        <v>3000</v>
      </c>
      <c r="K3827" s="10">
        <f t="shared" si="0"/>
        <v>1650.0000000000002</v>
      </c>
      <c r="L3827" s="10">
        <f t="shared" si="1"/>
        <v>495.00000000000006</v>
      </c>
      <c r="M3827" s="11">
        <v>0.3</v>
      </c>
      <c r="O3827" s="16"/>
      <c r="P3827" s="14">
        <f>Data!$I3827+0.05</f>
        <v>0.60000000000000009</v>
      </c>
      <c r="Q3827" s="12">
        <f>Data!$J3827-250</f>
        <v>2750</v>
      </c>
      <c r="R3827" s="13">
        <f>Data!$M3827-5%</f>
        <v>0.25</v>
      </c>
    </row>
    <row r="3828" spans="1:18" ht="15.75" customHeight="1">
      <c r="A3828" s="1"/>
      <c r="B3828" s="6" t="s">
        <v>14</v>
      </c>
      <c r="C3828" s="6">
        <v>1185732</v>
      </c>
      <c r="D3828" s="7">
        <v>44249</v>
      </c>
      <c r="E3828" s="6" t="s">
        <v>15</v>
      </c>
      <c r="F3828" s="6" t="s">
        <v>129</v>
      </c>
      <c r="G3828" s="6" t="s">
        <v>130</v>
      </c>
      <c r="H3828" s="6" t="s">
        <v>17</v>
      </c>
      <c r="I3828" s="8">
        <v>0.55000000000000004</v>
      </c>
      <c r="J3828" s="9">
        <v>5750</v>
      </c>
      <c r="K3828" s="10">
        <f t="shared" si="0"/>
        <v>3162.5000000000005</v>
      </c>
      <c r="L3828" s="10">
        <f t="shared" si="1"/>
        <v>1106.8750000000002</v>
      </c>
      <c r="M3828" s="11">
        <v>0.35000000000000003</v>
      </c>
      <c r="O3828" s="16"/>
      <c r="P3828" s="14">
        <f>Data!$I3828+0.05</f>
        <v>0.60000000000000009</v>
      </c>
      <c r="Q3828" s="12">
        <f>Data!$J3828-250</f>
        <v>5500</v>
      </c>
      <c r="R3828" s="13">
        <f>Data!$M3828-5%</f>
        <v>0.30000000000000004</v>
      </c>
    </row>
    <row r="3829" spans="1:18" ht="15.75" customHeight="1">
      <c r="A3829" s="1"/>
      <c r="B3829" s="6" t="s">
        <v>14</v>
      </c>
      <c r="C3829" s="6">
        <v>1185732</v>
      </c>
      <c r="D3829" s="7">
        <v>44249</v>
      </c>
      <c r="E3829" s="6" t="s">
        <v>15</v>
      </c>
      <c r="F3829" s="6" t="s">
        <v>129</v>
      </c>
      <c r="G3829" s="6" t="s">
        <v>130</v>
      </c>
      <c r="H3829" s="6" t="s">
        <v>18</v>
      </c>
      <c r="I3829" s="8">
        <v>0.55000000000000004</v>
      </c>
      <c r="J3829" s="9">
        <v>2250</v>
      </c>
      <c r="K3829" s="10">
        <f t="shared" si="0"/>
        <v>1237.5</v>
      </c>
      <c r="L3829" s="10">
        <f t="shared" si="1"/>
        <v>433.12500000000006</v>
      </c>
      <c r="M3829" s="11">
        <v>0.35000000000000003</v>
      </c>
      <c r="O3829" s="16"/>
      <c r="P3829" s="14">
        <f>Data!$I3829+0.05</f>
        <v>0.60000000000000009</v>
      </c>
      <c r="Q3829" s="12">
        <f>Data!$J3829-250</f>
        <v>2000</v>
      </c>
      <c r="R3829" s="13">
        <f>Data!$M3829-5%</f>
        <v>0.30000000000000004</v>
      </c>
    </row>
    <row r="3830" spans="1:18" ht="15.75" customHeight="1">
      <c r="A3830" s="1"/>
      <c r="B3830" s="6" t="s">
        <v>14</v>
      </c>
      <c r="C3830" s="6">
        <v>1185732</v>
      </c>
      <c r="D3830" s="7">
        <v>44249</v>
      </c>
      <c r="E3830" s="6" t="s">
        <v>15</v>
      </c>
      <c r="F3830" s="6" t="s">
        <v>129</v>
      </c>
      <c r="G3830" s="6" t="s">
        <v>130</v>
      </c>
      <c r="H3830" s="6" t="s">
        <v>19</v>
      </c>
      <c r="I3830" s="8">
        <v>0.45</v>
      </c>
      <c r="J3830" s="9">
        <v>2750</v>
      </c>
      <c r="K3830" s="10">
        <f t="shared" si="0"/>
        <v>1237.5</v>
      </c>
      <c r="L3830" s="10">
        <f t="shared" si="1"/>
        <v>309.375</v>
      </c>
      <c r="M3830" s="11">
        <v>0.25</v>
      </c>
      <c r="O3830" s="16"/>
      <c r="P3830" s="14">
        <f>Data!$I3830+0.05</f>
        <v>0.5</v>
      </c>
      <c r="Q3830" s="12">
        <f>Data!$J3830-250</f>
        <v>2500</v>
      </c>
      <c r="R3830" s="13">
        <f>Data!$M3830-5%</f>
        <v>0.2</v>
      </c>
    </row>
    <row r="3831" spans="1:18" ht="15.75" customHeight="1">
      <c r="A3831" s="1"/>
      <c r="B3831" s="6" t="s">
        <v>14</v>
      </c>
      <c r="C3831" s="6">
        <v>1185732</v>
      </c>
      <c r="D3831" s="7">
        <v>44249</v>
      </c>
      <c r="E3831" s="6" t="s">
        <v>15</v>
      </c>
      <c r="F3831" s="6" t="s">
        <v>129</v>
      </c>
      <c r="G3831" s="6" t="s">
        <v>130</v>
      </c>
      <c r="H3831" s="6" t="s">
        <v>20</v>
      </c>
      <c r="I3831" s="8">
        <v>0.49999999999999994</v>
      </c>
      <c r="J3831" s="9">
        <v>1750</v>
      </c>
      <c r="K3831" s="10">
        <f t="shared" si="0"/>
        <v>874.99999999999989</v>
      </c>
      <c r="L3831" s="10">
        <f t="shared" si="1"/>
        <v>218.74999999999997</v>
      </c>
      <c r="M3831" s="11">
        <v>0.25</v>
      </c>
      <c r="O3831" s="16"/>
      <c r="P3831" s="14">
        <f>Data!$I3831+0.05</f>
        <v>0.54999999999999993</v>
      </c>
      <c r="Q3831" s="12">
        <f>Data!$J3831-250</f>
        <v>1500</v>
      </c>
      <c r="R3831" s="13">
        <f>Data!$M3831-5%</f>
        <v>0.2</v>
      </c>
    </row>
    <row r="3832" spans="1:18" ht="15.75" customHeight="1">
      <c r="A3832" s="1"/>
      <c r="B3832" s="6" t="s">
        <v>14</v>
      </c>
      <c r="C3832" s="6">
        <v>1185732</v>
      </c>
      <c r="D3832" s="7">
        <v>44249</v>
      </c>
      <c r="E3832" s="6" t="s">
        <v>15</v>
      </c>
      <c r="F3832" s="6" t="s">
        <v>129</v>
      </c>
      <c r="G3832" s="6" t="s">
        <v>130</v>
      </c>
      <c r="H3832" s="6" t="s">
        <v>21</v>
      </c>
      <c r="I3832" s="8">
        <v>0.65000000000000013</v>
      </c>
      <c r="J3832" s="9">
        <v>2500</v>
      </c>
      <c r="K3832" s="10">
        <f t="shared" si="0"/>
        <v>1625.0000000000002</v>
      </c>
      <c r="L3832" s="10">
        <f t="shared" si="1"/>
        <v>406.25000000000006</v>
      </c>
      <c r="M3832" s="11">
        <v>0.25</v>
      </c>
      <c r="O3832" s="16"/>
      <c r="P3832" s="14">
        <f>Data!$I3832+0.05</f>
        <v>0.70000000000000018</v>
      </c>
      <c r="Q3832" s="12">
        <f>Data!$J3832-250</f>
        <v>2250</v>
      </c>
      <c r="R3832" s="13">
        <f>Data!$M3832-5%</f>
        <v>0.2</v>
      </c>
    </row>
    <row r="3833" spans="1:18" ht="15.75" customHeight="1">
      <c r="A3833" s="1"/>
      <c r="B3833" s="6" t="s">
        <v>14</v>
      </c>
      <c r="C3833" s="6">
        <v>1185732</v>
      </c>
      <c r="D3833" s="7">
        <v>44249</v>
      </c>
      <c r="E3833" s="6" t="s">
        <v>15</v>
      </c>
      <c r="F3833" s="6" t="s">
        <v>129</v>
      </c>
      <c r="G3833" s="6" t="s">
        <v>130</v>
      </c>
      <c r="H3833" s="6" t="s">
        <v>22</v>
      </c>
      <c r="I3833" s="8">
        <v>0.55000000000000004</v>
      </c>
      <c r="J3833" s="9">
        <v>3500</v>
      </c>
      <c r="K3833" s="10">
        <f t="shared" si="0"/>
        <v>1925.0000000000002</v>
      </c>
      <c r="L3833" s="10">
        <f t="shared" si="1"/>
        <v>577.5</v>
      </c>
      <c r="M3833" s="11">
        <v>0.3</v>
      </c>
      <c r="O3833" s="16"/>
      <c r="P3833" s="14">
        <f>Data!$I3833+0.05</f>
        <v>0.60000000000000009</v>
      </c>
      <c r="Q3833" s="12">
        <f>Data!$J3833-250</f>
        <v>3250</v>
      </c>
      <c r="R3833" s="13">
        <f>Data!$M3833-5%</f>
        <v>0.25</v>
      </c>
    </row>
    <row r="3834" spans="1:18" ht="15.75" customHeight="1">
      <c r="A3834" s="1"/>
      <c r="B3834" s="6" t="s">
        <v>14</v>
      </c>
      <c r="C3834" s="6">
        <v>1185732</v>
      </c>
      <c r="D3834" s="7">
        <v>44275</v>
      </c>
      <c r="E3834" s="6" t="s">
        <v>15</v>
      </c>
      <c r="F3834" s="6" t="s">
        <v>129</v>
      </c>
      <c r="G3834" s="6" t="s">
        <v>130</v>
      </c>
      <c r="H3834" s="6" t="s">
        <v>17</v>
      </c>
      <c r="I3834" s="8">
        <v>0.55000000000000004</v>
      </c>
      <c r="J3834" s="9">
        <v>5450</v>
      </c>
      <c r="K3834" s="10">
        <f t="shared" si="0"/>
        <v>2997.5000000000005</v>
      </c>
      <c r="L3834" s="10">
        <f t="shared" si="1"/>
        <v>1049.1250000000002</v>
      </c>
      <c r="M3834" s="11">
        <v>0.35000000000000003</v>
      </c>
      <c r="O3834" s="16"/>
      <c r="P3834" s="14">
        <f>Data!$I3834+0.05</f>
        <v>0.60000000000000009</v>
      </c>
      <c r="Q3834" s="12">
        <f>Data!$J3834-250</f>
        <v>5200</v>
      </c>
      <c r="R3834" s="13">
        <f>Data!$M3834-5%</f>
        <v>0.30000000000000004</v>
      </c>
    </row>
    <row r="3835" spans="1:18" ht="15.75" customHeight="1">
      <c r="A3835" s="1"/>
      <c r="B3835" s="6" t="s">
        <v>14</v>
      </c>
      <c r="C3835" s="6">
        <v>1185732</v>
      </c>
      <c r="D3835" s="7">
        <v>44275</v>
      </c>
      <c r="E3835" s="6" t="s">
        <v>15</v>
      </c>
      <c r="F3835" s="6" t="s">
        <v>129</v>
      </c>
      <c r="G3835" s="6" t="s">
        <v>130</v>
      </c>
      <c r="H3835" s="6" t="s">
        <v>18</v>
      </c>
      <c r="I3835" s="8">
        <v>0.55000000000000004</v>
      </c>
      <c r="J3835" s="9">
        <v>2500</v>
      </c>
      <c r="K3835" s="10">
        <f t="shared" si="0"/>
        <v>1375</v>
      </c>
      <c r="L3835" s="10">
        <f t="shared" si="1"/>
        <v>481.25000000000006</v>
      </c>
      <c r="M3835" s="11">
        <v>0.35000000000000003</v>
      </c>
      <c r="O3835" s="16"/>
      <c r="P3835" s="14">
        <f>Data!$I3835+0.05</f>
        <v>0.60000000000000009</v>
      </c>
      <c r="Q3835" s="12">
        <f>Data!$J3835-250</f>
        <v>2250</v>
      </c>
      <c r="R3835" s="13">
        <f>Data!$M3835-5%</f>
        <v>0.30000000000000004</v>
      </c>
    </row>
    <row r="3836" spans="1:18" ht="15.75" customHeight="1">
      <c r="A3836" s="1"/>
      <c r="B3836" s="6" t="s">
        <v>14</v>
      </c>
      <c r="C3836" s="6">
        <v>1185732</v>
      </c>
      <c r="D3836" s="7">
        <v>44275</v>
      </c>
      <c r="E3836" s="6" t="s">
        <v>15</v>
      </c>
      <c r="F3836" s="6" t="s">
        <v>129</v>
      </c>
      <c r="G3836" s="6" t="s">
        <v>130</v>
      </c>
      <c r="H3836" s="6" t="s">
        <v>19</v>
      </c>
      <c r="I3836" s="8">
        <v>0.45</v>
      </c>
      <c r="J3836" s="9">
        <v>2750</v>
      </c>
      <c r="K3836" s="10">
        <f t="shared" si="0"/>
        <v>1237.5</v>
      </c>
      <c r="L3836" s="10">
        <f t="shared" si="1"/>
        <v>309.375</v>
      </c>
      <c r="M3836" s="11">
        <v>0.25</v>
      </c>
      <c r="O3836" s="16"/>
      <c r="P3836" s="14">
        <f>Data!$I3836+0.05</f>
        <v>0.5</v>
      </c>
      <c r="Q3836" s="12">
        <f>Data!$J3836-250</f>
        <v>2500</v>
      </c>
      <c r="R3836" s="13">
        <f>Data!$M3836-5%</f>
        <v>0.2</v>
      </c>
    </row>
    <row r="3837" spans="1:18" ht="15.75" customHeight="1">
      <c r="A3837" s="1"/>
      <c r="B3837" s="6" t="s">
        <v>14</v>
      </c>
      <c r="C3837" s="6">
        <v>1185732</v>
      </c>
      <c r="D3837" s="7">
        <v>44275</v>
      </c>
      <c r="E3837" s="6" t="s">
        <v>15</v>
      </c>
      <c r="F3837" s="6" t="s">
        <v>129</v>
      </c>
      <c r="G3837" s="6" t="s">
        <v>130</v>
      </c>
      <c r="H3837" s="6" t="s">
        <v>20</v>
      </c>
      <c r="I3837" s="8">
        <v>0.49999999999999994</v>
      </c>
      <c r="J3837" s="9">
        <v>1250</v>
      </c>
      <c r="K3837" s="10">
        <f t="shared" si="0"/>
        <v>624.99999999999989</v>
      </c>
      <c r="L3837" s="10">
        <f t="shared" si="1"/>
        <v>156.24999999999997</v>
      </c>
      <c r="M3837" s="11">
        <v>0.25</v>
      </c>
      <c r="O3837" s="16"/>
      <c r="P3837" s="14">
        <f>Data!$I3837+0.05</f>
        <v>0.54999999999999993</v>
      </c>
      <c r="Q3837" s="12">
        <f>Data!$J3837-250</f>
        <v>1000</v>
      </c>
      <c r="R3837" s="13">
        <f>Data!$M3837-5%</f>
        <v>0.2</v>
      </c>
    </row>
    <row r="3838" spans="1:18" ht="15.75" customHeight="1">
      <c r="A3838" s="1"/>
      <c r="B3838" s="6" t="s">
        <v>14</v>
      </c>
      <c r="C3838" s="6">
        <v>1185732</v>
      </c>
      <c r="D3838" s="7">
        <v>44275</v>
      </c>
      <c r="E3838" s="6" t="s">
        <v>15</v>
      </c>
      <c r="F3838" s="6" t="s">
        <v>129</v>
      </c>
      <c r="G3838" s="6" t="s">
        <v>130</v>
      </c>
      <c r="H3838" s="6" t="s">
        <v>21</v>
      </c>
      <c r="I3838" s="8">
        <v>0.65000000000000013</v>
      </c>
      <c r="J3838" s="9">
        <v>1750</v>
      </c>
      <c r="K3838" s="10">
        <f t="shared" si="0"/>
        <v>1137.5000000000002</v>
      </c>
      <c r="L3838" s="10">
        <f t="shared" si="1"/>
        <v>284.37500000000006</v>
      </c>
      <c r="M3838" s="11">
        <v>0.25</v>
      </c>
      <c r="O3838" s="16"/>
      <c r="P3838" s="14">
        <f>Data!$I3838+0.05</f>
        <v>0.70000000000000018</v>
      </c>
      <c r="Q3838" s="12">
        <f>Data!$J3838-250</f>
        <v>1500</v>
      </c>
      <c r="R3838" s="13">
        <f>Data!$M3838-5%</f>
        <v>0.2</v>
      </c>
    </row>
    <row r="3839" spans="1:18" ht="15.75" customHeight="1">
      <c r="A3839" s="1"/>
      <c r="B3839" s="6" t="s">
        <v>14</v>
      </c>
      <c r="C3839" s="6">
        <v>1185732</v>
      </c>
      <c r="D3839" s="7">
        <v>44275</v>
      </c>
      <c r="E3839" s="6" t="s">
        <v>15</v>
      </c>
      <c r="F3839" s="6" t="s">
        <v>129</v>
      </c>
      <c r="G3839" s="6" t="s">
        <v>130</v>
      </c>
      <c r="H3839" s="6" t="s">
        <v>22</v>
      </c>
      <c r="I3839" s="8">
        <v>0.55000000000000004</v>
      </c>
      <c r="J3839" s="9">
        <v>2750</v>
      </c>
      <c r="K3839" s="10">
        <f t="shared" si="0"/>
        <v>1512.5000000000002</v>
      </c>
      <c r="L3839" s="10">
        <f t="shared" si="1"/>
        <v>453.75000000000006</v>
      </c>
      <c r="M3839" s="11">
        <v>0.3</v>
      </c>
      <c r="O3839" s="16"/>
      <c r="P3839" s="14">
        <f>Data!$I3839+0.05</f>
        <v>0.60000000000000009</v>
      </c>
      <c r="Q3839" s="12">
        <f>Data!$J3839-250</f>
        <v>2500</v>
      </c>
      <c r="R3839" s="13">
        <f>Data!$M3839-5%</f>
        <v>0.25</v>
      </c>
    </row>
    <row r="3840" spans="1:18" ht="15.75" customHeight="1">
      <c r="A3840" s="1"/>
      <c r="B3840" s="6" t="s">
        <v>14</v>
      </c>
      <c r="C3840" s="6">
        <v>1185732</v>
      </c>
      <c r="D3840" s="7">
        <v>44307</v>
      </c>
      <c r="E3840" s="6" t="s">
        <v>15</v>
      </c>
      <c r="F3840" s="6" t="s">
        <v>129</v>
      </c>
      <c r="G3840" s="6" t="s">
        <v>130</v>
      </c>
      <c r="H3840" s="6" t="s">
        <v>17</v>
      </c>
      <c r="I3840" s="8">
        <v>0.55000000000000004</v>
      </c>
      <c r="J3840" s="9">
        <v>5250</v>
      </c>
      <c r="K3840" s="10">
        <f t="shared" si="0"/>
        <v>2887.5000000000005</v>
      </c>
      <c r="L3840" s="10">
        <f t="shared" si="1"/>
        <v>1010.6250000000002</v>
      </c>
      <c r="M3840" s="11">
        <v>0.35000000000000003</v>
      </c>
      <c r="O3840" s="16"/>
      <c r="P3840" s="14">
        <f>Data!$I3840+0.05</f>
        <v>0.60000000000000009</v>
      </c>
      <c r="Q3840" s="12">
        <f>Data!$J3840-250</f>
        <v>5000</v>
      </c>
      <c r="R3840" s="13">
        <f>Data!$M3840-5%</f>
        <v>0.30000000000000004</v>
      </c>
    </row>
    <row r="3841" spans="1:18" ht="15.75" customHeight="1">
      <c r="A3841" s="1"/>
      <c r="B3841" s="6" t="s">
        <v>14</v>
      </c>
      <c r="C3841" s="6">
        <v>1185732</v>
      </c>
      <c r="D3841" s="7">
        <v>44307</v>
      </c>
      <c r="E3841" s="6" t="s">
        <v>15</v>
      </c>
      <c r="F3841" s="6" t="s">
        <v>129</v>
      </c>
      <c r="G3841" s="6" t="s">
        <v>130</v>
      </c>
      <c r="H3841" s="6" t="s">
        <v>18</v>
      </c>
      <c r="I3841" s="8">
        <v>0.55000000000000004</v>
      </c>
      <c r="J3841" s="9">
        <v>2250</v>
      </c>
      <c r="K3841" s="10">
        <f t="shared" si="0"/>
        <v>1237.5</v>
      </c>
      <c r="L3841" s="10">
        <f t="shared" si="1"/>
        <v>433.12500000000006</v>
      </c>
      <c r="M3841" s="11">
        <v>0.35000000000000003</v>
      </c>
      <c r="O3841" s="16"/>
      <c r="P3841" s="14">
        <f>Data!$I3841+0.05</f>
        <v>0.60000000000000009</v>
      </c>
      <c r="Q3841" s="12">
        <f>Data!$J3841-250</f>
        <v>2000</v>
      </c>
      <c r="R3841" s="13">
        <f>Data!$M3841-5%</f>
        <v>0.30000000000000004</v>
      </c>
    </row>
    <row r="3842" spans="1:18" ht="15.75" customHeight="1">
      <c r="A3842" s="1"/>
      <c r="B3842" s="6" t="s">
        <v>14</v>
      </c>
      <c r="C3842" s="6">
        <v>1185732</v>
      </c>
      <c r="D3842" s="7">
        <v>44307</v>
      </c>
      <c r="E3842" s="6" t="s">
        <v>15</v>
      </c>
      <c r="F3842" s="6" t="s">
        <v>129</v>
      </c>
      <c r="G3842" s="6" t="s">
        <v>130</v>
      </c>
      <c r="H3842" s="6" t="s">
        <v>19</v>
      </c>
      <c r="I3842" s="8">
        <v>0.45</v>
      </c>
      <c r="J3842" s="9">
        <v>2250</v>
      </c>
      <c r="K3842" s="10">
        <f t="shared" si="0"/>
        <v>1012.5</v>
      </c>
      <c r="L3842" s="10">
        <f t="shared" si="1"/>
        <v>253.125</v>
      </c>
      <c r="M3842" s="11">
        <v>0.25</v>
      </c>
      <c r="O3842" s="16"/>
      <c r="P3842" s="14">
        <f>Data!$I3842+0.05</f>
        <v>0.5</v>
      </c>
      <c r="Q3842" s="12">
        <f>Data!$J3842-250</f>
        <v>2000</v>
      </c>
      <c r="R3842" s="13">
        <f>Data!$M3842-5%</f>
        <v>0.2</v>
      </c>
    </row>
    <row r="3843" spans="1:18" ht="15.75" customHeight="1">
      <c r="A3843" s="1"/>
      <c r="B3843" s="6" t="s">
        <v>14</v>
      </c>
      <c r="C3843" s="6">
        <v>1185732</v>
      </c>
      <c r="D3843" s="7">
        <v>44307</v>
      </c>
      <c r="E3843" s="6" t="s">
        <v>15</v>
      </c>
      <c r="F3843" s="6" t="s">
        <v>129</v>
      </c>
      <c r="G3843" s="6" t="s">
        <v>130</v>
      </c>
      <c r="H3843" s="6" t="s">
        <v>20</v>
      </c>
      <c r="I3843" s="8">
        <v>0.49999999999999994</v>
      </c>
      <c r="J3843" s="9">
        <v>1500</v>
      </c>
      <c r="K3843" s="10">
        <f t="shared" si="0"/>
        <v>749.99999999999989</v>
      </c>
      <c r="L3843" s="10">
        <f t="shared" si="1"/>
        <v>187.49999999999997</v>
      </c>
      <c r="M3843" s="11">
        <v>0.25</v>
      </c>
      <c r="O3843" s="16"/>
      <c r="P3843" s="14">
        <f>Data!$I3843+0.05</f>
        <v>0.54999999999999993</v>
      </c>
      <c r="Q3843" s="12">
        <f>Data!$J3843-250</f>
        <v>1250</v>
      </c>
      <c r="R3843" s="13">
        <f>Data!$M3843-5%</f>
        <v>0.2</v>
      </c>
    </row>
    <row r="3844" spans="1:18" ht="15.75" customHeight="1">
      <c r="A3844" s="1"/>
      <c r="B3844" s="6" t="s">
        <v>14</v>
      </c>
      <c r="C3844" s="6">
        <v>1185732</v>
      </c>
      <c r="D3844" s="7">
        <v>44307</v>
      </c>
      <c r="E3844" s="6" t="s">
        <v>15</v>
      </c>
      <c r="F3844" s="6" t="s">
        <v>129</v>
      </c>
      <c r="G3844" s="6" t="s">
        <v>130</v>
      </c>
      <c r="H3844" s="6" t="s">
        <v>21</v>
      </c>
      <c r="I3844" s="8">
        <v>0.60000000000000009</v>
      </c>
      <c r="J3844" s="9">
        <v>1500</v>
      </c>
      <c r="K3844" s="10">
        <f t="shared" si="0"/>
        <v>900.00000000000011</v>
      </c>
      <c r="L3844" s="10">
        <f t="shared" si="1"/>
        <v>225.00000000000003</v>
      </c>
      <c r="M3844" s="11">
        <v>0.25</v>
      </c>
      <c r="O3844" s="16"/>
      <c r="P3844" s="14">
        <f>Data!$I3844+0</f>
        <v>0.60000000000000009</v>
      </c>
      <c r="Q3844" s="12">
        <f>Data!$J3844-250</f>
        <v>1250</v>
      </c>
      <c r="R3844" s="13">
        <f>Data!$M3844-5%</f>
        <v>0.2</v>
      </c>
    </row>
    <row r="3845" spans="1:18" ht="15.75" customHeight="1">
      <c r="A3845" s="1"/>
      <c r="B3845" s="6" t="s">
        <v>14</v>
      </c>
      <c r="C3845" s="6">
        <v>1185732</v>
      </c>
      <c r="D3845" s="7">
        <v>44307</v>
      </c>
      <c r="E3845" s="6" t="s">
        <v>15</v>
      </c>
      <c r="F3845" s="6" t="s">
        <v>129</v>
      </c>
      <c r="G3845" s="6" t="s">
        <v>130</v>
      </c>
      <c r="H3845" s="6" t="s">
        <v>22</v>
      </c>
      <c r="I3845" s="8">
        <v>0.5</v>
      </c>
      <c r="J3845" s="9">
        <v>3000</v>
      </c>
      <c r="K3845" s="10">
        <f t="shared" si="0"/>
        <v>1500</v>
      </c>
      <c r="L3845" s="10">
        <f t="shared" si="1"/>
        <v>450</v>
      </c>
      <c r="M3845" s="11">
        <v>0.3</v>
      </c>
      <c r="O3845" s="16"/>
      <c r="P3845" s="14">
        <f>Data!$I3845+0</f>
        <v>0.5</v>
      </c>
      <c r="Q3845" s="12">
        <f>Data!$J3845-250</f>
        <v>2750</v>
      </c>
      <c r="R3845" s="13">
        <f>Data!$M3845-5%</f>
        <v>0.25</v>
      </c>
    </row>
    <row r="3846" spans="1:18" ht="15.75" customHeight="1">
      <c r="A3846" s="1"/>
      <c r="B3846" s="6" t="s">
        <v>14</v>
      </c>
      <c r="C3846" s="6">
        <v>1185732</v>
      </c>
      <c r="D3846" s="7">
        <v>44336</v>
      </c>
      <c r="E3846" s="6" t="s">
        <v>15</v>
      </c>
      <c r="F3846" s="6" t="s">
        <v>129</v>
      </c>
      <c r="G3846" s="6" t="s">
        <v>130</v>
      </c>
      <c r="H3846" s="6" t="s">
        <v>17</v>
      </c>
      <c r="I3846" s="8">
        <v>0.65</v>
      </c>
      <c r="J3846" s="9">
        <v>5700</v>
      </c>
      <c r="K3846" s="10">
        <f t="shared" si="0"/>
        <v>3705</v>
      </c>
      <c r="L3846" s="10">
        <f t="shared" si="1"/>
        <v>1296.7500000000002</v>
      </c>
      <c r="M3846" s="11">
        <v>0.35000000000000003</v>
      </c>
      <c r="O3846" s="16"/>
      <c r="P3846" s="14">
        <f>Data!$I3846+0</f>
        <v>0.65</v>
      </c>
      <c r="Q3846" s="12">
        <f>Data!$J3846-250</f>
        <v>5450</v>
      </c>
      <c r="R3846" s="13">
        <f>Data!$M3846-5%</f>
        <v>0.30000000000000004</v>
      </c>
    </row>
    <row r="3847" spans="1:18" ht="15.75" customHeight="1">
      <c r="A3847" s="1"/>
      <c r="B3847" s="6" t="s">
        <v>14</v>
      </c>
      <c r="C3847" s="6">
        <v>1185732</v>
      </c>
      <c r="D3847" s="7">
        <v>44336</v>
      </c>
      <c r="E3847" s="6" t="s">
        <v>15</v>
      </c>
      <c r="F3847" s="6" t="s">
        <v>129</v>
      </c>
      <c r="G3847" s="6" t="s">
        <v>130</v>
      </c>
      <c r="H3847" s="6" t="s">
        <v>18</v>
      </c>
      <c r="I3847" s="8">
        <v>0.60000000000000009</v>
      </c>
      <c r="J3847" s="9">
        <v>2750</v>
      </c>
      <c r="K3847" s="10">
        <f t="shared" si="0"/>
        <v>1650.0000000000002</v>
      </c>
      <c r="L3847" s="10">
        <f t="shared" si="1"/>
        <v>577.50000000000011</v>
      </c>
      <c r="M3847" s="11">
        <v>0.35000000000000003</v>
      </c>
      <c r="O3847" s="16"/>
      <c r="P3847" s="14">
        <f>Data!$I3847+0</f>
        <v>0.60000000000000009</v>
      </c>
      <c r="Q3847" s="12">
        <f>Data!$J3847-250</f>
        <v>2500</v>
      </c>
      <c r="R3847" s="13">
        <f>Data!$M3847-5%</f>
        <v>0.30000000000000004</v>
      </c>
    </row>
    <row r="3848" spans="1:18" ht="15.75" customHeight="1">
      <c r="A3848" s="1"/>
      <c r="B3848" s="6" t="s">
        <v>14</v>
      </c>
      <c r="C3848" s="6">
        <v>1185732</v>
      </c>
      <c r="D3848" s="7">
        <v>44336</v>
      </c>
      <c r="E3848" s="6" t="s">
        <v>15</v>
      </c>
      <c r="F3848" s="6" t="s">
        <v>129</v>
      </c>
      <c r="G3848" s="6" t="s">
        <v>130</v>
      </c>
      <c r="H3848" s="6" t="s">
        <v>19</v>
      </c>
      <c r="I3848" s="8">
        <v>0.55000000000000004</v>
      </c>
      <c r="J3848" s="9">
        <v>3000</v>
      </c>
      <c r="K3848" s="10">
        <f t="shared" si="0"/>
        <v>1650.0000000000002</v>
      </c>
      <c r="L3848" s="10">
        <f t="shared" si="1"/>
        <v>412.50000000000006</v>
      </c>
      <c r="M3848" s="11">
        <v>0.25</v>
      </c>
      <c r="O3848" s="16"/>
      <c r="P3848" s="14">
        <f>Data!$I3848+0</f>
        <v>0.55000000000000004</v>
      </c>
      <c r="Q3848" s="12">
        <f>Data!$J3848-250</f>
        <v>2750</v>
      </c>
      <c r="R3848" s="13">
        <f>Data!$M3848-5%</f>
        <v>0.2</v>
      </c>
    </row>
    <row r="3849" spans="1:18" ht="15.75" customHeight="1">
      <c r="A3849" s="1"/>
      <c r="B3849" s="6" t="s">
        <v>14</v>
      </c>
      <c r="C3849" s="6">
        <v>1185732</v>
      </c>
      <c r="D3849" s="7">
        <v>44336</v>
      </c>
      <c r="E3849" s="6" t="s">
        <v>15</v>
      </c>
      <c r="F3849" s="6" t="s">
        <v>129</v>
      </c>
      <c r="G3849" s="6" t="s">
        <v>130</v>
      </c>
      <c r="H3849" s="6" t="s">
        <v>20</v>
      </c>
      <c r="I3849" s="8">
        <v>0.55000000000000004</v>
      </c>
      <c r="J3849" s="9">
        <v>2500</v>
      </c>
      <c r="K3849" s="10">
        <f t="shared" si="0"/>
        <v>1375</v>
      </c>
      <c r="L3849" s="10">
        <f t="shared" si="1"/>
        <v>343.75</v>
      </c>
      <c r="M3849" s="11">
        <v>0.25</v>
      </c>
      <c r="O3849" s="16"/>
      <c r="P3849" s="14">
        <f>Data!$I3849+0</f>
        <v>0.55000000000000004</v>
      </c>
      <c r="Q3849" s="12">
        <f>Data!$J3849-250</f>
        <v>2250</v>
      </c>
      <c r="R3849" s="13">
        <f>Data!$M3849-5%</f>
        <v>0.2</v>
      </c>
    </row>
    <row r="3850" spans="1:18" ht="15.75" customHeight="1">
      <c r="A3850" s="1"/>
      <c r="B3850" s="6" t="s">
        <v>14</v>
      </c>
      <c r="C3850" s="6">
        <v>1185732</v>
      </c>
      <c r="D3850" s="7">
        <v>44336</v>
      </c>
      <c r="E3850" s="6" t="s">
        <v>15</v>
      </c>
      <c r="F3850" s="6" t="s">
        <v>129</v>
      </c>
      <c r="G3850" s="6" t="s">
        <v>130</v>
      </c>
      <c r="H3850" s="6" t="s">
        <v>21</v>
      </c>
      <c r="I3850" s="8">
        <v>0.65</v>
      </c>
      <c r="J3850" s="9">
        <v>2750</v>
      </c>
      <c r="K3850" s="10">
        <f t="shared" si="0"/>
        <v>1787.5</v>
      </c>
      <c r="L3850" s="10">
        <f t="shared" si="1"/>
        <v>446.875</v>
      </c>
      <c r="M3850" s="11">
        <v>0.25</v>
      </c>
      <c r="O3850" s="16"/>
      <c r="P3850" s="14">
        <f>Data!$I3850+0</f>
        <v>0.65</v>
      </c>
      <c r="Q3850" s="12">
        <f>Data!$J3850-250</f>
        <v>2500</v>
      </c>
      <c r="R3850" s="13">
        <f>Data!$M3850-5%</f>
        <v>0.2</v>
      </c>
    </row>
    <row r="3851" spans="1:18" ht="15.75" customHeight="1">
      <c r="A3851" s="1"/>
      <c r="B3851" s="6" t="s">
        <v>14</v>
      </c>
      <c r="C3851" s="6">
        <v>1185732</v>
      </c>
      <c r="D3851" s="7">
        <v>44336</v>
      </c>
      <c r="E3851" s="6" t="s">
        <v>15</v>
      </c>
      <c r="F3851" s="6" t="s">
        <v>129</v>
      </c>
      <c r="G3851" s="6" t="s">
        <v>130</v>
      </c>
      <c r="H3851" s="6" t="s">
        <v>22</v>
      </c>
      <c r="I3851" s="8">
        <v>0.70000000000000007</v>
      </c>
      <c r="J3851" s="9">
        <v>4000</v>
      </c>
      <c r="K3851" s="10">
        <f t="shared" si="0"/>
        <v>2800.0000000000005</v>
      </c>
      <c r="L3851" s="10">
        <f t="shared" si="1"/>
        <v>840.00000000000011</v>
      </c>
      <c r="M3851" s="11">
        <v>0.3</v>
      </c>
      <c r="O3851" s="16"/>
      <c r="P3851" s="14">
        <f>Data!$I3851+0</f>
        <v>0.70000000000000007</v>
      </c>
      <c r="Q3851" s="12">
        <f>Data!$J3851-250</f>
        <v>3750</v>
      </c>
      <c r="R3851" s="13">
        <f>Data!$M3851-5%</f>
        <v>0.25</v>
      </c>
    </row>
    <row r="3852" spans="1:18" ht="15.75" customHeight="1">
      <c r="A3852" s="1"/>
      <c r="B3852" s="6" t="s">
        <v>14</v>
      </c>
      <c r="C3852" s="6">
        <v>1185732</v>
      </c>
      <c r="D3852" s="7">
        <v>44369</v>
      </c>
      <c r="E3852" s="6" t="s">
        <v>15</v>
      </c>
      <c r="F3852" s="6" t="s">
        <v>129</v>
      </c>
      <c r="G3852" s="6" t="s">
        <v>130</v>
      </c>
      <c r="H3852" s="6" t="s">
        <v>17</v>
      </c>
      <c r="I3852" s="8">
        <v>0.65</v>
      </c>
      <c r="J3852" s="9">
        <v>6500</v>
      </c>
      <c r="K3852" s="10">
        <f t="shared" si="0"/>
        <v>4225</v>
      </c>
      <c r="L3852" s="10">
        <f t="shared" si="1"/>
        <v>1478.7500000000002</v>
      </c>
      <c r="M3852" s="11">
        <v>0.35000000000000003</v>
      </c>
      <c r="O3852" s="16"/>
      <c r="P3852" s="14">
        <f>Data!$I3852+0</f>
        <v>0.65</v>
      </c>
      <c r="Q3852" s="12">
        <f>Data!$J3852-250</f>
        <v>6250</v>
      </c>
      <c r="R3852" s="13">
        <f>Data!$M3852-5%</f>
        <v>0.30000000000000004</v>
      </c>
    </row>
    <row r="3853" spans="1:18" ht="15.75" customHeight="1">
      <c r="A3853" s="1"/>
      <c r="B3853" s="6" t="s">
        <v>14</v>
      </c>
      <c r="C3853" s="6">
        <v>1185732</v>
      </c>
      <c r="D3853" s="7">
        <v>44369</v>
      </c>
      <c r="E3853" s="6" t="s">
        <v>15</v>
      </c>
      <c r="F3853" s="6" t="s">
        <v>129</v>
      </c>
      <c r="G3853" s="6" t="s">
        <v>130</v>
      </c>
      <c r="H3853" s="6" t="s">
        <v>18</v>
      </c>
      <c r="I3853" s="8">
        <v>0.60000000000000009</v>
      </c>
      <c r="J3853" s="9">
        <v>4000</v>
      </c>
      <c r="K3853" s="10">
        <f t="shared" si="0"/>
        <v>2400.0000000000005</v>
      </c>
      <c r="L3853" s="10">
        <f t="shared" si="1"/>
        <v>840.00000000000023</v>
      </c>
      <c r="M3853" s="11">
        <v>0.35000000000000003</v>
      </c>
      <c r="O3853" s="16"/>
      <c r="P3853" s="14">
        <f>Data!$I3853+0</f>
        <v>0.60000000000000009</v>
      </c>
      <c r="Q3853" s="12">
        <f>Data!$J3853-250</f>
        <v>3750</v>
      </c>
      <c r="R3853" s="13">
        <f>Data!$M3853-5%</f>
        <v>0.30000000000000004</v>
      </c>
    </row>
    <row r="3854" spans="1:18" ht="15.75" customHeight="1">
      <c r="A3854" s="1"/>
      <c r="B3854" s="6" t="s">
        <v>14</v>
      </c>
      <c r="C3854" s="6">
        <v>1185732</v>
      </c>
      <c r="D3854" s="7">
        <v>44369</v>
      </c>
      <c r="E3854" s="6" t="s">
        <v>15</v>
      </c>
      <c r="F3854" s="6" t="s">
        <v>129</v>
      </c>
      <c r="G3854" s="6" t="s">
        <v>130</v>
      </c>
      <c r="H3854" s="6" t="s">
        <v>19</v>
      </c>
      <c r="I3854" s="8">
        <v>0.55000000000000004</v>
      </c>
      <c r="J3854" s="9">
        <v>3250</v>
      </c>
      <c r="K3854" s="10">
        <f t="shared" si="0"/>
        <v>1787.5000000000002</v>
      </c>
      <c r="L3854" s="10">
        <f t="shared" si="1"/>
        <v>446.87500000000006</v>
      </c>
      <c r="M3854" s="11">
        <v>0.25</v>
      </c>
      <c r="O3854" s="16"/>
      <c r="P3854" s="14">
        <f>Data!$I3854+0</f>
        <v>0.55000000000000004</v>
      </c>
      <c r="Q3854" s="12">
        <f>Data!$J3854-250</f>
        <v>3000</v>
      </c>
      <c r="R3854" s="13">
        <f>Data!$M3854-5%</f>
        <v>0.2</v>
      </c>
    </row>
    <row r="3855" spans="1:18" ht="15.75" customHeight="1">
      <c r="A3855" s="1"/>
      <c r="B3855" s="6" t="s">
        <v>14</v>
      </c>
      <c r="C3855" s="6">
        <v>1185732</v>
      </c>
      <c r="D3855" s="7">
        <v>44369</v>
      </c>
      <c r="E3855" s="6" t="s">
        <v>15</v>
      </c>
      <c r="F3855" s="6" t="s">
        <v>129</v>
      </c>
      <c r="G3855" s="6" t="s">
        <v>130</v>
      </c>
      <c r="H3855" s="6" t="s">
        <v>20</v>
      </c>
      <c r="I3855" s="8">
        <v>0.55000000000000004</v>
      </c>
      <c r="J3855" s="9">
        <v>3000</v>
      </c>
      <c r="K3855" s="10">
        <f t="shared" si="0"/>
        <v>1650.0000000000002</v>
      </c>
      <c r="L3855" s="10">
        <f t="shared" si="1"/>
        <v>412.50000000000006</v>
      </c>
      <c r="M3855" s="11">
        <v>0.25</v>
      </c>
      <c r="O3855" s="16"/>
      <c r="P3855" s="14">
        <f>Data!$I3855+0</f>
        <v>0.55000000000000004</v>
      </c>
      <c r="Q3855" s="12">
        <f>Data!$J3855-250</f>
        <v>2750</v>
      </c>
      <c r="R3855" s="13">
        <f>Data!$M3855-5%</f>
        <v>0.2</v>
      </c>
    </row>
    <row r="3856" spans="1:18" ht="15.75" customHeight="1">
      <c r="A3856" s="1"/>
      <c r="B3856" s="6" t="s">
        <v>14</v>
      </c>
      <c r="C3856" s="6">
        <v>1185732</v>
      </c>
      <c r="D3856" s="7">
        <v>44369</v>
      </c>
      <c r="E3856" s="6" t="s">
        <v>15</v>
      </c>
      <c r="F3856" s="6" t="s">
        <v>129</v>
      </c>
      <c r="G3856" s="6" t="s">
        <v>130</v>
      </c>
      <c r="H3856" s="6" t="s">
        <v>21</v>
      </c>
      <c r="I3856" s="8">
        <v>0.65</v>
      </c>
      <c r="J3856" s="9">
        <v>3000</v>
      </c>
      <c r="K3856" s="10">
        <f t="shared" si="0"/>
        <v>1950</v>
      </c>
      <c r="L3856" s="10">
        <f t="shared" si="1"/>
        <v>487.5</v>
      </c>
      <c r="M3856" s="11">
        <v>0.25</v>
      </c>
      <c r="O3856" s="16"/>
      <c r="P3856" s="14">
        <f>Data!$I3856+0</f>
        <v>0.65</v>
      </c>
      <c r="Q3856" s="12">
        <f>Data!$J3856-250</f>
        <v>2750</v>
      </c>
      <c r="R3856" s="13">
        <f>Data!$M3856-5%</f>
        <v>0.2</v>
      </c>
    </row>
    <row r="3857" spans="1:18" ht="15.75" customHeight="1">
      <c r="A3857" s="1"/>
      <c r="B3857" s="6" t="s">
        <v>14</v>
      </c>
      <c r="C3857" s="6">
        <v>1185732</v>
      </c>
      <c r="D3857" s="7">
        <v>44369</v>
      </c>
      <c r="E3857" s="6" t="s">
        <v>15</v>
      </c>
      <c r="F3857" s="6" t="s">
        <v>129</v>
      </c>
      <c r="G3857" s="6" t="s">
        <v>130</v>
      </c>
      <c r="H3857" s="6" t="s">
        <v>22</v>
      </c>
      <c r="I3857" s="8">
        <v>0.70000000000000007</v>
      </c>
      <c r="J3857" s="9">
        <v>4500</v>
      </c>
      <c r="K3857" s="10">
        <f t="shared" si="0"/>
        <v>3150.0000000000005</v>
      </c>
      <c r="L3857" s="10">
        <f t="shared" si="1"/>
        <v>945.00000000000011</v>
      </c>
      <c r="M3857" s="11">
        <v>0.3</v>
      </c>
      <c r="O3857" s="16"/>
      <c r="P3857" s="14">
        <f>Data!$I3857+0</f>
        <v>0.70000000000000007</v>
      </c>
      <c r="Q3857" s="12">
        <f>Data!$J3857-250</f>
        <v>4250</v>
      </c>
      <c r="R3857" s="13">
        <f>Data!$M3857-5%</f>
        <v>0.25</v>
      </c>
    </row>
    <row r="3858" spans="1:18" ht="15.75" customHeight="1">
      <c r="A3858" s="1"/>
      <c r="B3858" s="6" t="s">
        <v>14</v>
      </c>
      <c r="C3858" s="6">
        <v>1185732</v>
      </c>
      <c r="D3858" s="7">
        <v>44397</v>
      </c>
      <c r="E3858" s="6" t="s">
        <v>15</v>
      </c>
      <c r="F3858" s="6" t="s">
        <v>129</v>
      </c>
      <c r="G3858" s="6" t="s">
        <v>130</v>
      </c>
      <c r="H3858" s="6" t="s">
        <v>17</v>
      </c>
      <c r="I3858" s="8">
        <v>0.65</v>
      </c>
      <c r="J3858" s="9">
        <v>6750</v>
      </c>
      <c r="K3858" s="10">
        <f t="shared" si="0"/>
        <v>4387.5</v>
      </c>
      <c r="L3858" s="10">
        <f t="shared" si="1"/>
        <v>1535.6250000000002</v>
      </c>
      <c r="M3858" s="11">
        <v>0.35000000000000003</v>
      </c>
      <c r="O3858" s="16"/>
      <c r="P3858" s="14">
        <f>Data!$I3858+0</f>
        <v>0.65</v>
      </c>
      <c r="Q3858" s="12">
        <f>Data!$J3858-250</f>
        <v>6500</v>
      </c>
      <c r="R3858" s="13">
        <f>Data!$M3858-5%</f>
        <v>0.30000000000000004</v>
      </c>
    </row>
    <row r="3859" spans="1:18" ht="15.75" customHeight="1">
      <c r="A3859" s="1"/>
      <c r="B3859" s="6" t="s">
        <v>14</v>
      </c>
      <c r="C3859" s="6">
        <v>1185732</v>
      </c>
      <c r="D3859" s="7">
        <v>44397</v>
      </c>
      <c r="E3859" s="6" t="s">
        <v>15</v>
      </c>
      <c r="F3859" s="6" t="s">
        <v>129</v>
      </c>
      <c r="G3859" s="6" t="s">
        <v>130</v>
      </c>
      <c r="H3859" s="6" t="s">
        <v>18</v>
      </c>
      <c r="I3859" s="8">
        <v>0.60000000000000009</v>
      </c>
      <c r="J3859" s="9">
        <v>4250</v>
      </c>
      <c r="K3859" s="10">
        <f t="shared" si="0"/>
        <v>2550.0000000000005</v>
      </c>
      <c r="L3859" s="10">
        <f t="shared" si="1"/>
        <v>892.50000000000023</v>
      </c>
      <c r="M3859" s="11">
        <v>0.35000000000000003</v>
      </c>
      <c r="O3859" s="16"/>
      <c r="P3859" s="14">
        <f>Data!$I3859+0</f>
        <v>0.60000000000000009</v>
      </c>
      <c r="Q3859" s="12">
        <f>Data!$J3859-250</f>
        <v>4000</v>
      </c>
      <c r="R3859" s="13">
        <f>Data!$M3859-5%</f>
        <v>0.30000000000000004</v>
      </c>
    </row>
    <row r="3860" spans="1:18" ht="15.75" customHeight="1">
      <c r="A3860" s="1"/>
      <c r="B3860" s="6" t="s">
        <v>14</v>
      </c>
      <c r="C3860" s="6">
        <v>1185732</v>
      </c>
      <c r="D3860" s="7">
        <v>44397</v>
      </c>
      <c r="E3860" s="6" t="s">
        <v>15</v>
      </c>
      <c r="F3860" s="6" t="s">
        <v>129</v>
      </c>
      <c r="G3860" s="6" t="s">
        <v>130</v>
      </c>
      <c r="H3860" s="6" t="s">
        <v>19</v>
      </c>
      <c r="I3860" s="8">
        <v>0.55000000000000004</v>
      </c>
      <c r="J3860" s="9">
        <v>3500</v>
      </c>
      <c r="K3860" s="10">
        <f t="shared" si="0"/>
        <v>1925.0000000000002</v>
      </c>
      <c r="L3860" s="10">
        <f t="shared" si="1"/>
        <v>481.25000000000006</v>
      </c>
      <c r="M3860" s="11">
        <v>0.25</v>
      </c>
      <c r="O3860" s="16"/>
      <c r="P3860" s="14">
        <f>Data!$I3860+0</f>
        <v>0.55000000000000004</v>
      </c>
      <c r="Q3860" s="12">
        <f>Data!$J3860-250</f>
        <v>3250</v>
      </c>
      <c r="R3860" s="13">
        <f>Data!$M3860-5%</f>
        <v>0.2</v>
      </c>
    </row>
    <row r="3861" spans="1:18" ht="15.75" customHeight="1">
      <c r="A3861" s="1"/>
      <c r="B3861" s="6" t="s">
        <v>14</v>
      </c>
      <c r="C3861" s="6">
        <v>1185732</v>
      </c>
      <c r="D3861" s="7">
        <v>44397</v>
      </c>
      <c r="E3861" s="6" t="s">
        <v>15</v>
      </c>
      <c r="F3861" s="6" t="s">
        <v>129</v>
      </c>
      <c r="G3861" s="6" t="s">
        <v>130</v>
      </c>
      <c r="H3861" s="6" t="s">
        <v>20</v>
      </c>
      <c r="I3861" s="8">
        <v>0.55000000000000004</v>
      </c>
      <c r="J3861" s="9">
        <v>3000</v>
      </c>
      <c r="K3861" s="10">
        <f t="shared" si="0"/>
        <v>1650.0000000000002</v>
      </c>
      <c r="L3861" s="10">
        <f t="shared" si="1"/>
        <v>412.50000000000006</v>
      </c>
      <c r="M3861" s="11">
        <v>0.25</v>
      </c>
      <c r="O3861" s="16"/>
      <c r="P3861" s="14">
        <f>Data!$I3861+0</f>
        <v>0.55000000000000004</v>
      </c>
      <c r="Q3861" s="12">
        <f>Data!$J3861-250</f>
        <v>2750</v>
      </c>
      <c r="R3861" s="13">
        <f>Data!$M3861-5%</f>
        <v>0.2</v>
      </c>
    </row>
    <row r="3862" spans="1:18" ht="15.75" customHeight="1">
      <c r="A3862" s="1"/>
      <c r="B3862" s="6" t="s">
        <v>14</v>
      </c>
      <c r="C3862" s="6">
        <v>1185732</v>
      </c>
      <c r="D3862" s="7">
        <v>44397</v>
      </c>
      <c r="E3862" s="6" t="s">
        <v>15</v>
      </c>
      <c r="F3862" s="6" t="s">
        <v>129</v>
      </c>
      <c r="G3862" s="6" t="s">
        <v>130</v>
      </c>
      <c r="H3862" s="6" t="s">
        <v>21</v>
      </c>
      <c r="I3862" s="8">
        <v>0.65</v>
      </c>
      <c r="J3862" s="9">
        <v>3250</v>
      </c>
      <c r="K3862" s="10">
        <f t="shared" si="0"/>
        <v>2112.5</v>
      </c>
      <c r="L3862" s="10">
        <f t="shared" si="1"/>
        <v>528.125</v>
      </c>
      <c r="M3862" s="11">
        <v>0.25</v>
      </c>
      <c r="O3862" s="16"/>
      <c r="P3862" s="14">
        <f>Data!$I3862+0</f>
        <v>0.65</v>
      </c>
      <c r="Q3862" s="12">
        <f>Data!$J3862-250</f>
        <v>3000</v>
      </c>
      <c r="R3862" s="13">
        <f>Data!$M3862-5%</f>
        <v>0.2</v>
      </c>
    </row>
    <row r="3863" spans="1:18" ht="15.75" customHeight="1">
      <c r="A3863" s="1"/>
      <c r="B3863" s="6" t="s">
        <v>14</v>
      </c>
      <c r="C3863" s="6">
        <v>1185732</v>
      </c>
      <c r="D3863" s="7">
        <v>44397</v>
      </c>
      <c r="E3863" s="6" t="s">
        <v>15</v>
      </c>
      <c r="F3863" s="6" t="s">
        <v>129</v>
      </c>
      <c r="G3863" s="6" t="s">
        <v>130</v>
      </c>
      <c r="H3863" s="6" t="s">
        <v>22</v>
      </c>
      <c r="I3863" s="8">
        <v>0.70000000000000007</v>
      </c>
      <c r="J3863" s="9">
        <v>5000</v>
      </c>
      <c r="K3863" s="10">
        <f t="shared" si="0"/>
        <v>3500.0000000000005</v>
      </c>
      <c r="L3863" s="10">
        <f t="shared" si="1"/>
        <v>1050</v>
      </c>
      <c r="M3863" s="11">
        <v>0.3</v>
      </c>
      <c r="O3863" s="16"/>
      <c r="P3863" s="14">
        <f>Data!$I3863+0</f>
        <v>0.70000000000000007</v>
      </c>
      <c r="Q3863" s="12">
        <f>Data!$J3863-250</f>
        <v>4750</v>
      </c>
      <c r="R3863" s="13">
        <f>Data!$M3863-5%</f>
        <v>0.25</v>
      </c>
    </row>
    <row r="3864" spans="1:18" ht="15.75" customHeight="1">
      <c r="A3864" s="1"/>
      <c r="B3864" s="6" t="s">
        <v>14</v>
      </c>
      <c r="C3864" s="6">
        <v>1185732</v>
      </c>
      <c r="D3864" s="7">
        <v>44429</v>
      </c>
      <c r="E3864" s="6" t="s">
        <v>15</v>
      </c>
      <c r="F3864" s="6" t="s">
        <v>129</v>
      </c>
      <c r="G3864" s="6" t="s">
        <v>130</v>
      </c>
      <c r="H3864" s="6" t="s">
        <v>17</v>
      </c>
      <c r="I3864" s="8">
        <v>0.65</v>
      </c>
      <c r="J3864" s="9">
        <v>6500</v>
      </c>
      <c r="K3864" s="10">
        <f t="shared" si="0"/>
        <v>4225</v>
      </c>
      <c r="L3864" s="10">
        <f t="shared" si="1"/>
        <v>1478.7500000000002</v>
      </c>
      <c r="M3864" s="11">
        <v>0.35000000000000003</v>
      </c>
      <c r="O3864" s="16"/>
      <c r="P3864" s="14">
        <f>Data!$I3864+0</f>
        <v>0.65</v>
      </c>
      <c r="Q3864" s="12">
        <f>Data!$J3864-250</f>
        <v>6250</v>
      </c>
      <c r="R3864" s="13">
        <f>Data!$M3864-5%</f>
        <v>0.30000000000000004</v>
      </c>
    </row>
    <row r="3865" spans="1:18" ht="15.75" customHeight="1">
      <c r="A3865" s="1"/>
      <c r="B3865" s="6" t="s">
        <v>14</v>
      </c>
      <c r="C3865" s="6">
        <v>1185732</v>
      </c>
      <c r="D3865" s="7">
        <v>44429</v>
      </c>
      <c r="E3865" s="6" t="s">
        <v>15</v>
      </c>
      <c r="F3865" s="6" t="s">
        <v>129</v>
      </c>
      <c r="G3865" s="6" t="s">
        <v>130</v>
      </c>
      <c r="H3865" s="6" t="s">
        <v>18</v>
      </c>
      <c r="I3865" s="8">
        <v>0.60000000000000009</v>
      </c>
      <c r="J3865" s="9">
        <v>4250</v>
      </c>
      <c r="K3865" s="10">
        <f t="shared" si="0"/>
        <v>2550.0000000000005</v>
      </c>
      <c r="L3865" s="10">
        <f t="shared" si="1"/>
        <v>892.50000000000023</v>
      </c>
      <c r="M3865" s="11">
        <v>0.35000000000000003</v>
      </c>
      <c r="O3865" s="16"/>
      <c r="P3865" s="14">
        <f>Data!$I3865+0</f>
        <v>0.60000000000000009</v>
      </c>
      <c r="Q3865" s="12">
        <f>Data!$J3865-250</f>
        <v>4000</v>
      </c>
      <c r="R3865" s="13">
        <f>Data!$M3865-5%</f>
        <v>0.30000000000000004</v>
      </c>
    </row>
    <row r="3866" spans="1:18" ht="15.75" customHeight="1">
      <c r="A3866" s="1"/>
      <c r="B3866" s="6" t="s">
        <v>14</v>
      </c>
      <c r="C3866" s="6">
        <v>1185732</v>
      </c>
      <c r="D3866" s="7">
        <v>44429</v>
      </c>
      <c r="E3866" s="6" t="s">
        <v>15</v>
      </c>
      <c r="F3866" s="6" t="s">
        <v>129</v>
      </c>
      <c r="G3866" s="6" t="s">
        <v>130</v>
      </c>
      <c r="H3866" s="6" t="s">
        <v>19</v>
      </c>
      <c r="I3866" s="8">
        <v>0.55000000000000004</v>
      </c>
      <c r="J3866" s="9">
        <v>3500</v>
      </c>
      <c r="K3866" s="10">
        <f t="shared" si="0"/>
        <v>1925.0000000000002</v>
      </c>
      <c r="L3866" s="10">
        <f t="shared" si="1"/>
        <v>481.25000000000006</v>
      </c>
      <c r="M3866" s="11">
        <v>0.25</v>
      </c>
      <c r="O3866" s="16"/>
      <c r="P3866" s="14">
        <f>Data!$I3866+0</f>
        <v>0.55000000000000004</v>
      </c>
      <c r="Q3866" s="12">
        <f>Data!$J3866-250</f>
        <v>3250</v>
      </c>
      <c r="R3866" s="13">
        <f>Data!$M3866-5%</f>
        <v>0.2</v>
      </c>
    </row>
    <row r="3867" spans="1:18" ht="15.75" customHeight="1">
      <c r="A3867" s="1"/>
      <c r="B3867" s="6" t="s">
        <v>14</v>
      </c>
      <c r="C3867" s="6">
        <v>1185732</v>
      </c>
      <c r="D3867" s="7">
        <v>44429</v>
      </c>
      <c r="E3867" s="6" t="s">
        <v>15</v>
      </c>
      <c r="F3867" s="6" t="s">
        <v>129</v>
      </c>
      <c r="G3867" s="6" t="s">
        <v>130</v>
      </c>
      <c r="H3867" s="6" t="s">
        <v>20</v>
      </c>
      <c r="I3867" s="8">
        <v>0.55000000000000004</v>
      </c>
      <c r="J3867" s="9">
        <v>2500</v>
      </c>
      <c r="K3867" s="10">
        <f t="shared" si="0"/>
        <v>1375</v>
      </c>
      <c r="L3867" s="10">
        <f t="shared" si="1"/>
        <v>343.75</v>
      </c>
      <c r="M3867" s="11">
        <v>0.25</v>
      </c>
      <c r="O3867" s="16"/>
      <c r="P3867" s="14">
        <f>Data!$I3867+0</f>
        <v>0.55000000000000004</v>
      </c>
      <c r="Q3867" s="12">
        <f>Data!$J3867-250</f>
        <v>2250</v>
      </c>
      <c r="R3867" s="13">
        <f>Data!$M3867-5%</f>
        <v>0.2</v>
      </c>
    </row>
    <row r="3868" spans="1:18" ht="15.75" customHeight="1">
      <c r="A3868" s="1"/>
      <c r="B3868" s="6" t="s">
        <v>14</v>
      </c>
      <c r="C3868" s="6">
        <v>1185732</v>
      </c>
      <c r="D3868" s="7">
        <v>44429</v>
      </c>
      <c r="E3868" s="6" t="s">
        <v>15</v>
      </c>
      <c r="F3868" s="6" t="s">
        <v>129</v>
      </c>
      <c r="G3868" s="6" t="s">
        <v>130</v>
      </c>
      <c r="H3868" s="6" t="s">
        <v>21</v>
      </c>
      <c r="I3868" s="8">
        <v>0.65</v>
      </c>
      <c r="J3868" s="9">
        <v>2250</v>
      </c>
      <c r="K3868" s="10">
        <f t="shared" si="0"/>
        <v>1462.5</v>
      </c>
      <c r="L3868" s="10">
        <f t="shared" si="1"/>
        <v>365.625</v>
      </c>
      <c r="M3868" s="11">
        <v>0.25</v>
      </c>
      <c r="O3868" s="16"/>
      <c r="P3868" s="14">
        <f>Data!$I3868+0</f>
        <v>0.65</v>
      </c>
      <c r="Q3868" s="12">
        <f>Data!$J3868-250</f>
        <v>2000</v>
      </c>
      <c r="R3868" s="13">
        <f>Data!$M3868-5%</f>
        <v>0.2</v>
      </c>
    </row>
    <row r="3869" spans="1:18" ht="15.75" customHeight="1">
      <c r="A3869" s="1"/>
      <c r="B3869" s="6" t="s">
        <v>14</v>
      </c>
      <c r="C3869" s="6">
        <v>1185732</v>
      </c>
      <c r="D3869" s="7">
        <v>44429</v>
      </c>
      <c r="E3869" s="6" t="s">
        <v>15</v>
      </c>
      <c r="F3869" s="6" t="s">
        <v>129</v>
      </c>
      <c r="G3869" s="6" t="s">
        <v>130</v>
      </c>
      <c r="H3869" s="6" t="s">
        <v>22</v>
      </c>
      <c r="I3869" s="8">
        <v>0.70000000000000007</v>
      </c>
      <c r="J3869" s="9">
        <v>4000</v>
      </c>
      <c r="K3869" s="10">
        <f t="shared" si="0"/>
        <v>2800.0000000000005</v>
      </c>
      <c r="L3869" s="10">
        <f t="shared" si="1"/>
        <v>840.00000000000011</v>
      </c>
      <c r="M3869" s="11">
        <v>0.3</v>
      </c>
      <c r="O3869" s="16"/>
      <c r="P3869" s="14">
        <f>Data!$I3869+0</f>
        <v>0.70000000000000007</v>
      </c>
      <c r="Q3869" s="12">
        <f>Data!$J3869-250</f>
        <v>3750</v>
      </c>
      <c r="R3869" s="13">
        <f>Data!$M3869-5%</f>
        <v>0.25</v>
      </c>
    </row>
    <row r="3870" spans="1:18" ht="15.75" customHeight="1">
      <c r="A3870" s="1"/>
      <c r="B3870" s="6" t="s">
        <v>14</v>
      </c>
      <c r="C3870" s="6">
        <v>1185732</v>
      </c>
      <c r="D3870" s="7">
        <v>44459</v>
      </c>
      <c r="E3870" s="6" t="s">
        <v>15</v>
      </c>
      <c r="F3870" s="6" t="s">
        <v>129</v>
      </c>
      <c r="G3870" s="6" t="s">
        <v>130</v>
      </c>
      <c r="H3870" s="6" t="s">
        <v>17</v>
      </c>
      <c r="I3870" s="8">
        <v>0.65</v>
      </c>
      <c r="J3870" s="9">
        <v>5250</v>
      </c>
      <c r="K3870" s="10">
        <f t="shared" si="0"/>
        <v>3412.5</v>
      </c>
      <c r="L3870" s="10">
        <f t="shared" si="1"/>
        <v>1194.375</v>
      </c>
      <c r="M3870" s="11">
        <v>0.35000000000000003</v>
      </c>
      <c r="O3870" s="16"/>
      <c r="P3870" s="14">
        <f>Data!$I3870+0</f>
        <v>0.65</v>
      </c>
      <c r="Q3870" s="12">
        <f>Data!$J3870-250</f>
        <v>5000</v>
      </c>
      <c r="R3870" s="13">
        <f>Data!$M3870-5%</f>
        <v>0.30000000000000004</v>
      </c>
    </row>
    <row r="3871" spans="1:18" ht="15.75" customHeight="1">
      <c r="A3871" s="1"/>
      <c r="B3871" s="6" t="s">
        <v>14</v>
      </c>
      <c r="C3871" s="6">
        <v>1185732</v>
      </c>
      <c r="D3871" s="7">
        <v>44459</v>
      </c>
      <c r="E3871" s="6" t="s">
        <v>15</v>
      </c>
      <c r="F3871" s="6" t="s">
        <v>129</v>
      </c>
      <c r="G3871" s="6" t="s">
        <v>130</v>
      </c>
      <c r="H3871" s="6" t="s">
        <v>18</v>
      </c>
      <c r="I3871" s="8">
        <v>0.60000000000000009</v>
      </c>
      <c r="J3871" s="9">
        <v>3250</v>
      </c>
      <c r="K3871" s="10">
        <f t="shared" si="0"/>
        <v>1950.0000000000002</v>
      </c>
      <c r="L3871" s="10">
        <f t="shared" si="1"/>
        <v>682.50000000000011</v>
      </c>
      <c r="M3871" s="11">
        <v>0.35000000000000003</v>
      </c>
      <c r="O3871" s="16"/>
      <c r="P3871" s="14">
        <f>Data!$I3871+0</f>
        <v>0.60000000000000009</v>
      </c>
      <c r="Q3871" s="12">
        <f>Data!$J3871-250</f>
        <v>3000</v>
      </c>
      <c r="R3871" s="13">
        <f>Data!$M3871-5%</f>
        <v>0.30000000000000004</v>
      </c>
    </row>
    <row r="3872" spans="1:18" ht="15.75" customHeight="1">
      <c r="A3872" s="1"/>
      <c r="B3872" s="6" t="s">
        <v>14</v>
      </c>
      <c r="C3872" s="6">
        <v>1185732</v>
      </c>
      <c r="D3872" s="7">
        <v>44459</v>
      </c>
      <c r="E3872" s="6" t="s">
        <v>15</v>
      </c>
      <c r="F3872" s="6" t="s">
        <v>129</v>
      </c>
      <c r="G3872" s="6" t="s">
        <v>130</v>
      </c>
      <c r="H3872" s="6" t="s">
        <v>19</v>
      </c>
      <c r="I3872" s="8">
        <v>0.55000000000000004</v>
      </c>
      <c r="J3872" s="9">
        <v>2250</v>
      </c>
      <c r="K3872" s="10">
        <f t="shared" si="0"/>
        <v>1237.5</v>
      </c>
      <c r="L3872" s="10">
        <f t="shared" si="1"/>
        <v>309.375</v>
      </c>
      <c r="M3872" s="11">
        <v>0.25</v>
      </c>
      <c r="O3872" s="16"/>
      <c r="P3872" s="14">
        <f>Data!$I3872+0</f>
        <v>0.55000000000000004</v>
      </c>
      <c r="Q3872" s="12">
        <f>Data!$J3872-250</f>
        <v>2000</v>
      </c>
      <c r="R3872" s="13">
        <f>Data!$M3872-5%</f>
        <v>0.2</v>
      </c>
    </row>
    <row r="3873" spans="1:18" ht="15.75" customHeight="1">
      <c r="A3873" s="1"/>
      <c r="B3873" s="6" t="s">
        <v>14</v>
      </c>
      <c r="C3873" s="6">
        <v>1185732</v>
      </c>
      <c r="D3873" s="7">
        <v>44459</v>
      </c>
      <c r="E3873" s="6" t="s">
        <v>15</v>
      </c>
      <c r="F3873" s="6" t="s">
        <v>129</v>
      </c>
      <c r="G3873" s="6" t="s">
        <v>130</v>
      </c>
      <c r="H3873" s="6" t="s">
        <v>20</v>
      </c>
      <c r="I3873" s="8">
        <v>0.55000000000000004</v>
      </c>
      <c r="J3873" s="9">
        <v>2000</v>
      </c>
      <c r="K3873" s="10">
        <f t="shared" si="0"/>
        <v>1100</v>
      </c>
      <c r="L3873" s="10">
        <f t="shared" si="1"/>
        <v>275</v>
      </c>
      <c r="M3873" s="11">
        <v>0.25</v>
      </c>
      <c r="O3873" s="16"/>
      <c r="P3873" s="14">
        <f>Data!$I3873+0</f>
        <v>0.55000000000000004</v>
      </c>
      <c r="Q3873" s="12">
        <f>Data!$J3873-250</f>
        <v>1750</v>
      </c>
      <c r="R3873" s="13">
        <f>Data!$M3873-5%</f>
        <v>0.2</v>
      </c>
    </row>
    <row r="3874" spans="1:18" ht="15.75" customHeight="1">
      <c r="A3874" s="1"/>
      <c r="B3874" s="6" t="s">
        <v>14</v>
      </c>
      <c r="C3874" s="6">
        <v>1185732</v>
      </c>
      <c r="D3874" s="7">
        <v>44459</v>
      </c>
      <c r="E3874" s="6" t="s">
        <v>15</v>
      </c>
      <c r="F3874" s="6" t="s">
        <v>129</v>
      </c>
      <c r="G3874" s="6" t="s">
        <v>130</v>
      </c>
      <c r="H3874" s="6" t="s">
        <v>21</v>
      </c>
      <c r="I3874" s="8">
        <v>0.65</v>
      </c>
      <c r="J3874" s="9">
        <v>2000</v>
      </c>
      <c r="K3874" s="10">
        <f t="shared" si="0"/>
        <v>1300</v>
      </c>
      <c r="L3874" s="10">
        <f t="shared" si="1"/>
        <v>325</v>
      </c>
      <c r="M3874" s="11">
        <v>0.25</v>
      </c>
      <c r="O3874" s="16"/>
      <c r="P3874" s="14">
        <f>Data!$I3874+0</f>
        <v>0.65</v>
      </c>
      <c r="Q3874" s="12">
        <f>Data!$J3874-250</f>
        <v>1750</v>
      </c>
      <c r="R3874" s="13">
        <f>Data!$M3874-5%</f>
        <v>0.2</v>
      </c>
    </row>
    <row r="3875" spans="1:18" ht="15.75" customHeight="1">
      <c r="A3875" s="1"/>
      <c r="B3875" s="6" t="s">
        <v>14</v>
      </c>
      <c r="C3875" s="6">
        <v>1185732</v>
      </c>
      <c r="D3875" s="7">
        <v>44459</v>
      </c>
      <c r="E3875" s="6" t="s">
        <v>15</v>
      </c>
      <c r="F3875" s="6" t="s">
        <v>129</v>
      </c>
      <c r="G3875" s="6" t="s">
        <v>130</v>
      </c>
      <c r="H3875" s="6" t="s">
        <v>22</v>
      </c>
      <c r="I3875" s="8">
        <v>0.70000000000000007</v>
      </c>
      <c r="J3875" s="9">
        <v>3000</v>
      </c>
      <c r="K3875" s="10">
        <f t="shared" si="0"/>
        <v>2100</v>
      </c>
      <c r="L3875" s="10">
        <f t="shared" si="1"/>
        <v>630</v>
      </c>
      <c r="M3875" s="11">
        <v>0.3</v>
      </c>
      <c r="O3875" s="16"/>
      <c r="P3875" s="14">
        <f>Data!$I3875+0</f>
        <v>0.70000000000000007</v>
      </c>
      <c r="Q3875" s="12">
        <f>Data!$J3875-250</f>
        <v>2750</v>
      </c>
      <c r="R3875" s="13">
        <f>Data!$M3875-5%</f>
        <v>0.25</v>
      </c>
    </row>
    <row r="3876" spans="1:18" ht="15.75" customHeight="1">
      <c r="A3876" s="1"/>
      <c r="B3876" s="6" t="s">
        <v>14</v>
      </c>
      <c r="C3876" s="6">
        <v>1185732</v>
      </c>
      <c r="D3876" s="7">
        <v>44491</v>
      </c>
      <c r="E3876" s="6" t="s">
        <v>15</v>
      </c>
      <c r="F3876" s="6" t="s">
        <v>129</v>
      </c>
      <c r="G3876" s="6" t="s">
        <v>130</v>
      </c>
      <c r="H3876" s="6" t="s">
        <v>17</v>
      </c>
      <c r="I3876" s="8">
        <v>0.70000000000000007</v>
      </c>
      <c r="J3876" s="9">
        <v>4500</v>
      </c>
      <c r="K3876" s="10">
        <f t="shared" si="0"/>
        <v>3150.0000000000005</v>
      </c>
      <c r="L3876" s="10">
        <f t="shared" si="1"/>
        <v>1102.5000000000002</v>
      </c>
      <c r="M3876" s="11">
        <v>0.35000000000000003</v>
      </c>
      <c r="O3876" s="16"/>
      <c r="P3876" s="14">
        <f>Data!$I3876+0</f>
        <v>0.70000000000000007</v>
      </c>
      <c r="Q3876" s="12">
        <f>Data!$J3876-250</f>
        <v>4250</v>
      </c>
      <c r="R3876" s="13">
        <f>Data!$M3876-5%</f>
        <v>0.30000000000000004</v>
      </c>
    </row>
    <row r="3877" spans="1:18" ht="15.75" customHeight="1">
      <c r="A3877" s="1"/>
      <c r="B3877" s="6" t="s">
        <v>14</v>
      </c>
      <c r="C3877" s="6">
        <v>1185732</v>
      </c>
      <c r="D3877" s="7">
        <v>44491</v>
      </c>
      <c r="E3877" s="6" t="s">
        <v>15</v>
      </c>
      <c r="F3877" s="6" t="s">
        <v>129</v>
      </c>
      <c r="G3877" s="6" t="s">
        <v>130</v>
      </c>
      <c r="H3877" s="6" t="s">
        <v>18</v>
      </c>
      <c r="I3877" s="8">
        <v>0.65000000000000013</v>
      </c>
      <c r="J3877" s="9">
        <v>2750</v>
      </c>
      <c r="K3877" s="10">
        <f t="shared" si="0"/>
        <v>1787.5000000000005</v>
      </c>
      <c r="L3877" s="10">
        <f t="shared" si="1"/>
        <v>625.62500000000023</v>
      </c>
      <c r="M3877" s="11">
        <v>0.35000000000000003</v>
      </c>
      <c r="O3877" s="16"/>
      <c r="P3877" s="14">
        <f>Data!$I3877+0</f>
        <v>0.65000000000000013</v>
      </c>
      <c r="Q3877" s="12">
        <f>Data!$J3877-250</f>
        <v>2500</v>
      </c>
      <c r="R3877" s="13">
        <f>Data!$M3877-5%</f>
        <v>0.30000000000000004</v>
      </c>
    </row>
    <row r="3878" spans="1:18" ht="15.75" customHeight="1">
      <c r="A3878" s="1"/>
      <c r="B3878" s="6" t="s">
        <v>14</v>
      </c>
      <c r="C3878" s="6">
        <v>1185732</v>
      </c>
      <c r="D3878" s="7">
        <v>44491</v>
      </c>
      <c r="E3878" s="6" t="s">
        <v>15</v>
      </c>
      <c r="F3878" s="6" t="s">
        <v>129</v>
      </c>
      <c r="G3878" s="6" t="s">
        <v>130</v>
      </c>
      <c r="H3878" s="6" t="s">
        <v>19</v>
      </c>
      <c r="I3878" s="8">
        <v>0.65000000000000013</v>
      </c>
      <c r="J3878" s="9">
        <v>1750</v>
      </c>
      <c r="K3878" s="10">
        <f t="shared" si="0"/>
        <v>1137.5000000000002</v>
      </c>
      <c r="L3878" s="10">
        <f t="shared" si="1"/>
        <v>284.37500000000006</v>
      </c>
      <c r="M3878" s="11">
        <v>0.25</v>
      </c>
      <c r="O3878" s="16"/>
      <c r="P3878" s="14">
        <f>Data!$I3878+0</f>
        <v>0.65000000000000013</v>
      </c>
      <c r="Q3878" s="12">
        <f>Data!$J3878-250</f>
        <v>1500</v>
      </c>
      <c r="R3878" s="13">
        <f>Data!$M3878-5%</f>
        <v>0.2</v>
      </c>
    </row>
    <row r="3879" spans="1:18" ht="15.75" customHeight="1">
      <c r="A3879" s="1"/>
      <c r="B3879" s="6" t="s">
        <v>14</v>
      </c>
      <c r="C3879" s="6">
        <v>1185732</v>
      </c>
      <c r="D3879" s="7">
        <v>44491</v>
      </c>
      <c r="E3879" s="6" t="s">
        <v>15</v>
      </c>
      <c r="F3879" s="6" t="s">
        <v>129</v>
      </c>
      <c r="G3879" s="6" t="s">
        <v>130</v>
      </c>
      <c r="H3879" s="6" t="s">
        <v>20</v>
      </c>
      <c r="I3879" s="8">
        <v>0.65000000000000013</v>
      </c>
      <c r="J3879" s="9">
        <v>1500</v>
      </c>
      <c r="K3879" s="10">
        <f t="shared" si="0"/>
        <v>975.00000000000023</v>
      </c>
      <c r="L3879" s="10">
        <f t="shared" si="1"/>
        <v>243.75000000000006</v>
      </c>
      <c r="M3879" s="11">
        <v>0.25</v>
      </c>
      <c r="O3879" s="16"/>
      <c r="P3879" s="14">
        <f>Data!$I3879+0</f>
        <v>0.65000000000000013</v>
      </c>
      <c r="Q3879" s="12">
        <f>Data!$J3879-250</f>
        <v>1250</v>
      </c>
      <c r="R3879" s="13">
        <f>Data!$M3879-5%</f>
        <v>0.2</v>
      </c>
    </row>
    <row r="3880" spans="1:18" ht="15.75" customHeight="1">
      <c r="A3880" s="1"/>
      <c r="B3880" s="6" t="s">
        <v>14</v>
      </c>
      <c r="C3880" s="6">
        <v>1185732</v>
      </c>
      <c r="D3880" s="7">
        <v>44491</v>
      </c>
      <c r="E3880" s="6" t="s">
        <v>15</v>
      </c>
      <c r="F3880" s="6" t="s">
        <v>129</v>
      </c>
      <c r="G3880" s="6" t="s">
        <v>130</v>
      </c>
      <c r="H3880" s="6" t="s">
        <v>21</v>
      </c>
      <c r="I3880" s="8">
        <v>0.75000000000000011</v>
      </c>
      <c r="J3880" s="9">
        <v>1500</v>
      </c>
      <c r="K3880" s="10">
        <f t="shared" si="0"/>
        <v>1125.0000000000002</v>
      </c>
      <c r="L3880" s="10">
        <f t="shared" si="1"/>
        <v>281.25000000000006</v>
      </c>
      <c r="M3880" s="11">
        <v>0.25</v>
      </c>
      <c r="O3880" s="16"/>
      <c r="P3880" s="14">
        <f>Data!$I3880+0</f>
        <v>0.75000000000000011</v>
      </c>
      <c r="Q3880" s="12">
        <f>Data!$J3880-250</f>
        <v>1250</v>
      </c>
      <c r="R3880" s="13">
        <f>Data!$M3880-5%</f>
        <v>0.2</v>
      </c>
    </row>
    <row r="3881" spans="1:18" ht="15.75" customHeight="1">
      <c r="A3881" s="1"/>
      <c r="B3881" s="6" t="s">
        <v>14</v>
      </c>
      <c r="C3881" s="6">
        <v>1185732</v>
      </c>
      <c r="D3881" s="7">
        <v>44491</v>
      </c>
      <c r="E3881" s="6" t="s">
        <v>15</v>
      </c>
      <c r="F3881" s="6" t="s">
        <v>129</v>
      </c>
      <c r="G3881" s="6" t="s">
        <v>130</v>
      </c>
      <c r="H3881" s="6" t="s">
        <v>22</v>
      </c>
      <c r="I3881" s="8">
        <v>0.8</v>
      </c>
      <c r="J3881" s="9">
        <v>2750</v>
      </c>
      <c r="K3881" s="10">
        <f t="shared" si="0"/>
        <v>2200</v>
      </c>
      <c r="L3881" s="10">
        <f t="shared" si="1"/>
        <v>660</v>
      </c>
      <c r="M3881" s="11">
        <v>0.3</v>
      </c>
      <c r="O3881" s="16"/>
      <c r="P3881" s="14">
        <f>Data!$I3881+0</f>
        <v>0.8</v>
      </c>
      <c r="Q3881" s="12">
        <f>Data!$J3881-250</f>
        <v>2500</v>
      </c>
      <c r="R3881" s="13">
        <f>Data!$M3881-5%</f>
        <v>0.25</v>
      </c>
    </row>
    <row r="3882" spans="1:18" ht="15.75" customHeight="1">
      <c r="A3882" s="1"/>
      <c r="B3882" s="6" t="s">
        <v>14</v>
      </c>
      <c r="C3882" s="6">
        <v>1185732</v>
      </c>
      <c r="D3882" s="7">
        <v>44521</v>
      </c>
      <c r="E3882" s="6" t="s">
        <v>15</v>
      </c>
      <c r="F3882" s="6" t="s">
        <v>129</v>
      </c>
      <c r="G3882" s="6" t="s">
        <v>130</v>
      </c>
      <c r="H3882" s="6" t="s">
        <v>17</v>
      </c>
      <c r="I3882" s="8">
        <v>0.75000000000000011</v>
      </c>
      <c r="J3882" s="9">
        <v>4250</v>
      </c>
      <c r="K3882" s="10">
        <f t="shared" si="0"/>
        <v>3187.5000000000005</v>
      </c>
      <c r="L3882" s="10">
        <f t="shared" si="1"/>
        <v>1115.6250000000002</v>
      </c>
      <c r="M3882" s="11">
        <v>0.35000000000000003</v>
      </c>
      <c r="O3882" s="16"/>
      <c r="P3882" s="14">
        <f>Data!$I3882+0</f>
        <v>0.75000000000000011</v>
      </c>
      <c r="Q3882" s="12">
        <f>Data!$J3882-250</f>
        <v>4000</v>
      </c>
      <c r="R3882" s="13">
        <f>Data!$M3882-5%</f>
        <v>0.30000000000000004</v>
      </c>
    </row>
    <row r="3883" spans="1:18" ht="15.75" customHeight="1">
      <c r="A3883" s="1"/>
      <c r="B3883" s="6" t="s">
        <v>14</v>
      </c>
      <c r="C3883" s="6">
        <v>1185732</v>
      </c>
      <c r="D3883" s="7">
        <v>44521</v>
      </c>
      <c r="E3883" s="6" t="s">
        <v>15</v>
      </c>
      <c r="F3883" s="6" t="s">
        <v>129</v>
      </c>
      <c r="G3883" s="6" t="s">
        <v>130</v>
      </c>
      <c r="H3883" s="6" t="s">
        <v>18</v>
      </c>
      <c r="I3883" s="8">
        <v>0.65000000000000013</v>
      </c>
      <c r="J3883" s="9">
        <v>3000</v>
      </c>
      <c r="K3883" s="10">
        <f t="shared" si="0"/>
        <v>1950.0000000000005</v>
      </c>
      <c r="L3883" s="10">
        <f t="shared" si="1"/>
        <v>682.50000000000023</v>
      </c>
      <c r="M3883" s="11">
        <v>0.35000000000000003</v>
      </c>
      <c r="O3883" s="16"/>
      <c r="P3883" s="14">
        <f>Data!$I3883+0</f>
        <v>0.65000000000000013</v>
      </c>
      <c r="Q3883" s="12">
        <f>Data!$J3883-250</f>
        <v>2750</v>
      </c>
      <c r="R3883" s="13">
        <f>Data!$M3883-5%</f>
        <v>0.30000000000000004</v>
      </c>
    </row>
    <row r="3884" spans="1:18" ht="15.75" customHeight="1">
      <c r="A3884" s="1"/>
      <c r="B3884" s="6" t="s">
        <v>14</v>
      </c>
      <c r="C3884" s="6">
        <v>1185732</v>
      </c>
      <c r="D3884" s="7">
        <v>44521</v>
      </c>
      <c r="E3884" s="6" t="s">
        <v>15</v>
      </c>
      <c r="F3884" s="6" t="s">
        <v>129</v>
      </c>
      <c r="G3884" s="6" t="s">
        <v>130</v>
      </c>
      <c r="H3884" s="6" t="s">
        <v>19</v>
      </c>
      <c r="I3884" s="8">
        <v>0.65000000000000013</v>
      </c>
      <c r="J3884" s="9">
        <v>3200</v>
      </c>
      <c r="K3884" s="10">
        <f t="shared" si="0"/>
        <v>2080.0000000000005</v>
      </c>
      <c r="L3884" s="10">
        <f t="shared" si="1"/>
        <v>520.00000000000011</v>
      </c>
      <c r="M3884" s="11">
        <v>0.25</v>
      </c>
      <c r="O3884" s="16"/>
      <c r="P3884" s="14">
        <f>Data!$I3884+0</f>
        <v>0.65000000000000013</v>
      </c>
      <c r="Q3884" s="12">
        <f>Data!$J3884-250</f>
        <v>2950</v>
      </c>
      <c r="R3884" s="13">
        <f>Data!$M3884-5%</f>
        <v>0.2</v>
      </c>
    </row>
    <row r="3885" spans="1:18" ht="15.75" customHeight="1">
      <c r="A3885" s="1"/>
      <c r="B3885" s="6" t="s">
        <v>14</v>
      </c>
      <c r="C3885" s="6">
        <v>1185732</v>
      </c>
      <c r="D3885" s="7">
        <v>44521</v>
      </c>
      <c r="E3885" s="6" t="s">
        <v>15</v>
      </c>
      <c r="F3885" s="6" t="s">
        <v>129</v>
      </c>
      <c r="G3885" s="6" t="s">
        <v>130</v>
      </c>
      <c r="H3885" s="6" t="s">
        <v>20</v>
      </c>
      <c r="I3885" s="8">
        <v>0.65000000000000013</v>
      </c>
      <c r="J3885" s="9">
        <v>3000</v>
      </c>
      <c r="K3885" s="10">
        <f t="shared" si="0"/>
        <v>1950.0000000000005</v>
      </c>
      <c r="L3885" s="10">
        <f t="shared" si="1"/>
        <v>487.50000000000011</v>
      </c>
      <c r="M3885" s="11">
        <v>0.25</v>
      </c>
      <c r="O3885" s="16"/>
      <c r="P3885" s="14">
        <f>Data!$I3885+0</f>
        <v>0.65000000000000013</v>
      </c>
      <c r="Q3885" s="12">
        <f>Data!$J3885-250</f>
        <v>2750</v>
      </c>
      <c r="R3885" s="13">
        <f>Data!$M3885-5%</f>
        <v>0.2</v>
      </c>
    </row>
    <row r="3886" spans="1:18" ht="15.75" customHeight="1">
      <c r="A3886" s="1"/>
      <c r="B3886" s="6" t="s">
        <v>14</v>
      </c>
      <c r="C3886" s="6">
        <v>1185732</v>
      </c>
      <c r="D3886" s="7">
        <v>44521</v>
      </c>
      <c r="E3886" s="6" t="s">
        <v>15</v>
      </c>
      <c r="F3886" s="6" t="s">
        <v>129</v>
      </c>
      <c r="G3886" s="6" t="s">
        <v>130</v>
      </c>
      <c r="H3886" s="6" t="s">
        <v>21</v>
      </c>
      <c r="I3886" s="8">
        <v>0.75000000000000011</v>
      </c>
      <c r="J3886" s="9">
        <v>2750</v>
      </c>
      <c r="K3886" s="10">
        <f t="shared" si="0"/>
        <v>2062.5000000000005</v>
      </c>
      <c r="L3886" s="10">
        <f t="shared" si="1"/>
        <v>515.62500000000011</v>
      </c>
      <c r="M3886" s="11">
        <v>0.25</v>
      </c>
      <c r="O3886" s="16"/>
      <c r="P3886" s="14">
        <f>Data!$I3886+0</f>
        <v>0.75000000000000011</v>
      </c>
      <c r="Q3886" s="12">
        <f>Data!$J3886-250</f>
        <v>2500</v>
      </c>
      <c r="R3886" s="13">
        <f>Data!$M3886-5%</f>
        <v>0.2</v>
      </c>
    </row>
    <row r="3887" spans="1:18" ht="15.75" customHeight="1">
      <c r="A3887" s="1"/>
      <c r="B3887" s="6" t="s">
        <v>14</v>
      </c>
      <c r="C3887" s="6">
        <v>1185732</v>
      </c>
      <c r="D3887" s="7">
        <v>44521</v>
      </c>
      <c r="E3887" s="6" t="s">
        <v>15</v>
      </c>
      <c r="F3887" s="6" t="s">
        <v>129</v>
      </c>
      <c r="G3887" s="6" t="s">
        <v>130</v>
      </c>
      <c r="H3887" s="6" t="s">
        <v>22</v>
      </c>
      <c r="I3887" s="8">
        <v>0.8</v>
      </c>
      <c r="J3887" s="9">
        <v>3750</v>
      </c>
      <c r="K3887" s="10">
        <f t="shared" si="0"/>
        <v>3000</v>
      </c>
      <c r="L3887" s="10">
        <f t="shared" si="1"/>
        <v>900</v>
      </c>
      <c r="M3887" s="11">
        <v>0.3</v>
      </c>
      <c r="O3887" s="16"/>
      <c r="P3887" s="14">
        <f>Data!$I3887+0</f>
        <v>0.8</v>
      </c>
      <c r="Q3887" s="12">
        <f>Data!$J3887-250</f>
        <v>3500</v>
      </c>
      <c r="R3887" s="13">
        <f>Data!$M3887-5%</f>
        <v>0.25</v>
      </c>
    </row>
    <row r="3888" spans="1:18" ht="15.75" customHeight="1">
      <c r="A3888" s="1"/>
      <c r="B3888" s="6" t="s">
        <v>14</v>
      </c>
      <c r="C3888" s="6">
        <v>1185732</v>
      </c>
      <c r="D3888" s="7">
        <v>44550</v>
      </c>
      <c r="E3888" s="6" t="s">
        <v>15</v>
      </c>
      <c r="F3888" s="6" t="s">
        <v>129</v>
      </c>
      <c r="G3888" s="6" t="s">
        <v>130</v>
      </c>
      <c r="H3888" s="6" t="s">
        <v>17</v>
      </c>
      <c r="I3888" s="8">
        <v>0.75000000000000011</v>
      </c>
      <c r="J3888" s="9">
        <v>6000</v>
      </c>
      <c r="K3888" s="10">
        <f t="shared" si="0"/>
        <v>4500.0000000000009</v>
      </c>
      <c r="L3888" s="10">
        <f t="shared" si="1"/>
        <v>1575.0000000000005</v>
      </c>
      <c r="M3888" s="11">
        <v>0.35000000000000003</v>
      </c>
      <c r="O3888" s="16"/>
      <c r="P3888" s="14">
        <f>Data!$I3888+0</f>
        <v>0.75000000000000011</v>
      </c>
      <c r="Q3888" s="12">
        <f>Data!$J3888-250</f>
        <v>5750</v>
      </c>
      <c r="R3888" s="13">
        <f>Data!$M3888-5%</f>
        <v>0.30000000000000004</v>
      </c>
    </row>
    <row r="3889" spans="1:18" ht="15.75" customHeight="1">
      <c r="A3889" s="1"/>
      <c r="B3889" s="6" t="s">
        <v>14</v>
      </c>
      <c r="C3889" s="6">
        <v>1185732</v>
      </c>
      <c r="D3889" s="7">
        <v>44550</v>
      </c>
      <c r="E3889" s="6" t="s">
        <v>15</v>
      </c>
      <c r="F3889" s="6" t="s">
        <v>129</v>
      </c>
      <c r="G3889" s="6" t="s">
        <v>130</v>
      </c>
      <c r="H3889" s="6" t="s">
        <v>18</v>
      </c>
      <c r="I3889" s="8">
        <v>0.65000000000000013</v>
      </c>
      <c r="J3889" s="9">
        <v>4000</v>
      </c>
      <c r="K3889" s="10">
        <f t="shared" si="0"/>
        <v>2600.0000000000005</v>
      </c>
      <c r="L3889" s="10">
        <f t="shared" si="1"/>
        <v>910.00000000000023</v>
      </c>
      <c r="M3889" s="11">
        <v>0.35000000000000003</v>
      </c>
      <c r="O3889" s="16"/>
      <c r="P3889" s="14">
        <f>Data!$I3889+0</f>
        <v>0.65000000000000013</v>
      </c>
      <c r="Q3889" s="12">
        <f>Data!$J3889-250</f>
        <v>3750</v>
      </c>
      <c r="R3889" s="13">
        <f>Data!$M3889-5%</f>
        <v>0.30000000000000004</v>
      </c>
    </row>
    <row r="3890" spans="1:18" ht="15.75" customHeight="1">
      <c r="A3890" s="1"/>
      <c r="B3890" s="6" t="s">
        <v>14</v>
      </c>
      <c r="C3890" s="6">
        <v>1185732</v>
      </c>
      <c r="D3890" s="7">
        <v>44550</v>
      </c>
      <c r="E3890" s="6" t="s">
        <v>15</v>
      </c>
      <c r="F3890" s="6" t="s">
        <v>129</v>
      </c>
      <c r="G3890" s="6" t="s">
        <v>130</v>
      </c>
      <c r="H3890" s="6" t="s">
        <v>19</v>
      </c>
      <c r="I3890" s="8">
        <v>0.65000000000000013</v>
      </c>
      <c r="J3890" s="9">
        <v>3750</v>
      </c>
      <c r="K3890" s="10">
        <f t="shared" si="0"/>
        <v>2437.5000000000005</v>
      </c>
      <c r="L3890" s="10">
        <f t="shared" si="1"/>
        <v>609.37500000000011</v>
      </c>
      <c r="M3890" s="11">
        <v>0.25</v>
      </c>
      <c r="O3890" s="16"/>
      <c r="P3890" s="14">
        <f>Data!$I3890+0</f>
        <v>0.65000000000000013</v>
      </c>
      <c r="Q3890" s="12">
        <f>Data!$J3890-250</f>
        <v>3500</v>
      </c>
      <c r="R3890" s="13">
        <f>Data!$M3890-5%</f>
        <v>0.2</v>
      </c>
    </row>
    <row r="3891" spans="1:18" ht="15.75" customHeight="1">
      <c r="A3891" s="1"/>
      <c r="B3891" s="6" t="s">
        <v>14</v>
      </c>
      <c r="C3891" s="6">
        <v>1185732</v>
      </c>
      <c r="D3891" s="7">
        <v>44550</v>
      </c>
      <c r="E3891" s="6" t="s">
        <v>15</v>
      </c>
      <c r="F3891" s="6" t="s">
        <v>129</v>
      </c>
      <c r="G3891" s="6" t="s">
        <v>130</v>
      </c>
      <c r="H3891" s="6" t="s">
        <v>20</v>
      </c>
      <c r="I3891" s="8">
        <v>0.65000000000000013</v>
      </c>
      <c r="J3891" s="9">
        <v>3250</v>
      </c>
      <c r="K3891" s="10">
        <f t="shared" si="0"/>
        <v>2112.5000000000005</v>
      </c>
      <c r="L3891" s="10">
        <f t="shared" si="1"/>
        <v>528.12500000000011</v>
      </c>
      <c r="M3891" s="11">
        <v>0.25</v>
      </c>
      <c r="O3891" s="16"/>
      <c r="P3891" s="14">
        <f>Data!$I3891+0</f>
        <v>0.65000000000000013</v>
      </c>
      <c r="Q3891" s="12">
        <f>Data!$J3891-250</f>
        <v>3000</v>
      </c>
      <c r="R3891" s="13">
        <f>Data!$M3891-5%</f>
        <v>0.2</v>
      </c>
    </row>
    <row r="3892" spans="1:18" ht="15.75" customHeight="1">
      <c r="A3892" s="1"/>
      <c r="B3892" s="6" t="s">
        <v>14</v>
      </c>
      <c r="C3892" s="6">
        <v>1185732</v>
      </c>
      <c r="D3892" s="7">
        <v>44550</v>
      </c>
      <c r="E3892" s="6" t="s">
        <v>15</v>
      </c>
      <c r="F3892" s="6" t="s">
        <v>129</v>
      </c>
      <c r="G3892" s="6" t="s">
        <v>130</v>
      </c>
      <c r="H3892" s="6" t="s">
        <v>21</v>
      </c>
      <c r="I3892" s="8">
        <v>0.75000000000000011</v>
      </c>
      <c r="J3892" s="9">
        <v>3250</v>
      </c>
      <c r="K3892" s="10">
        <f t="shared" si="0"/>
        <v>2437.5000000000005</v>
      </c>
      <c r="L3892" s="10">
        <f t="shared" si="1"/>
        <v>609.37500000000011</v>
      </c>
      <c r="M3892" s="11">
        <v>0.25</v>
      </c>
      <c r="O3892" s="16"/>
      <c r="P3892" s="14">
        <f>Data!$I3892+0</f>
        <v>0.75000000000000011</v>
      </c>
      <c r="Q3892" s="12">
        <f>Data!$J3892-250</f>
        <v>3000</v>
      </c>
      <c r="R3892" s="13">
        <f>Data!$M3892-5%</f>
        <v>0.2</v>
      </c>
    </row>
    <row r="3893" spans="1:18" ht="15.75" customHeight="1">
      <c r="A3893" s="1"/>
      <c r="B3893" s="6" t="s">
        <v>14</v>
      </c>
      <c r="C3893" s="6">
        <v>1185732</v>
      </c>
      <c r="D3893" s="7">
        <v>44550</v>
      </c>
      <c r="E3893" s="6" t="s">
        <v>15</v>
      </c>
      <c r="F3893" s="6" t="s">
        <v>129</v>
      </c>
      <c r="G3893" s="6" t="s">
        <v>130</v>
      </c>
      <c r="H3893" s="6" t="s">
        <v>22</v>
      </c>
      <c r="I3893" s="8">
        <v>0.8</v>
      </c>
      <c r="J3893" s="9">
        <v>4250</v>
      </c>
      <c r="K3893" s="10">
        <f t="shared" si="0"/>
        <v>3400</v>
      </c>
      <c r="L3893" s="10">
        <f t="shared" si="1"/>
        <v>1020</v>
      </c>
      <c r="M3893" s="11">
        <v>0.3</v>
      </c>
      <c r="O3893" s="16"/>
      <c r="P3893" s="14">
        <f>Data!$I3893+0</f>
        <v>0.8</v>
      </c>
      <c r="Q3893" s="12">
        <f>Data!$J3893-250</f>
        <v>4000</v>
      </c>
      <c r="R3893" s="13">
        <f>Data!$M3893-5%</f>
        <v>0.25</v>
      </c>
    </row>
  </sheetData>
  <pageMargins left="0.7" right="0.7" top="0.75" bottom="0.75" header="0" footer="0"/>
  <pageSetup orientation="portrait"/>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showGridLines="0" tabSelected="1" topLeftCell="A25" workbookViewId="0">
      <selection activeCell="I38" sqref="I38"/>
    </sheetView>
  </sheetViews>
  <sheetFormatPr defaultColWidth="14.42578125" defaultRowHeight="15" customHeight="1"/>
  <cols>
    <col min="1" max="2" width="8.7109375" customWidth="1"/>
    <col min="3" max="3" width="12" customWidth="1"/>
    <col min="4" max="4" width="4.42578125" customWidth="1"/>
    <col min="5" max="10" width="8.7109375" customWidth="1"/>
    <col min="11" max="11" width="18" customWidth="1"/>
    <col min="12" max="12" width="3.28515625" customWidth="1"/>
    <col min="13" max="13" width="8.7109375" customWidth="1"/>
    <col min="14" max="14" width="11.28515625" customWidth="1"/>
    <col min="15" max="15" width="3.28515625" customWidth="1"/>
    <col min="16" max="16" width="8.7109375" customWidth="1"/>
    <col min="17" max="17" width="13" customWidth="1"/>
    <col min="18" max="18" width="3.28515625" customWidth="1"/>
    <col min="19" max="20" width="11.85546875" customWidth="1"/>
    <col min="21" max="21" width="3.28515625" customWidth="1"/>
    <col min="22" max="22" width="12.85546875" customWidth="1"/>
    <col min="23" max="23" width="17.85546875" customWidth="1"/>
    <col min="24" max="26" width="8.7109375" customWidth="1"/>
  </cols>
  <sheetData>
    <row r="1" spans="1:26" ht="7.5" customHeight="1">
      <c r="A1" s="18"/>
      <c r="B1" s="18"/>
      <c r="C1" s="18"/>
      <c r="D1" s="18"/>
      <c r="E1" s="18"/>
      <c r="F1" s="18"/>
      <c r="G1" s="18"/>
      <c r="H1" s="18"/>
      <c r="I1" s="18"/>
      <c r="J1" s="18"/>
      <c r="K1" s="18"/>
      <c r="L1" s="18"/>
      <c r="M1" s="18"/>
      <c r="N1" s="18"/>
      <c r="O1" s="18"/>
      <c r="P1" s="18"/>
      <c r="Q1" s="18"/>
      <c r="R1" s="18"/>
      <c r="S1" s="18"/>
      <c r="T1" s="18"/>
      <c r="U1" s="18"/>
      <c r="V1" s="18"/>
      <c r="W1" s="18"/>
      <c r="X1" s="18"/>
      <c r="Y1" s="18"/>
      <c r="Z1" s="18"/>
    </row>
    <row r="2" spans="1:26" ht="33" customHeight="1">
      <c r="A2" s="18"/>
      <c r="B2" s="18"/>
      <c r="C2" s="18"/>
      <c r="D2" s="37" t="s">
        <v>131</v>
      </c>
      <c r="E2" s="38"/>
      <c r="F2" s="38"/>
      <c r="G2" s="38"/>
      <c r="H2" s="38"/>
      <c r="I2" s="38"/>
      <c r="J2" s="38"/>
      <c r="K2" s="39"/>
      <c r="L2" s="19"/>
      <c r="M2" s="43" t="s">
        <v>136</v>
      </c>
      <c r="N2" s="34"/>
      <c r="O2" s="20"/>
      <c r="P2" s="33" t="s">
        <v>137</v>
      </c>
      <c r="Q2" s="34"/>
      <c r="R2" s="20"/>
      <c r="S2" s="33" t="s">
        <v>138</v>
      </c>
      <c r="T2" s="34"/>
      <c r="U2" s="21"/>
      <c r="V2" s="33" t="s">
        <v>139</v>
      </c>
      <c r="W2" s="34"/>
      <c r="X2" s="20"/>
      <c r="Y2" s="18"/>
      <c r="Z2" s="18"/>
    </row>
    <row r="3" spans="1:26" ht="33" customHeight="1">
      <c r="A3" s="22"/>
      <c r="B3" s="22"/>
      <c r="C3" s="19"/>
      <c r="D3" s="40"/>
      <c r="E3" s="41"/>
      <c r="F3" s="41"/>
      <c r="G3" s="41"/>
      <c r="H3" s="41"/>
      <c r="I3" s="41"/>
      <c r="J3" s="41"/>
      <c r="K3" s="42"/>
      <c r="L3" s="19"/>
      <c r="M3" s="44">
        <f>GETPIVOTDATA("Sum of Total Sales",Sheet1!$A$3)</f>
        <v>8684027.5</v>
      </c>
      <c r="N3" s="36"/>
      <c r="O3" s="23"/>
      <c r="P3" s="45">
        <f>GETPIVOTDATA("Sum of Units Sold",Sheet1!$A$3)</f>
        <v>17148250</v>
      </c>
      <c r="Q3" s="36"/>
      <c r="R3" s="23"/>
      <c r="S3" s="44">
        <f>GETPIVOTDATA("Sum of Operating Profit",Sheet1!$A$3)</f>
        <v>3173631.875</v>
      </c>
      <c r="T3" s="36"/>
      <c r="U3" s="22"/>
      <c r="V3" s="35">
        <f>GETPIVOTDATA("Average of Operating Margin",Sheet1!$A$3)</f>
        <v>0.36310442386830921</v>
      </c>
      <c r="W3" s="36"/>
      <c r="X3" s="23"/>
      <c r="Y3" s="22"/>
      <c r="Z3" s="22"/>
    </row>
    <row r="4" spans="1:26" ht="7.5" customHeight="1">
      <c r="A4" s="24"/>
      <c r="B4" s="24"/>
      <c r="C4" s="24"/>
      <c r="D4" s="24"/>
      <c r="E4" s="24"/>
      <c r="F4" s="24"/>
      <c r="G4" s="24"/>
      <c r="H4" s="24"/>
      <c r="I4" s="24"/>
      <c r="J4" s="24"/>
      <c r="K4" s="24"/>
      <c r="L4" s="24"/>
      <c r="M4" s="24"/>
      <c r="N4" s="24"/>
      <c r="O4" s="24"/>
      <c r="P4" s="24"/>
      <c r="Q4" s="24"/>
      <c r="R4" s="24"/>
      <c r="S4" s="24"/>
      <c r="T4" s="24"/>
      <c r="U4" s="24"/>
      <c r="V4" s="24"/>
      <c r="W4" s="24"/>
      <c r="X4" s="24"/>
      <c r="Y4" s="24"/>
      <c r="Z4" s="24"/>
    </row>
    <row r="5" spans="1:26" ht="6.75" customHeight="1">
      <c r="A5" s="25"/>
      <c r="B5" s="25"/>
      <c r="C5" s="25"/>
      <c r="D5" s="25"/>
      <c r="E5" s="25"/>
      <c r="F5" s="25"/>
      <c r="G5" s="25"/>
      <c r="H5" s="25"/>
      <c r="I5" s="25"/>
      <c r="J5" s="25"/>
      <c r="K5" s="25"/>
      <c r="L5" s="25"/>
      <c r="M5" s="32"/>
      <c r="N5" s="25"/>
      <c r="O5" s="25"/>
      <c r="P5" s="25"/>
      <c r="Q5" s="25"/>
      <c r="R5" s="25"/>
      <c r="S5" s="25"/>
      <c r="T5" s="25"/>
      <c r="U5" s="25"/>
      <c r="V5" s="25"/>
      <c r="W5" s="25"/>
      <c r="X5" s="25"/>
      <c r="Y5" s="25"/>
      <c r="Z5" s="25"/>
    </row>
    <row r="6" spans="1:26">
      <c r="A6" s="25"/>
      <c r="B6" s="25"/>
      <c r="C6" s="25"/>
      <c r="D6" s="25"/>
      <c r="E6" s="25"/>
      <c r="F6" s="25"/>
      <c r="G6" s="25"/>
      <c r="H6" s="25"/>
      <c r="I6" s="25"/>
      <c r="J6" s="25"/>
      <c r="K6" s="25"/>
      <c r="L6" s="25"/>
      <c r="M6" s="25"/>
      <c r="N6" s="25"/>
      <c r="O6" s="25"/>
      <c r="P6" s="25"/>
      <c r="Q6" s="25"/>
      <c r="R6" s="25"/>
      <c r="S6" s="25"/>
      <c r="T6" s="25"/>
      <c r="U6" s="25"/>
      <c r="V6" s="25"/>
      <c r="W6" s="25"/>
      <c r="X6" s="25"/>
      <c r="Y6" s="25"/>
      <c r="Z6" s="25"/>
    </row>
    <row r="7" spans="1:26">
      <c r="A7" s="25"/>
      <c r="B7" s="25"/>
      <c r="C7" s="25"/>
      <c r="D7" s="25"/>
      <c r="E7" s="25"/>
      <c r="F7" s="25"/>
      <c r="G7" s="25"/>
      <c r="H7" s="25"/>
      <c r="I7" s="25"/>
      <c r="J7" s="25"/>
      <c r="K7" s="25"/>
      <c r="L7" s="25"/>
      <c r="M7" s="25"/>
      <c r="N7" s="25"/>
      <c r="O7" s="25"/>
      <c r="P7" s="25"/>
      <c r="Q7" s="25"/>
      <c r="R7" s="25"/>
      <c r="S7" s="25"/>
      <c r="T7" s="25"/>
      <c r="U7" s="25"/>
      <c r="V7" s="25"/>
      <c r="W7" s="25"/>
      <c r="X7" s="25"/>
      <c r="Y7" s="25"/>
      <c r="Z7" s="25"/>
    </row>
    <row r="8" spans="1:26">
      <c r="A8" s="25"/>
      <c r="B8" s="25"/>
      <c r="C8" s="25"/>
      <c r="D8" s="25"/>
      <c r="E8" s="25"/>
      <c r="F8" s="25"/>
      <c r="G8" s="25"/>
      <c r="H8" s="25"/>
      <c r="I8" s="25"/>
      <c r="J8" s="25"/>
      <c r="K8" s="25"/>
      <c r="L8" s="25"/>
      <c r="M8" s="25"/>
      <c r="N8" s="25"/>
      <c r="O8" s="25"/>
      <c r="P8" s="25"/>
      <c r="Q8" s="25"/>
      <c r="R8" s="25"/>
      <c r="S8" s="25"/>
      <c r="T8" s="25"/>
      <c r="U8" s="25"/>
      <c r="V8" s="25"/>
      <c r="W8" s="25"/>
      <c r="X8" s="25"/>
      <c r="Y8" s="25"/>
      <c r="Z8" s="25"/>
    </row>
    <row r="9" spans="1:26">
      <c r="A9" s="25"/>
      <c r="B9" s="25"/>
      <c r="C9" s="25"/>
      <c r="D9" s="25"/>
      <c r="E9" s="25"/>
      <c r="F9" s="25"/>
      <c r="G9" s="25"/>
      <c r="H9" s="25"/>
      <c r="I9" s="25"/>
      <c r="J9" s="25"/>
      <c r="K9" s="25"/>
      <c r="L9" s="25"/>
      <c r="M9" s="25"/>
      <c r="N9" s="25"/>
      <c r="O9" s="25"/>
      <c r="P9" s="25"/>
      <c r="Q9" s="25"/>
      <c r="R9" s="25"/>
      <c r="S9" s="25"/>
      <c r="T9" s="25"/>
      <c r="U9" s="25"/>
      <c r="V9" s="25"/>
      <c r="W9" s="25"/>
      <c r="X9" s="25"/>
      <c r="Y9" s="25"/>
      <c r="Z9" s="25"/>
    </row>
    <row r="10" spans="1:26">
      <c r="A10" s="25"/>
      <c r="B10" s="25"/>
      <c r="C10" s="25"/>
      <c r="D10" s="25"/>
      <c r="E10" s="25"/>
      <c r="F10" s="25"/>
      <c r="G10" s="25"/>
      <c r="H10" s="25"/>
      <c r="I10" s="25"/>
      <c r="J10" s="25"/>
      <c r="K10" s="25"/>
      <c r="L10" s="25"/>
      <c r="M10" s="25"/>
      <c r="N10" s="25"/>
      <c r="O10" s="25"/>
      <c r="P10" s="25"/>
      <c r="Q10" s="25"/>
      <c r="R10" s="25"/>
      <c r="S10" s="25"/>
      <c r="T10" s="25"/>
      <c r="U10" s="25"/>
      <c r="V10" s="25"/>
      <c r="W10" s="25"/>
      <c r="X10" s="25"/>
      <c r="Y10" s="25"/>
      <c r="Z10" s="25"/>
    </row>
    <row r="11" spans="1:26">
      <c r="A11" s="25"/>
      <c r="B11" s="25"/>
      <c r="C11" s="25"/>
      <c r="D11" s="25"/>
      <c r="E11" s="25"/>
      <c r="F11" s="25"/>
      <c r="G11" s="25"/>
      <c r="H11" s="25"/>
      <c r="I11" s="25"/>
      <c r="J11" s="25"/>
      <c r="K11" s="25"/>
      <c r="L11" s="25"/>
      <c r="M11" s="25"/>
      <c r="N11" s="25"/>
      <c r="O11" s="25"/>
      <c r="P11" s="25"/>
      <c r="Q11" s="25"/>
      <c r="R11" s="25"/>
      <c r="S11" s="25"/>
      <c r="T11" s="25"/>
      <c r="U11" s="25"/>
      <c r="V11" s="25"/>
      <c r="W11" s="25"/>
      <c r="X11" s="25"/>
      <c r="Y11" s="25"/>
      <c r="Z11" s="25"/>
    </row>
    <row r="12" spans="1:26">
      <c r="A12" s="25"/>
      <c r="B12" s="25"/>
      <c r="C12" s="25"/>
      <c r="D12" s="25"/>
      <c r="E12" s="25"/>
      <c r="F12" s="25"/>
      <c r="G12" s="25"/>
      <c r="H12" s="25"/>
      <c r="I12" s="25"/>
      <c r="J12" s="25"/>
      <c r="K12" s="25"/>
      <c r="L12" s="25"/>
      <c r="M12" s="25"/>
      <c r="N12" s="25"/>
      <c r="O12" s="25"/>
      <c r="P12" s="25"/>
      <c r="Q12" s="25"/>
      <c r="R12" s="25"/>
      <c r="S12" s="25"/>
      <c r="T12" s="25"/>
      <c r="U12" s="25"/>
      <c r="V12" s="25"/>
      <c r="W12" s="25"/>
      <c r="X12" s="25"/>
      <c r="Y12" s="25"/>
      <c r="Z12" s="25"/>
    </row>
    <row r="13" spans="1:26">
      <c r="A13" s="25"/>
      <c r="B13" s="25"/>
      <c r="C13" s="25"/>
      <c r="D13" s="25"/>
      <c r="E13" s="25"/>
      <c r="F13" s="25"/>
      <c r="G13" s="25"/>
      <c r="H13" s="25"/>
      <c r="I13" s="25"/>
      <c r="J13" s="25"/>
      <c r="K13" s="25"/>
      <c r="L13" s="25"/>
      <c r="M13" s="25"/>
      <c r="N13" s="25"/>
      <c r="O13" s="25"/>
      <c r="P13" s="25"/>
      <c r="Q13" s="25"/>
      <c r="R13" s="25"/>
      <c r="S13" s="25"/>
      <c r="T13" s="25"/>
      <c r="U13" s="25"/>
      <c r="V13" s="25"/>
      <c r="W13" s="25"/>
      <c r="X13" s="25"/>
      <c r="Y13" s="25"/>
      <c r="Z13" s="25"/>
    </row>
    <row r="14" spans="1:26">
      <c r="A14" s="25"/>
      <c r="B14" s="25"/>
      <c r="C14" s="25"/>
      <c r="D14" s="25"/>
      <c r="E14" s="25"/>
      <c r="F14" s="25"/>
      <c r="G14" s="25"/>
      <c r="H14" s="25"/>
      <c r="I14" s="25"/>
      <c r="J14" s="25"/>
      <c r="K14" s="25"/>
      <c r="L14" s="25"/>
      <c r="M14" s="25"/>
      <c r="N14" s="25"/>
      <c r="O14" s="25"/>
      <c r="P14" s="25"/>
      <c r="Q14" s="25"/>
      <c r="R14" s="25"/>
      <c r="S14" s="25"/>
      <c r="T14" s="25"/>
      <c r="U14" s="25"/>
      <c r="V14" s="25"/>
      <c r="W14" s="25"/>
      <c r="X14" s="25"/>
      <c r="Y14" s="25"/>
      <c r="Z14" s="25"/>
    </row>
    <row r="15" spans="1:26">
      <c r="A15" s="25"/>
      <c r="B15" s="25"/>
      <c r="C15" s="25"/>
      <c r="D15" s="25"/>
      <c r="E15" s="25"/>
      <c r="F15" s="25"/>
      <c r="G15" s="25"/>
      <c r="H15" s="25"/>
      <c r="I15" s="25"/>
      <c r="J15" s="25"/>
      <c r="K15" s="25"/>
      <c r="L15" s="25"/>
      <c r="M15" s="25"/>
      <c r="N15" s="25"/>
      <c r="O15" s="25"/>
      <c r="P15" s="25"/>
      <c r="Q15" s="25"/>
      <c r="R15" s="25"/>
      <c r="S15" s="25"/>
      <c r="T15" s="25"/>
      <c r="U15" s="25"/>
      <c r="V15" s="25"/>
      <c r="W15" s="25"/>
      <c r="X15" s="25"/>
      <c r="Y15" s="25"/>
      <c r="Z15" s="25"/>
    </row>
    <row r="16" spans="1:26">
      <c r="A16" s="25"/>
      <c r="B16" s="25"/>
      <c r="C16" s="25"/>
      <c r="D16" s="25"/>
      <c r="E16" s="25"/>
      <c r="F16" s="25"/>
      <c r="G16" s="25"/>
      <c r="H16" s="25"/>
      <c r="I16" s="25"/>
      <c r="J16" s="25"/>
      <c r="K16" s="25"/>
      <c r="L16" s="25"/>
      <c r="M16" s="25"/>
      <c r="N16" s="25"/>
      <c r="O16" s="25"/>
      <c r="P16" s="25"/>
      <c r="Q16" s="25"/>
      <c r="R16" s="25"/>
      <c r="S16" s="25"/>
      <c r="T16" s="25"/>
      <c r="U16" s="25"/>
      <c r="V16" s="25"/>
      <c r="W16" s="25"/>
      <c r="X16" s="25"/>
      <c r="Y16" s="25"/>
      <c r="Z16" s="25"/>
    </row>
    <row r="17" spans="1:26">
      <c r="A17" s="25"/>
      <c r="B17" s="25"/>
      <c r="C17" s="25"/>
      <c r="D17" s="25"/>
      <c r="E17" s="25"/>
      <c r="F17" s="25"/>
      <c r="G17" s="25"/>
      <c r="H17" s="25"/>
      <c r="I17" s="25"/>
      <c r="J17" s="25"/>
      <c r="K17" s="25"/>
      <c r="L17" s="25"/>
      <c r="M17" s="25"/>
      <c r="N17" s="25"/>
      <c r="O17" s="25"/>
      <c r="P17" s="25"/>
      <c r="Q17" s="25"/>
      <c r="R17" s="25"/>
      <c r="S17" s="25"/>
      <c r="T17" s="25"/>
      <c r="U17" s="25"/>
      <c r="V17" s="25"/>
      <c r="W17" s="25"/>
      <c r="X17" s="25"/>
      <c r="Y17" s="25"/>
      <c r="Z17" s="25"/>
    </row>
    <row r="18" spans="1:26">
      <c r="A18" s="25"/>
      <c r="B18" s="25"/>
      <c r="C18" s="25"/>
      <c r="D18" s="25"/>
      <c r="E18" s="25"/>
      <c r="F18" s="25"/>
      <c r="G18" s="25"/>
      <c r="H18" s="25"/>
      <c r="I18" s="25"/>
      <c r="J18" s="25"/>
      <c r="K18" s="25"/>
      <c r="L18" s="25"/>
      <c r="M18" s="25"/>
      <c r="N18" s="25"/>
      <c r="O18" s="25"/>
      <c r="P18" s="25"/>
      <c r="Q18" s="25"/>
      <c r="R18" s="25"/>
      <c r="S18" s="25"/>
      <c r="T18" s="25"/>
      <c r="U18" s="25"/>
      <c r="V18" s="25"/>
      <c r="W18" s="25"/>
      <c r="X18" s="25"/>
      <c r="Y18" s="25"/>
      <c r="Z18" s="25"/>
    </row>
    <row r="19" spans="1:26">
      <c r="A19" s="25"/>
      <c r="B19" s="25"/>
      <c r="C19" s="25"/>
      <c r="D19" s="25"/>
      <c r="E19" s="25"/>
      <c r="F19" s="25"/>
      <c r="G19" s="25"/>
      <c r="H19" s="25"/>
      <c r="I19" s="25"/>
      <c r="J19" s="25"/>
      <c r="K19" s="25"/>
      <c r="L19" s="25"/>
      <c r="M19" s="25"/>
      <c r="N19" s="25"/>
      <c r="O19" s="25"/>
      <c r="P19" s="25"/>
      <c r="Q19" s="25"/>
      <c r="R19" s="25"/>
      <c r="S19" s="25"/>
      <c r="T19" s="25"/>
      <c r="U19" s="25"/>
      <c r="V19" s="25"/>
      <c r="W19" s="25"/>
      <c r="X19" s="25"/>
      <c r="Y19" s="25"/>
      <c r="Z19" s="25"/>
    </row>
    <row r="20" spans="1:26">
      <c r="A20" s="25"/>
      <c r="B20" s="25"/>
      <c r="C20" s="25"/>
      <c r="D20" s="25"/>
      <c r="E20" s="25"/>
      <c r="F20" s="25"/>
      <c r="G20" s="25"/>
      <c r="H20" s="25"/>
      <c r="I20" s="25"/>
      <c r="J20" s="25"/>
      <c r="K20" s="25"/>
      <c r="L20" s="25"/>
      <c r="M20" s="25"/>
      <c r="N20" s="25"/>
      <c r="O20" s="25"/>
      <c r="P20" s="25"/>
      <c r="Q20" s="25"/>
      <c r="R20" s="25"/>
      <c r="S20" s="25"/>
      <c r="T20" s="25"/>
      <c r="U20" s="25"/>
      <c r="V20" s="25"/>
      <c r="W20" s="25"/>
      <c r="X20" s="25"/>
      <c r="Y20" s="25"/>
      <c r="Z20" s="25"/>
    </row>
    <row r="21" spans="1:26" ht="15.75" customHeight="1">
      <c r="A21" s="25"/>
      <c r="B21" s="25"/>
      <c r="C21" s="25"/>
      <c r="D21" s="25"/>
      <c r="E21" s="25"/>
      <c r="F21" s="25"/>
      <c r="G21" s="25"/>
      <c r="H21" s="25"/>
      <c r="I21" s="25"/>
      <c r="J21" s="25"/>
      <c r="K21" s="25"/>
      <c r="L21" s="25"/>
      <c r="M21" s="25"/>
      <c r="N21" s="25"/>
      <c r="O21" s="25"/>
      <c r="P21" s="25"/>
      <c r="Q21" s="25"/>
      <c r="R21" s="25"/>
      <c r="S21" s="25"/>
      <c r="T21" s="25"/>
      <c r="U21" s="25"/>
      <c r="V21" s="25"/>
      <c r="W21" s="25"/>
      <c r="X21" s="25"/>
      <c r="Y21" s="25"/>
      <c r="Z21" s="25"/>
    </row>
    <row r="22" spans="1:26" ht="15.75" customHeight="1">
      <c r="A22" s="25"/>
      <c r="B22" s="25"/>
      <c r="C22" s="25"/>
      <c r="D22" s="25"/>
      <c r="E22" s="25"/>
      <c r="F22" s="25"/>
      <c r="G22" s="25"/>
      <c r="H22" s="25"/>
      <c r="I22" s="25"/>
      <c r="J22" s="25"/>
      <c r="K22" s="25"/>
      <c r="L22" s="25"/>
      <c r="M22" s="25"/>
      <c r="N22" s="25"/>
      <c r="O22" s="25"/>
      <c r="P22" s="25"/>
      <c r="Q22" s="25"/>
      <c r="R22" s="25"/>
      <c r="S22" s="25"/>
      <c r="T22" s="25"/>
      <c r="U22" s="25"/>
      <c r="V22" s="25"/>
      <c r="W22" s="25"/>
      <c r="X22" s="25"/>
      <c r="Y22" s="25"/>
      <c r="Z22" s="25"/>
    </row>
    <row r="23" spans="1:26" ht="15.75" customHeight="1">
      <c r="A23" s="25"/>
      <c r="B23" s="25"/>
      <c r="C23" s="25"/>
      <c r="D23" s="25"/>
      <c r="E23" s="25"/>
      <c r="F23" s="25"/>
      <c r="G23" s="25"/>
      <c r="H23" s="25"/>
      <c r="I23" s="25"/>
      <c r="J23" s="25"/>
      <c r="K23" s="25"/>
      <c r="L23" s="25"/>
      <c r="M23" s="25"/>
      <c r="N23" s="25"/>
      <c r="O23" s="25"/>
      <c r="P23" s="25"/>
      <c r="Q23" s="25"/>
      <c r="R23" s="25"/>
      <c r="S23" s="25"/>
      <c r="T23" s="25"/>
      <c r="U23" s="25"/>
      <c r="V23" s="25"/>
      <c r="W23" s="25"/>
      <c r="X23" s="25"/>
      <c r="Y23" s="25"/>
      <c r="Z23" s="25"/>
    </row>
    <row r="24" spans="1:26" ht="15.75" customHeight="1">
      <c r="A24" s="25"/>
      <c r="B24" s="25"/>
      <c r="C24" s="25"/>
      <c r="D24" s="25"/>
      <c r="E24" s="25"/>
      <c r="F24" s="25"/>
      <c r="G24" s="25"/>
      <c r="H24" s="25"/>
      <c r="I24" s="25"/>
      <c r="J24" s="25"/>
      <c r="K24" s="25"/>
      <c r="L24" s="25"/>
      <c r="M24" s="25"/>
      <c r="N24" s="25"/>
      <c r="O24" s="25"/>
      <c r="P24" s="25"/>
      <c r="Q24" s="25"/>
      <c r="R24" s="25"/>
      <c r="S24" s="25"/>
      <c r="T24" s="25"/>
      <c r="U24" s="25"/>
      <c r="V24" s="25"/>
      <c r="W24" s="25"/>
      <c r="X24" s="25"/>
      <c r="Y24" s="25"/>
      <c r="Z24" s="25"/>
    </row>
    <row r="25" spans="1:26" ht="15.75" customHeight="1">
      <c r="A25" s="25"/>
      <c r="B25" s="25"/>
      <c r="C25" s="25"/>
      <c r="D25" s="25"/>
      <c r="E25" s="25"/>
      <c r="F25" s="25"/>
      <c r="G25" s="25"/>
      <c r="H25" s="25"/>
      <c r="I25" s="25"/>
      <c r="J25" s="25"/>
      <c r="K25" s="25"/>
      <c r="L25" s="25"/>
      <c r="M25" s="25"/>
      <c r="N25" s="25"/>
      <c r="O25" s="25"/>
      <c r="P25" s="25"/>
      <c r="Q25" s="25"/>
      <c r="R25" s="25"/>
      <c r="S25" s="25"/>
      <c r="T25" s="25"/>
      <c r="U25" s="25"/>
      <c r="V25" s="25"/>
      <c r="W25" s="25"/>
      <c r="X25" s="25"/>
      <c r="Y25" s="25"/>
      <c r="Z25" s="25"/>
    </row>
    <row r="26" spans="1:26" ht="15.75" customHeight="1">
      <c r="A26" s="25"/>
      <c r="B26" s="25"/>
      <c r="C26" s="25"/>
      <c r="D26" s="25"/>
      <c r="E26" s="25"/>
      <c r="F26" s="25"/>
      <c r="G26" s="25"/>
      <c r="H26" s="25"/>
      <c r="I26" s="25"/>
      <c r="J26" s="25"/>
      <c r="K26" s="25"/>
      <c r="L26" s="25"/>
      <c r="M26" s="25"/>
      <c r="N26" s="25"/>
      <c r="O26" s="25"/>
      <c r="P26" s="25"/>
      <c r="Q26" s="25"/>
      <c r="R26" s="25"/>
      <c r="S26" s="25"/>
      <c r="T26" s="25"/>
      <c r="U26" s="25"/>
      <c r="V26" s="25"/>
      <c r="W26" s="25"/>
      <c r="X26" s="25"/>
      <c r="Y26" s="25"/>
      <c r="Z26" s="25"/>
    </row>
    <row r="27" spans="1:26" ht="15.75" customHeight="1">
      <c r="A27" s="25"/>
      <c r="B27" s="25"/>
      <c r="C27" s="25"/>
      <c r="D27" s="25"/>
      <c r="E27" s="25"/>
      <c r="F27" s="25"/>
      <c r="G27" s="25"/>
      <c r="H27" s="25"/>
      <c r="I27" s="25"/>
      <c r="J27" s="25"/>
      <c r="K27" s="25"/>
      <c r="L27" s="25"/>
      <c r="M27" s="25"/>
      <c r="N27" s="25"/>
      <c r="O27" s="25"/>
      <c r="P27" s="25"/>
      <c r="Q27" s="25"/>
      <c r="R27" s="25"/>
      <c r="S27" s="25"/>
      <c r="T27" s="25"/>
      <c r="U27" s="25"/>
      <c r="V27" s="25"/>
      <c r="W27" s="25"/>
      <c r="X27" s="25"/>
      <c r="Y27" s="25"/>
      <c r="Z27" s="25"/>
    </row>
    <row r="28" spans="1:26" ht="15.75" customHeight="1">
      <c r="A28" s="25"/>
      <c r="B28" s="25"/>
      <c r="C28" s="25"/>
      <c r="D28" s="25"/>
      <c r="E28" s="25"/>
      <c r="F28" s="25"/>
      <c r="G28" s="25"/>
      <c r="H28" s="25"/>
      <c r="I28" s="25"/>
      <c r="J28" s="25"/>
      <c r="K28" s="25"/>
      <c r="L28" s="25"/>
      <c r="M28" s="25"/>
      <c r="N28" s="25"/>
      <c r="O28" s="25"/>
      <c r="P28" s="25"/>
      <c r="Q28" s="25"/>
      <c r="R28" s="25"/>
      <c r="S28" s="25"/>
      <c r="T28" s="25"/>
      <c r="U28" s="25"/>
      <c r="V28" s="25"/>
      <c r="W28" s="25"/>
      <c r="X28" s="25"/>
      <c r="Y28" s="25"/>
      <c r="Z28" s="25"/>
    </row>
    <row r="29" spans="1:26" ht="15.75" customHeight="1">
      <c r="A29" s="25"/>
      <c r="B29" s="25"/>
      <c r="C29" s="25"/>
      <c r="D29" s="25"/>
      <c r="E29" s="25"/>
      <c r="F29" s="25"/>
      <c r="G29" s="25"/>
      <c r="H29" s="25"/>
      <c r="I29" s="25"/>
      <c r="J29" s="25"/>
      <c r="K29" s="25"/>
      <c r="L29" s="25"/>
      <c r="M29" s="25"/>
      <c r="N29" s="25"/>
      <c r="O29" s="25"/>
      <c r="P29" s="25"/>
      <c r="Q29" s="25"/>
      <c r="R29" s="25"/>
      <c r="S29" s="25"/>
      <c r="T29" s="25"/>
      <c r="U29" s="25"/>
      <c r="V29" s="25"/>
      <c r="W29" s="25"/>
      <c r="X29" s="25"/>
      <c r="Y29" s="25"/>
      <c r="Z29" s="25"/>
    </row>
    <row r="30" spans="1:26" ht="15.75" customHeight="1">
      <c r="A30" s="25"/>
      <c r="B30" s="25"/>
      <c r="C30" s="25"/>
      <c r="D30" s="25"/>
      <c r="E30" s="25"/>
      <c r="F30" s="25"/>
      <c r="G30" s="25"/>
      <c r="H30" s="25"/>
      <c r="I30" s="25"/>
      <c r="J30" s="25"/>
      <c r="K30" s="25"/>
      <c r="L30" s="25"/>
      <c r="M30" s="25"/>
      <c r="N30" s="25"/>
      <c r="O30" s="25"/>
      <c r="P30" s="25"/>
      <c r="Q30" s="25"/>
      <c r="R30" s="25"/>
      <c r="S30" s="25"/>
      <c r="T30" s="25"/>
      <c r="U30" s="25"/>
      <c r="V30" s="25"/>
      <c r="W30" s="25"/>
      <c r="X30" s="25"/>
      <c r="Y30" s="25"/>
      <c r="Z30" s="25"/>
    </row>
    <row r="31" spans="1:26" ht="15.75" customHeight="1">
      <c r="A31" s="25"/>
      <c r="B31" s="25"/>
      <c r="C31" s="25"/>
      <c r="D31" s="25"/>
      <c r="E31" s="25"/>
      <c r="F31" s="25"/>
      <c r="G31" s="25"/>
      <c r="H31" s="25"/>
      <c r="I31" s="25"/>
      <c r="J31" s="25"/>
      <c r="K31" s="25"/>
      <c r="L31" s="25"/>
      <c r="M31" s="25"/>
      <c r="N31" s="25"/>
      <c r="O31" s="25"/>
      <c r="P31" s="25"/>
      <c r="Q31" s="25"/>
      <c r="R31" s="25"/>
      <c r="S31" s="25"/>
      <c r="T31" s="25"/>
      <c r="U31" s="25"/>
      <c r="V31" s="25"/>
      <c r="W31" s="25"/>
      <c r="X31" s="25"/>
      <c r="Y31" s="25"/>
      <c r="Z31" s="25"/>
    </row>
    <row r="32" spans="1:26" ht="15.75" customHeight="1">
      <c r="A32" s="25"/>
      <c r="B32" s="25"/>
      <c r="C32" s="25"/>
      <c r="D32" s="25"/>
      <c r="E32" s="25"/>
      <c r="F32" s="25"/>
      <c r="G32" s="25"/>
      <c r="H32" s="25"/>
      <c r="I32" s="25"/>
      <c r="J32" s="25"/>
      <c r="K32" s="25"/>
      <c r="L32" s="25"/>
      <c r="M32" s="25"/>
      <c r="N32" s="25"/>
      <c r="O32" s="25"/>
      <c r="P32" s="25"/>
      <c r="Q32" s="25"/>
      <c r="R32" s="25"/>
      <c r="S32" s="25"/>
      <c r="T32" s="25"/>
      <c r="U32" s="25"/>
      <c r="V32" s="25"/>
      <c r="W32" s="25"/>
      <c r="X32" s="25"/>
      <c r="Y32" s="25"/>
      <c r="Z32" s="25"/>
    </row>
    <row r="33" spans="1:26" ht="15.75" customHeight="1">
      <c r="A33" s="25"/>
      <c r="B33" s="25"/>
      <c r="C33" s="25"/>
      <c r="D33" s="25"/>
      <c r="E33" s="25"/>
      <c r="F33" s="25"/>
      <c r="G33" s="25"/>
      <c r="H33" s="25"/>
      <c r="I33" s="25"/>
      <c r="J33" s="25"/>
      <c r="K33" s="25"/>
      <c r="L33" s="25"/>
      <c r="M33" s="25"/>
      <c r="N33" s="25"/>
      <c r="O33" s="25"/>
      <c r="P33" s="25"/>
      <c r="Q33" s="25"/>
      <c r="R33" s="25"/>
      <c r="S33" s="25"/>
      <c r="T33" s="25"/>
      <c r="U33" s="25"/>
      <c r="V33" s="25"/>
      <c r="W33" s="25"/>
      <c r="X33" s="25"/>
      <c r="Y33" s="25"/>
      <c r="Z33" s="25"/>
    </row>
    <row r="34" spans="1:26" ht="15.75" customHeight="1">
      <c r="A34" s="25"/>
      <c r="B34" s="25"/>
      <c r="C34" s="25"/>
      <c r="D34" s="25"/>
      <c r="E34" s="25"/>
      <c r="F34" s="25"/>
      <c r="G34" s="25"/>
      <c r="H34" s="25"/>
      <c r="I34" s="25"/>
      <c r="J34" s="25"/>
      <c r="K34" s="25"/>
      <c r="L34" s="25"/>
      <c r="M34" s="25"/>
      <c r="N34" s="25"/>
      <c r="O34" s="25"/>
      <c r="P34" s="25"/>
      <c r="Q34" s="25"/>
      <c r="R34" s="25"/>
      <c r="S34" s="25"/>
      <c r="T34" s="25"/>
      <c r="U34" s="25"/>
      <c r="V34" s="25"/>
      <c r="W34" s="25"/>
      <c r="X34" s="25"/>
      <c r="Y34" s="25"/>
      <c r="Z34" s="25"/>
    </row>
    <row r="35" spans="1:26" ht="15.75" customHeight="1">
      <c r="A35" s="25"/>
      <c r="B35" s="25"/>
      <c r="C35" s="25"/>
      <c r="D35" s="25"/>
      <c r="E35" s="25"/>
      <c r="F35" s="25"/>
      <c r="G35" s="25"/>
      <c r="H35" s="25"/>
      <c r="I35" s="25"/>
      <c r="J35" s="25"/>
      <c r="K35" s="25"/>
      <c r="L35" s="25"/>
      <c r="M35" s="25"/>
      <c r="N35" s="25"/>
      <c r="O35" s="25"/>
      <c r="P35" s="25"/>
      <c r="Q35" s="25"/>
      <c r="R35" s="25"/>
      <c r="S35" s="25"/>
      <c r="T35" s="25"/>
      <c r="U35" s="25"/>
      <c r="V35" s="25"/>
      <c r="W35" s="25"/>
      <c r="X35" s="25"/>
      <c r="Y35" s="25"/>
      <c r="Z35" s="25"/>
    </row>
    <row r="36" spans="1:26" ht="15.75" customHeight="1">
      <c r="A36" s="25"/>
      <c r="B36" s="25"/>
      <c r="C36" s="25"/>
      <c r="D36" s="25"/>
      <c r="E36" s="25"/>
      <c r="F36" s="25"/>
      <c r="G36" s="25"/>
      <c r="H36" s="25"/>
      <c r="I36" s="25"/>
      <c r="J36" s="25"/>
      <c r="K36" s="25"/>
      <c r="L36" s="25"/>
      <c r="M36" s="25"/>
      <c r="N36" s="25"/>
      <c r="O36" s="25"/>
      <c r="P36" s="25"/>
      <c r="Q36" s="25"/>
      <c r="R36" s="25"/>
      <c r="S36" s="25"/>
      <c r="T36" s="25"/>
      <c r="U36" s="25"/>
      <c r="V36" s="25"/>
      <c r="W36" s="25"/>
      <c r="X36" s="25"/>
      <c r="Y36" s="25"/>
      <c r="Z36" s="25"/>
    </row>
    <row r="37" spans="1:26" ht="15.75" customHeight="1">
      <c r="A37" s="25"/>
      <c r="B37" s="25"/>
      <c r="C37" s="25"/>
      <c r="D37" s="25"/>
      <c r="E37" s="25"/>
      <c r="F37" s="25"/>
      <c r="G37" s="25"/>
      <c r="H37" s="25"/>
      <c r="I37" s="25"/>
      <c r="J37" s="25"/>
      <c r="K37" s="25"/>
      <c r="L37" s="25"/>
      <c r="M37" s="25"/>
      <c r="N37" s="25"/>
      <c r="O37" s="25"/>
      <c r="P37" s="25"/>
      <c r="Q37" s="25"/>
      <c r="R37" s="25"/>
      <c r="S37" s="25"/>
      <c r="T37" s="25"/>
      <c r="U37" s="25"/>
      <c r="V37" s="25"/>
      <c r="W37" s="25"/>
      <c r="X37" s="25"/>
      <c r="Y37" s="25"/>
      <c r="Z37" s="25"/>
    </row>
    <row r="38" spans="1:26" ht="15.75" customHeight="1">
      <c r="A38" s="25"/>
      <c r="B38" s="25"/>
      <c r="C38" s="25"/>
      <c r="D38" s="25"/>
      <c r="E38" s="25"/>
      <c r="F38" s="25"/>
      <c r="G38" s="25"/>
      <c r="H38" s="25"/>
      <c r="I38" s="25"/>
      <c r="J38" s="25"/>
      <c r="K38" s="25"/>
      <c r="L38" s="25"/>
      <c r="M38" s="25"/>
      <c r="N38" s="25"/>
      <c r="O38" s="25"/>
      <c r="P38" s="25"/>
      <c r="Q38" s="25"/>
      <c r="R38" s="25"/>
      <c r="S38" s="25"/>
      <c r="T38" s="25"/>
      <c r="U38" s="25"/>
      <c r="V38" s="25"/>
      <c r="W38" s="25"/>
      <c r="X38" s="25"/>
      <c r="Y38" s="25"/>
      <c r="Z38" s="25"/>
    </row>
    <row r="39" spans="1:26" ht="15.75" customHeight="1">
      <c r="A39" s="25"/>
      <c r="B39" s="25"/>
      <c r="C39" s="25"/>
      <c r="D39" s="25"/>
      <c r="E39" s="25"/>
      <c r="F39" s="25"/>
      <c r="G39" s="25"/>
      <c r="H39" s="25"/>
      <c r="I39" s="25"/>
      <c r="J39" s="25"/>
      <c r="K39" s="25"/>
      <c r="L39" s="25"/>
      <c r="M39" s="25"/>
      <c r="N39" s="25"/>
      <c r="O39" s="25"/>
      <c r="P39" s="25"/>
      <c r="Q39" s="25"/>
      <c r="R39" s="25"/>
      <c r="S39" s="25"/>
      <c r="T39" s="25"/>
      <c r="U39" s="25"/>
      <c r="V39" s="25"/>
      <c r="W39" s="25"/>
      <c r="X39" s="25"/>
      <c r="Y39" s="25"/>
      <c r="Z39" s="25"/>
    </row>
    <row r="40" spans="1:26" ht="15.75" customHeight="1">
      <c r="A40" s="25"/>
      <c r="B40" s="25"/>
      <c r="C40" s="25"/>
      <c r="D40" s="25"/>
      <c r="E40" s="25"/>
      <c r="F40" s="25"/>
      <c r="G40" s="25"/>
      <c r="H40" s="25"/>
      <c r="I40" s="25"/>
      <c r="J40" s="25"/>
      <c r="K40" s="25"/>
      <c r="L40" s="25"/>
      <c r="M40" s="25"/>
      <c r="N40" s="25"/>
      <c r="O40" s="25"/>
      <c r="P40" s="25"/>
      <c r="Q40" s="25"/>
      <c r="R40" s="25"/>
      <c r="S40" s="25"/>
      <c r="T40" s="25"/>
      <c r="U40" s="25"/>
      <c r="V40" s="25"/>
      <c r="W40" s="25"/>
      <c r="X40" s="25"/>
      <c r="Y40" s="25"/>
      <c r="Z40" s="25"/>
    </row>
    <row r="41" spans="1:26" ht="15.75" customHeight="1">
      <c r="A41" s="25"/>
      <c r="B41" s="25"/>
      <c r="C41" s="25"/>
      <c r="D41" s="25"/>
      <c r="E41" s="25"/>
      <c r="F41" s="25"/>
      <c r="G41" s="25"/>
      <c r="H41" s="25"/>
      <c r="I41" s="25"/>
      <c r="J41" s="25"/>
      <c r="K41" s="25"/>
      <c r="L41" s="25"/>
      <c r="M41" s="25"/>
      <c r="N41" s="25"/>
      <c r="O41" s="25"/>
      <c r="P41" s="25"/>
      <c r="Q41" s="25"/>
      <c r="R41" s="25"/>
      <c r="S41" s="25"/>
      <c r="T41" s="25"/>
      <c r="U41" s="25"/>
      <c r="V41" s="25"/>
      <c r="W41" s="25"/>
      <c r="X41" s="25"/>
      <c r="Y41" s="25"/>
      <c r="Z41" s="25"/>
    </row>
    <row r="42" spans="1:26" ht="15.75" customHeight="1">
      <c r="A42" s="25"/>
      <c r="B42" s="25"/>
      <c r="C42" s="25"/>
      <c r="D42" s="25"/>
      <c r="E42" s="25"/>
      <c r="F42" s="25"/>
      <c r="G42" s="25"/>
      <c r="H42" s="25"/>
      <c r="I42" s="25"/>
      <c r="J42" s="25"/>
      <c r="K42" s="25"/>
      <c r="L42" s="25"/>
      <c r="M42" s="25"/>
      <c r="N42" s="25"/>
      <c r="O42" s="25"/>
      <c r="P42" s="25"/>
      <c r="Q42" s="25"/>
      <c r="R42" s="25"/>
      <c r="S42" s="25"/>
      <c r="T42" s="25"/>
      <c r="U42" s="25"/>
      <c r="V42" s="25"/>
      <c r="W42" s="25"/>
      <c r="X42" s="25"/>
      <c r="Y42" s="25"/>
      <c r="Z42" s="25"/>
    </row>
    <row r="43" spans="1:26" ht="15.75" customHeight="1">
      <c r="A43" s="25"/>
      <c r="B43" s="25"/>
      <c r="C43" s="25"/>
      <c r="D43" s="25"/>
      <c r="E43" s="25"/>
      <c r="F43" s="25"/>
      <c r="G43" s="25"/>
      <c r="H43" s="25"/>
      <c r="I43" s="25"/>
      <c r="J43" s="25"/>
      <c r="K43" s="25"/>
      <c r="L43" s="25"/>
      <c r="M43" s="25"/>
      <c r="N43" s="25"/>
      <c r="O43" s="25"/>
      <c r="P43" s="25"/>
      <c r="Q43" s="25"/>
      <c r="R43" s="25"/>
      <c r="S43" s="25"/>
      <c r="T43" s="25"/>
      <c r="U43" s="25"/>
      <c r="V43" s="25"/>
      <c r="W43" s="25"/>
      <c r="X43" s="25"/>
      <c r="Y43" s="25"/>
      <c r="Z43" s="25"/>
    </row>
    <row r="44" spans="1:26" ht="15.75" customHeight="1">
      <c r="A44" s="25"/>
      <c r="B44" s="25"/>
      <c r="C44" s="25"/>
      <c r="D44" s="25"/>
      <c r="E44" s="25"/>
      <c r="F44" s="25"/>
      <c r="G44" s="25"/>
      <c r="H44" s="25"/>
      <c r="I44" s="25"/>
      <c r="J44" s="25"/>
      <c r="K44" s="25"/>
      <c r="L44" s="25"/>
      <c r="M44" s="25"/>
      <c r="N44" s="25"/>
      <c r="O44" s="25"/>
      <c r="P44" s="25"/>
      <c r="Q44" s="25"/>
      <c r="R44" s="25"/>
      <c r="S44" s="25"/>
      <c r="T44" s="25"/>
      <c r="U44" s="25"/>
      <c r="V44" s="25"/>
      <c r="W44" s="25"/>
      <c r="X44" s="25"/>
      <c r="Y44" s="25"/>
      <c r="Z44" s="25"/>
    </row>
    <row r="45" spans="1:26" ht="15.75" customHeight="1">
      <c r="A45" s="25"/>
      <c r="B45" s="25"/>
      <c r="C45" s="25"/>
      <c r="D45" s="25"/>
      <c r="E45" s="25"/>
      <c r="F45" s="25"/>
      <c r="G45" s="25"/>
      <c r="H45" s="25"/>
      <c r="I45" s="25"/>
      <c r="J45" s="25"/>
      <c r="K45" s="25"/>
      <c r="L45" s="25"/>
      <c r="M45" s="25"/>
      <c r="N45" s="25"/>
      <c r="O45" s="25"/>
      <c r="P45" s="25"/>
      <c r="Q45" s="25"/>
      <c r="R45" s="25"/>
      <c r="S45" s="25"/>
      <c r="T45" s="25"/>
      <c r="U45" s="25"/>
      <c r="V45" s="25"/>
      <c r="W45" s="25"/>
      <c r="X45" s="25"/>
      <c r="Y45" s="25"/>
      <c r="Z45" s="25"/>
    </row>
    <row r="46" spans="1:26" ht="15.75" customHeight="1">
      <c r="A46" s="25"/>
      <c r="B46" s="25"/>
      <c r="C46" s="25"/>
      <c r="D46" s="25"/>
      <c r="E46" s="25"/>
      <c r="F46" s="25"/>
      <c r="G46" s="25"/>
      <c r="H46" s="25"/>
      <c r="I46" s="25"/>
      <c r="J46" s="25"/>
      <c r="K46" s="25"/>
      <c r="L46" s="25"/>
      <c r="M46" s="25"/>
      <c r="N46" s="25"/>
      <c r="O46" s="25"/>
      <c r="P46" s="25"/>
      <c r="Q46" s="25"/>
      <c r="R46" s="25"/>
      <c r="S46" s="25"/>
      <c r="T46" s="25"/>
      <c r="U46" s="25"/>
      <c r="V46" s="25"/>
      <c r="W46" s="25"/>
      <c r="X46" s="25"/>
      <c r="Y46" s="25"/>
      <c r="Z46" s="25"/>
    </row>
    <row r="47" spans="1:26" ht="15.75" customHeight="1">
      <c r="A47" s="25"/>
      <c r="B47" s="25"/>
      <c r="C47" s="25"/>
      <c r="D47" s="25"/>
      <c r="E47" s="25"/>
      <c r="F47" s="25"/>
      <c r="G47" s="25"/>
      <c r="H47" s="25"/>
      <c r="I47" s="25"/>
      <c r="J47" s="25"/>
      <c r="K47" s="25"/>
      <c r="L47" s="25"/>
      <c r="M47" s="25"/>
      <c r="N47" s="25"/>
      <c r="O47" s="25"/>
      <c r="P47" s="25"/>
      <c r="Q47" s="25"/>
      <c r="R47" s="25"/>
      <c r="S47" s="25"/>
      <c r="T47" s="25"/>
      <c r="U47" s="25"/>
      <c r="V47" s="25"/>
      <c r="W47" s="25"/>
      <c r="X47" s="25"/>
      <c r="Y47" s="25"/>
      <c r="Z47" s="25"/>
    </row>
    <row r="48" spans="1:26" ht="15.75" customHeight="1">
      <c r="A48" s="25"/>
      <c r="B48" s="25"/>
      <c r="C48" s="25"/>
      <c r="D48" s="25"/>
      <c r="E48" s="25"/>
      <c r="F48" s="25"/>
      <c r="G48" s="25"/>
      <c r="H48" s="25"/>
      <c r="I48" s="25"/>
      <c r="J48" s="25"/>
      <c r="K48" s="25"/>
      <c r="L48" s="25"/>
      <c r="M48" s="25"/>
      <c r="N48" s="25"/>
      <c r="O48" s="25"/>
      <c r="P48" s="25"/>
      <c r="Q48" s="25"/>
      <c r="R48" s="25"/>
      <c r="S48" s="25"/>
      <c r="T48" s="25"/>
      <c r="U48" s="25"/>
      <c r="V48" s="25"/>
      <c r="W48" s="25"/>
      <c r="X48" s="25"/>
      <c r="Y48" s="25"/>
      <c r="Z48" s="25"/>
    </row>
    <row r="49" spans="1:26" ht="15.75" customHeight="1">
      <c r="A49" s="25"/>
      <c r="B49" s="25"/>
      <c r="C49" s="25"/>
      <c r="D49" s="25"/>
      <c r="E49" s="25"/>
      <c r="F49" s="25"/>
      <c r="G49" s="25"/>
      <c r="H49" s="25"/>
      <c r="I49" s="25"/>
      <c r="J49" s="25"/>
      <c r="K49" s="25"/>
      <c r="L49" s="25"/>
      <c r="M49" s="25"/>
      <c r="N49" s="25"/>
      <c r="O49" s="25"/>
      <c r="P49" s="25"/>
      <c r="Q49" s="25"/>
      <c r="R49" s="25"/>
      <c r="S49" s="25"/>
      <c r="T49" s="25"/>
      <c r="U49" s="25"/>
      <c r="V49" s="25"/>
      <c r="W49" s="25"/>
      <c r="X49" s="25"/>
      <c r="Y49" s="25"/>
      <c r="Z49" s="25"/>
    </row>
    <row r="50" spans="1:26" ht="15.75" customHeight="1">
      <c r="A50" s="25"/>
      <c r="B50" s="25"/>
      <c r="C50" s="25"/>
      <c r="D50" s="25"/>
      <c r="E50" s="25"/>
      <c r="F50" s="25"/>
      <c r="G50" s="25"/>
      <c r="H50" s="25"/>
      <c r="I50" s="25"/>
      <c r="J50" s="25"/>
      <c r="K50" s="25"/>
      <c r="L50" s="25"/>
      <c r="M50" s="25"/>
      <c r="N50" s="25"/>
      <c r="O50" s="25"/>
      <c r="P50" s="25"/>
      <c r="Q50" s="25"/>
      <c r="R50" s="25"/>
      <c r="S50" s="25"/>
      <c r="T50" s="25"/>
      <c r="U50" s="25"/>
      <c r="V50" s="25"/>
      <c r="W50" s="25"/>
      <c r="X50" s="25"/>
      <c r="Y50" s="25"/>
      <c r="Z50" s="25"/>
    </row>
    <row r="51" spans="1:26" ht="15.75" customHeight="1">
      <c r="A51" s="25"/>
      <c r="B51" s="25"/>
      <c r="C51" s="25"/>
      <c r="D51" s="25"/>
      <c r="E51" s="25"/>
      <c r="F51" s="25"/>
      <c r="G51" s="25"/>
      <c r="H51" s="25"/>
      <c r="I51" s="25"/>
      <c r="J51" s="25"/>
      <c r="K51" s="25"/>
      <c r="L51" s="25"/>
      <c r="M51" s="25"/>
      <c r="N51" s="25"/>
      <c r="O51" s="25"/>
      <c r="P51" s="25"/>
      <c r="Q51" s="25"/>
      <c r="R51" s="25"/>
      <c r="S51" s="25"/>
      <c r="T51" s="25"/>
      <c r="U51" s="25"/>
      <c r="V51" s="25"/>
      <c r="W51" s="25"/>
      <c r="X51" s="25"/>
      <c r="Y51" s="25"/>
      <c r="Z51" s="25"/>
    </row>
    <row r="52" spans="1:26" ht="15.75" customHeight="1">
      <c r="A52" s="25"/>
      <c r="B52" s="25"/>
      <c r="C52" s="25"/>
      <c r="D52" s="25"/>
      <c r="E52" s="25"/>
      <c r="F52" s="25"/>
      <c r="G52" s="25"/>
      <c r="H52" s="25"/>
      <c r="I52" s="25"/>
      <c r="J52" s="25"/>
      <c r="K52" s="25"/>
      <c r="L52" s="25"/>
      <c r="M52" s="25"/>
      <c r="N52" s="25"/>
      <c r="O52" s="25"/>
      <c r="P52" s="25"/>
      <c r="Q52" s="25"/>
      <c r="R52" s="25"/>
      <c r="S52" s="25"/>
      <c r="T52" s="25"/>
      <c r="U52" s="25"/>
      <c r="V52" s="25"/>
      <c r="W52" s="25"/>
      <c r="X52" s="25"/>
      <c r="Y52" s="25"/>
      <c r="Z52" s="25"/>
    </row>
    <row r="53" spans="1:26" ht="15.75" customHeight="1">
      <c r="A53" s="25"/>
      <c r="B53" s="25"/>
      <c r="C53" s="25"/>
      <c r="D53" s="25"/>
      <c r="E53" s="25"/>
      <c r="F53" s="25"/>
      <c r="G53" s="25"/>
      <c r="H53" s="25"/>
      <c r="I53" s="25"/>
      <c r="J53" s="25"/>
      <c r="K53" s="25"/>
      <c r="L53" s="25"/>
      <c r="M53" s="25"/>
      <c r="N53" s="25"/>
      <c r="O53" s="25"/>
      <c r="P53" s="25"/>
      <c r="Q53" s="25"/>
      <c r="R53" s="25"/>
      <c r="S53" s="25"/>
      <c r="T53" s="25"/>
      <c r="U53" s="25"/>
      <c r="V53" s="25"/>
      <c r="W53" s="25"/>
      <c r="X53" s="25"/>
      <c r="Y53" s="25"/>
      <c r="Z53" s="25"/>
    </row>
    <row r="54" spans="1:26" ht="15.75" customHeight="1">
      <c r="A54" s="25"/>
      <c r="B54" s="25"/>
      <c r="C54" s="25"/>
      <c r="D54" s="25"/>
      <c r="E54" s="25"/>
      <c r="F54" s="25"/>
      <c r="G54" s="25"/>
      <c r="H54" s="25"/>
      <c r="I54" s="25"/>
      <c r="J54" s="25"/>
      <c r="K54" s="25"/>
      <c r="L54" s="25"/>
      <c r="M54" s="25"/>
      <c r="N54" s="25"/>
      <c r="O54" s="25"/>
      <c r="P54" s="25"/>
      <c r="Q54" s="25"/>
      <c r="R54" s="25"/>
      <c r="S54" s="25"/>
      <c r="T54" s="25"/>
      <c r="U54" s="25"/>
      <c r="V54" s="25"/>
      <c r="W54" s="25"/>
      <c r="X54" s="25"/>
      <c r="Y54" s="25"/>
      <c r="Z54" s="25"/>
    </row>
    <row r="55" spans="1:26" ht="15.75" customHeight="1">
      <c r="A55" s="25"/>
      <c r="B55" s="25"/>
      <c r="C55" s="25"/>
      <c r="D55" s="25"/>
      <c r="E55" s="25"/>
      <c r="F55" s="25"/>
      <c r="G55" s="25"/>
      <c r="H55" s="25"/>
      <c r="I55" s="25"/>
      <c r="J55" s="25"/>
      <c r="K55" s="25"/>
      <c r="L55" s="25"/>
      <c r="M55" s="25"/>
      <c r="N55" s="25"/>
      <c r="O55" s="25"/>
      <c r="P55" s="25"/>
      <c r="Q55" s="25"/>
      <c r="R55" s="25"/>
      <c r="S55" s="25"/>
      <c r="T55" s="25"/>
      <c r="U55" s="25"/>
      <c r="V55" s="25"/>
      <c r="W55" s="25"/>
      <c r="X55" s="25"/>
      <c r="Y55" s="25"/>
      <c r="Z55" s="25"/>
    </row>
    <row r="56" spans="1:26" ht="15.75" customHeight="1">
      <c r="A56" s="25"/>
      <c r="B56" s="25"/>
      <c r="C56" s="25"/>
      <c r="D56" s="25"/>
      <c r="E56" s="25"/>
      <c r="F56" s="25"/>
      <c r="G56" s="25"/>
      <c r="H56" s="25"/>
      <c r="I56" s="25"/>
      <c r="J56" s="25"/>
      <c r="K56" s="25"/>
      <c r="L56" s="25"/>
      <c r="M56" s="25"/>
      <c r="N56" s="25"/>
      <c r="O56" s="25"/>
      <c r="P56" s="25"/>
      <c r="Q56" s="25"/>
      <c r="R56" s="25"/>
      <c r="S56" s="25"/>
      <c r="T56" s="25"/>
      <c r="U56" s="25"/>
      <c r="V56" s="25"/>
      <c r="W56" s="25"/>
      <c r="X56" s="25"/>
      <c r="Y56" s="25"/>
      <c r="Z56" s="25"/>
    </row>
    <row r="57" spans="1:26" ht="15.75" customHeight="1">
      <c r="A57" s="25"/>
      <c r="B57" s="25"/>
      <c r="C57" s="25"/>
      <c r="D57" s="25"/>
      <c r="E57" s="25"/>
      <c r="F57" s="25"/>
      <c r="G57" s="25"/>
      <c r="H57" s="25"/>
      <c r="I57" s="25"/>
      <c r="J57" s="25"/>
      <c r="K57" s="25"/>
      <c r="L57" s="25"/>
      <c r="M57" s="25"/>
      <c r="N57" s="25"/>
      <c r="O57" s="25"/>
      <c r="P57" s="25"/>
      <c r="Q57" s="25"/>
      <c r="R57" s="25"/>
      <c r="S57" s="25"/>
      <c r="T57" s="25"/>
      <c r="U57" s="25"/>
      <c r="V57" s="25"/>
      <c r="W57" s="25"/>
      <c r="X57" s="25"/>
      <c r="Y57" s="25"/>
      <c r="Z57" s="25"/>
    </row>
    <row r="58" spans="1:26" ht="15.75" customHeight="1">
      <c r="A58" s="25"/>
      <c r="B58" s="25"/>
      <c r="C58" s="25"/>
      <c r="D58" s="25"/>
      <c r="E58" s="25"/>
      <c r="F58" s="25"/>
      <c r="G58" s="25"/>
      <c r="H58" s="25"/>
      <c r="I58" s="25"/>
      <c r="J58" s="25"/>
      <c r="K58" s="25"/>
      <c r="L58" s="25"/>
      <c r="M58" s="25"/>
      <c r="N58" s="25"/>
      <c r="O58" s="25"/>
      <c r="P58" s="25"/>
      <c r="Q58" s="25"/>
      <c r="R58" s="25"/>
      <c r="S58" s="25"/>
      <c r="T58" s="25"/>
      <c r="U58" s="25"/>
      <c r="V58" s="25"/>
      <c r="W58" s="25"/>
      <c r="X58" s="25"/>
      <c r="Y58" s="25"/>
      <c r="Z58" s="25"/>
    </row>
    <row r="59" spans="1:26" ht="15.75" customHeight="1">
      <c r="A59" s="25"/>
      <c r="B59" s="25"/>
      <c r="C59" s="25"/>
      <c r="D59" s="25"/>
      <c r="E59" s="25"/>
      <c r="F59" s="25"/>
      <c r="G59" s="25"/>
      <c r="H59" s="25"/>
      <c r="I59" s="25"/>
      <c r="J59" s="25"/>
      <c r="K59" s="25"/>
      <c r="L59" s="25"/>
      <c r="M59" s="25"/>
      <c r="N59" s="25"/>
      <c r="O59" s="25"/>
      <c r="P59" s="25"/>
      <c r="Q59" s="25"/>
      <c r="R59" s="25"/>
      <c r="S59" s="25"/>
      <c r="T59" s="25"/>
      <c r="U59" s="25"/>
      <c r="V59" s="25"/>
      <c r="W59" s="25"/>
      <c r="X59" s="25"/>
      <c r="Y59" s="25"/>
      <c r="Z59" s="25"/>
    </row>
    <row r="60" spans="1:26" ht="15.75" customHeight="1">
      <c r="A60" s="25"/>
      <c r="B60" s="25"/>
      <c r="C60" s="25"/>
      <c r="D60" s="25"/>
      <c r="E60" s="25"/>
      <c r="F60" s="25"/>
      <c r="G60" s="25"/>
      <c r="H60" s="25"/>
      <c r="I60" s="25"/>
      <c r="J60" s="25"/>
      <c r="K60" s="25"/>
      <c r="L60" s="25"/>
      <c r="M60" s="25"/>
      <c r="N60" s="25"/>
      <c r="O60" s="25"/>
      <c r="P60" s="25"/>
      <c r="Q60" s="25"/>
      <c r="R60" s="25"/>
      <c r="S60" s="25"/>
      <c r="T60" s="25"/>
      <c r="U60" s="25"/>
      <c r="V60" s="25"/>
      <c r="W60" s="25"/>
      <c r="X60" s="25"/>
      <c r="Y60" s="25"/>
      <c r="Z60" s="25"/>
    </row>
    <row r="61" spans="1:26" ht="15.75" customHeight="1">
      <c r="A61" s="25"/>
      <c r="B61" s="25"/>
      <c r="C61" s="25"/>
      <c r="D61" s="25"/>
      <c r="E61" s="25"/>
      <c r="F61" s="25"/>
      <c r="G61" s="25"/>
      <c r="H61" s="25"/>
      <c r="I61" s="25"/>
      <c r="J61" s="25"/>
      <c r="K61" s="25"/>
      <c r="L61" s="25"/>
      <c r="M61" s="25"/>
      <c r="N61" s="25"/>
      <c r="O61" s="25"/>
      <c r="P61" s="25"/>
      <c r="Q61" s="25"/>
      <c r="R61" s="25"/>
      <c r="S61" s="25"/>
      <c r="T61" s="25"/>
      <c r="U61" s="25"/>
      <c r="V61" s="25"/>
      <c r="W61" s="25"/>
      <c r="X61" s="25"/>
      <c r="Y61" s="25"/>
      <c r="Z61" s="25"/>
    </row>
    <row r="62" spans="1:26" ht="15.75" customHeight="1">
      <c r="A62" s="25"/>
      <c r="B62" s="25"/>
      <c r="C62" s="25"/>
      <c r="D62" s="25"/>
      <c r="E62" s="25"/>
      <c r="F62" s="25"/>
      <c r="G62" s="25"/>
      <c r="H62" s="25"/>
      <c r="I62" s="25"/>
      <c r="J62" s="25"/>
      <c r="K62" s="25"/>
      <c r="L62" s="25"/>
      <c r="M62" s="25"/>
      <c r="N62" s="25"/>
      <c r="O62" s="25"/>
      <c r="P62" s="25"/>
      <c r="Q62" s="25"/>
      <c r="R62" s="25"/>
      <c r="S62" s="25"/>
      <c r="T62" s="25"/>
      <c r="U62" s="25"/>
      <c r="V62" s="25"/>
      <c r="W62" s="25"/>
      <c r="X62" s="25"/>
      <c r="Y62" s="25"/>
      <c r="Z62" s="25"/>
    </row>
    <row r="63" spans="1:26" ht="15.75" customHeight="1">
      <c r="A63" s="25"/>
      <c r="B63" s="25"/>
      <c r="C63" s="25"/>
      <c r="D63" s="25"/>
      <c r="E63" s="25"/>
      <c r="F63" s="25"/>
      <c r="G63" s="25"/>
      <c r="H63" s="25"/>
      <c r="I63" s="25"/>
      <c r="J63" s="25"/>
      <c r="K63" s="25"/>
      <c r="L63" s="25"/>
      <c r="M63" s="25"/>
      <c r="N63" s="25"/>
      <c r="O63" s="25"/>
      <c r="P63" s="25"/>
      <c r="Q63" s="25"/>
      <c r="R63" s="25"/>
      <c r="S63" s="25"/>
      <c r="T63" s="25"/>
      <c r="U63" s="25"/>
      <c r="V63" s="25"/>
      <c r="W63" s="25"/>
      <c r="X63" s="25"/>
      <c r="Y63" s="25"/>
      <c r="Z63" s="25"/>
    </row>
    <row r="64" spans="1:26" ht="15.75" customHeight="1">
      <c r="A64" s="25"/>
      <c r="B64" s="25"/>
      <c r="C64" s="25"/>
      <c r="D64" s="25"/>
      <c r="E64" s="25"/>
      <c r="F64" s="25"/>
      <c r="G64" s="25"/>
      <c r="H64" s="25"/>
      <c r="I64" s="25"/>
      <c r="J64" s="25"/>
      <c r="K64" s="25"/>
      <c r="L64" s="25"/>
      <c r="M64" s="25"/>
      <c r="N64" s="25"/>
      <c r="O64" s="25"/>
      <c r="P64" s="25"/>
      <c r="Q64" s="25"/>
      <c r="R64" s="25"/>
      <c r="S64" s="25"/>
      <c r="T64" s="25"/>
      <c r="U64" s="25"/>
      <c r="V64" s="25"/>
      <c r="W64" s="25"/>
      <c r="X64" s="25"/>
      <c r="Y64" s="25"/>
      <c r="Z64" s="25"/>
    </row>
    <row r="65" spans="1:26" ht="15.75" customHeight="1">
      <c r="A65" s="25"/>
      <c r="B65" s="25"/>
      <c r="C65" s="25"/>
      <c r="D65" s="25"/>
      <c r="E65" s="25"/>
      <c r="F65" s="25"/>
      <c r="G65" s="25"/>
      <c r="H65" s="25"/>
      <c r="I65" s="25"/>
      <c r="J65" s="25"/>
      <c r="K65" s="25"/>
      <c r="L65" s="25"/>
      <c r="M65" s="25"/>
      <c r="N65" s="25"/>
      <c r="O65" s="25"/>
      <c r="P65" s="25"/>
      <c r="Q65" s="25"/>
      <c r="R65" s="25"/>
      <c r="S65" s="25"/>
      <c r="T65" s="25"/>
      <c r="U65" s="25"/>
      <c r="V65" s="25"/>
      <c r="W65" s="25"/>
      <c r="X65" s="25"/>
      <c r="Y65" s="25"/>
      <c r="Z65" s="25"/>
    </row>
    <row r="66" spans="1:26" ht="15.75" customHeight="1">
      <c r="A66" s="25"/>
      <c r="B66" s="25"/>
      <c r="C66" s="25"/>
      <c r="D66" s="25"/>
      <c r="E66" s="25"/>
      <c r="F66" s="25"/>
      <c r="G66" s="25"/>
      <c r="H66" s="25"/>
      <c r="I66" s="25"/>
      <c r="J66" s="25"/>
      <c r="K66" s="25"/>
      <c r="L66" s="25"/>
      <c r="M66" s="25"/>
      <c r="N66" s="25"/>
      <c r="O66" s="25"/>
      <c r="P66" s="25"/>
      <c r="Q66" s="25"/>
      <c r="R66" s="25"/>
      <c r="S66" s="25"/>
      <c r="T66" s="25"/>
      <c r="U66" s="25"/>
      <c r="V66" s="25"/>
      <c r="W66" s="25"/>
      <c r="X66" s="25"/>
      <c r="Y66" s="25"/>
      <c r="Z66" s="25"/>
    </row>
    <row r="67" spans="1:26" ht="15.75" customHeight="1">
      <c r="A67" s="25"/>
      <c r="B67" s="25"/>
      <c r="C67" s="25"/>
      <c r="D67" s="25"/>
      <c r="E67" s="25"/>
      <c r="F67" s="25"/>
      <c r="G67" s="25"/>
      <c r="H67" s="25"/>
      <c r="I67" s="25"/>
      <c r="J67" s="25"/>
      <c r="K67" s="25"/>
      <c r="L67" s="25"/>
      <c r="M67" s="25"/>
      <c r="N67" s="25"/>
      <c r="O67" s="25"/>
      <c r="P67" s="25"/>
      <c r="Q67" s="25"/>
      <c r="R67" s="25"/>
      <c r="S67" s="25"/>
      <c r="T67" s="25"/>
      <c r="U67" s="25"/>
      <c r="V67" s="25"/>
      <c r="W67" s="25"/>
      <c r="X67" s="25"/>
      <c r="Y67" s="25"/>
      <c r="Z67" s="25"/>
    </row>
    <row r="68" spans="1:26" ht="15.75" customHeight="1">
      <c r="A68" s="25"/>
      <c r="B68" s="25"/>
      <c r="C68" s="25"/>
      <c r="D68" s="25"/>
      <c r="E68" s="25"/>
      <c r="F68" s="25"/>
      <c r="G68" s="25"/>
      <c r="H68" s="25"/>
      <c r="I68" s="25"/>
      <c r="J68" s="25"/>
      <c r="K68" s="25"/>
      <c r="L68" s="25"/>
      <c r="M68" s="25"/>
      <c r="N68" s="25"/>
      <c r="O68" s="25"/>
      <c r="P68" s="25"/>
      <c r="Q68" s="25"/>
      <c r="R68" s="25"/>
      <c r="S68" s="25"/>
      <c r="T68" s="25"/>
      <c r="U68" s="25"/>
      <c r="V68" s="25"/>
      <c r="W68" s="25"/>
      <c r="X68" s="25"/>
      <c r="Y68" s="25"/>
      <c r="Z68" s="25"/>
    </row>
    <row r="69" spans="1:26" ht="15.75" customHeight="1">
      <c r="A69" s="25"/>
      <c r="B69" s="25"/>
      <c r="C69" s="25"/>
      <c r="D69" s="25"/>
      <c r="E69" s="25"/>
      <c r="F69" s="25"/>
      <c r="G69" s="25"/>
      <c r="H69" s="25"/>
      <c r="I69" s="25"/>
      <c r="J69" s="25"/>
      <c r="K69" s="25"/>
      <c r="L69" s="25"/>
      <c r="M69" s="25"/>
      <c r="N69" s="25"/>
      <c r="O69" s="25"/>
      <c r="P69" s="25"/>
      <c r="Q69" s="25"/>
      <c r="R69" s="25"/>
      <c r="S69" s="25"/>
      <c r="T69" s="25"/>
      <c r="U69" s="25"/>
      <c r="V69" s="25"/>
      <c r="W69" s="25"/>
      <c r="X69" s="25"/>
      <c r="Y69" s="25"/>
      <c r="Z69" s="25"/>
    </row>
    <row r="70" spans="1:26" ht="15.75" customHeight="1">
      <c r="A70" s="25"/>
      <c r="B70" s="25"/>
      <c r="C70" s="25"/>
      <c r="D70" s="25"/>
      <c r="E70" s="25"/>
      <c r="F70" s="25"/>
      <c r="G70" s="25"/>
      <c r="H70" s="25"/>
      <c r="I70" s="25"/>
      <c r="J70" s="25"/>
      <c r="K70" s="25"/>
      <c r="L70" s="25"/>
      <c r="M70" s="25"/>
      <c r="N70" s="25"/>
      <c r="O70" s="25"/>
      <c r="P70" s="25"/>
      <c r="Q70" s="25"/>
      <c r="R70" s="25"/>
      <c r="S70" s="25"/>
      <c r="T70" s="25"/>
      <c r="U70" s="25"/>
      <c r="V70" s="25"/>
      <c r="W70" s="25"/>
      <c r="X70" s="25"/>
      <c r="Y70" s="25"/>
      <c r="Z70" s="25"/>
    </row>
    <row r="71" spans="1:26" ht="15.75" customHeight="1">
      <c r="A71" s="25"/>
      <c r="B71" s="25"/>
      <c r="C71" s="25"/>
      <c r="D71" s="25"/>
      <c r="E71" s="25"/>
      <c r="F71" s="25"/>
      <c r="G71" s="25"/>
      <c r="H71" s="25"/>
      <c r="I71" s="25"/>
      <c r="J71" s="25"/>
      <c r="K71" s="25"/>
      <c r="L71" s="25"/>
      <c r="M71" s="25"/>
      <c r="N71" s="25"/>
      <c r="O71" s="25"/>
      <c r="P71" s="25"/>
      <c r="Q71" s="25"/>
      <c r="R71" s="25"/>
      <c r="S71" s="25"/>
      <c r="T71" s="25"/>
      <c r="U71" s="25"/>
      <c r="V71" s="25"/>
      <c r="W71" s="25"/>
      <c r="X71" s="25"/>
      <c r="Y71" s="25"/>
      <c r="Z71" s="25"/>
    </row>
    <row r="72" spans="1:26" ht="15.75" customHeight="1">
      <c r="A72" s="25"/>
      <c r="B72" s="25"/>
      <c r="C72" s="25"/>
      <c r="D72" s="25"/>
      <c r="E72" s="25"/>
      <c r="F72" s="25"/>
      <c r="G72" s="25"/>
      <c r="H72" s="25"/>
      <c r="I72" s="25"/>
      <c r="J72" s="25"/>
      <c r="K72" s="25"/>
      <c r="L72" s="25"/>
      <c r="M72" s="25"/>
      <c r="N72" s="25"/>
      <c r="O72" s="25"/>
      <c r="P72" s="25"/>
      <c r="Q72" s="25"/>
      <c r="R72" s="25"/>
      <c r="S72" s="25"/>
      <c r="T72" s="25"/>
      <c r="U72" s="25"/>
      <c r="V72" s="25"/>
      <c r="W72" s="25"/>
      <c r="X72" s="25"/>
      <c r="Y72" s="25"/>
      <c r="Z72" s="25"/>
    </row>
    <row r="73" spans="1:26" ht="15.75" customHeight="1">
      <c r="A73" s="25"/>
      <c r="B73" s="25"/>
      <c r="C73" s="25"/>
      <c r="D73" s="25"/>
      <c r="E73" s="25"/>
      <c r="F73" s="25"/>
      <c r="G73" s="25"/>
      <c r="H73" s="25"/>
      <c r="I73" s="25"/>
      <c r="J73" s="25"/>
      <c r="K73" s="25"/>
      <c r="L73" s="25"/>
      <c r="M73" s="25"/>
      <c r="N73" s="25"/>
      <c r="O73" s="25"/>
      <c r="P73" s="25"/>
      <c r="Q73" s="25"/>
      <c r="R73" s="25"/>
      <c r="S73" s="25"/>
      <c r="T73" s="25"/>
      <c r="U73" s="25"/>
      <c r="V73" s="25"/>
      <c r="W73" s="25"/>
      <c r="X73" s="25"/>
      <c r="Y73" s="25"/>
      <c r="Z73" s="25"/>
    </row>
    <row r="74" spans="1:26" ht="15.75" customHeight="1">
      <c r="A74" s="25"/>
      <c r="B74" s="25"/>
      <c r="C74" s="25"/>
      <c r="D74" s="25"/>
      <c r="E74" s="25"/>
      <c r="F74" s="25"/>
      <c r="G74" s="25"/>
      <c r="H74" s="25"/>
      <c r="I74" s="25"/>
      <c r="J74" s="25"/>
      <c r="K74" s="25"/>
      <c r="L74" s="25"/>
      <c r="M74" s="25"/>
      <c r="N74" s="25"/>
      <c r="O74" s="25"/>
      <c r="P74" s="25"/>
      <c r="Q74" s="25"/>
      <c r="R74" s="25"/>
      <c r="S74" s="25"/>
      <c r="T74" s="25"/>
      <c r="U74" s="25"/>
      <c r="V74" s="25"/>
      <c r="W74" s="25"/>
      <c r="X74" s="25"/>
      <c r="Y74" s="25"/>
      <c r="Z74" s="25"/>
    </row>
    <row r="75" spans="1:26" ht="15.75" customHeight="1">
      <c r="A75" s="25"/>
      <c r="B75" s="25"/>
      <c r="C75" s="25"/>
      <c r="D75" s="25"/>
      <c r="E75" s="25"/>
      <c r="F75" s="25"/>
      <c r="G75" s="25"/>
      <c r="H75" s="25"/>
      <c r="I75" s="25"/>
      <c r="J75" s="25"/>
      <c r="K75" s="25"/>
      <c r="L75" s="25"/>
      <c r="M75" s="25"/>
      <c r="N75" s="25"/>
      <c r="O75" s="25"/>
      <c r="P75" s="25"/>
      <c r="Q75" s="25"/>
      <c r="R75" s="25"/>
      <c r="S75" s="25"/>
      <c r="T75" s="25"/>
      <c r="U75" s="25"/>
      <c r="V75" s="25"/>
      <c r="W75" s="25"/>
      <c r="X75" s="25"/>
      <c r="Y75" s="25"/>
      <c r="Z75" s="25"/>
    </row>
    <row r="76" spans="1:26" ht="15.75" customHeight="1">
      <c r="A76" s="25"/>
      <c r="B76" s="25"/>
      <c r="C76" s="25"/>
      <c r="D76" s="25"/>
      <c r="E76" s="25"/>
      <c r="F76" s="25"/>
      <c r="G76" s="25"/>
      <c r="H76" s="25"/>
      <c r="I76" s="25"/>
      <c r="J76" s="25"/>
      <c r="K76" s="25"/>
      <c r="L76" s="25"/>
      <c r="M76" s="25"/>
      <c r="N76" s="25"/>
      <c r="O76" s="25"/>
      <c r="P76" s="25"/>
      <c r="Q76" s="25"/>
      <c r="R76" s="25"/>
      <c r="S76" s="25"/>
      <c r="T76" s="25"/>
      <c r="U76" s="25"/>
      <c r="V76" s="25"/>
      <c r="W76" s="25"/>
      <c r="X76" s="25"/>
      <c r="Y76" s="25"/>
      <c r="Z76" s="25"/>
    </row>
    <row r="77" spans="1:26" ht="15.75" customHeight="1">
      <c r="A77" s="25"/>
      <c r="B77" s="25"/>
      <c r="C77" s="25"/>
      <c r="D77" s="25"/>
      <c r="E77" s="25"/>
      <c r="F77" s="25"/>
      <c r="G77" s="25"/>
      <c r="H77" s="25"/>
      <c r="I77" s="25"/>
      <c r="J77" s="25"/>
      <c r="K77" s="25"/>
      <c r="L77" s="25"/>
      <c r="M77" s="25"/>
      <c r="N77" s="25"/>
      <c r="O77" s="25"/>
      <c r="P77" s="25"/>
      <c r="Q77" s="25"/>
      <c r="R77" s="25"/>
      <c r="S77" s="25"/>
      <c r="T77" s="25"/>
      <c r="U77" s="25"/>
      <c r="V77" s="25"/>
      <c r="W77" s="25"/>
      <c r="X77" s="25"/>
      <c r="Y77" s="25"/>
      <c r="Z77" s="25"/>
    </row>
    <row r="78" spans="1:26" ht="15.75" customHeight="1">
      <c r="A78" s="25"/>
      <c r="B78" s="25"/>
      <c r="C78" s="25"/>
      <c r="D78" s="25"/>
      <c r="E78" s="25"/>
      <c r="F78" s="25"/>
      <c r="G78" s="25"/>
      <c r="H78" s="25"/>
      <c r="I78" s="25"/>
      <c r="J78" s="25"/>
      <c r="K78" s="25"/>
      <c r="L78" s="25"/>
      <c r="M78" s="25"/>
      <c r="N78" s="25"/>
      <c r="O78" s="25"/>
      <c r="P78" s="25"/>
      <c r="Q78" s="25"/>
      <c r="R78" s="25"/>
      <c r="S78" s="25"/>
      <c r="T78" s="25"/>
      <c r="U78" s="25"/>
      <c r="V78" s="25"/>
      <c r="W78" s="25"/>
      <c r="X78" s="25"/>
      <c r="Y78" s="25"/>
      <c r="Z78" s="25"/>
    </row>
    <row r="79" spans="1:26" ht="15.75" customHeight="1">
      <c r="A79" s="25"/>
      <c r="B79" s="25"/>
      <c r="C79" s="25"/>
      <c r="D79" s="25"/>
      <c r="E79" s="25"/>
      <c r="F79" s="25"/>
      <c r="G79" s="25"/>
      <c r="H79" s="25"/>
      <c r="I79" s="25"/>
      <c r="J79" s="25"/>
      <c r="K79" s="25"/>
      <c r="L79" s="25"/>
      <c r="M79" s="25"/>
      <c r="N79" s="25"/>
      <c r="O79" s="25"/>
      <c r="P79" s="25"/>
      <c r="Q79" s="25"/>
      <c r="R79" s="25"/>
      <c r="S79" s="25"/>
      <c r="T79" s="25"/>
      <c r="U79" s="25"/>
      <c r="V79" s="25"/>
      <c r="W79" s="25"/>
      <c r="X79" s="25"/>
      <c r="Y79" s="25"/>
      <c r="Z79" s="25"/>
    </row>
    <row r="80" spans="1:26" ht="15.75" customHeight="1">
      <c r="A80" s="25"/>
      <c r="B80" s="25"/>
      <c r="C80" s="25"/>
      <c r="D80" s="25"/>
      <c r="E80" s="25"/>
      <c r="F80" s="25"/>
      <c r="G80" s="25"/>
      <c r="H80" s="25"/>
      <c r="I80" s="25"/>
      <c r="J80" s="25"/>
      <c r="K80" s="25"/>
      <c r="L80" s="25"/>
      <c r="M80" s="25"/>
      <c r="N80" s="25"/>
      <c r="O80" s="25"/>
      <c r="P80" s="25"/>
      <c r="Q80" s="25"/>
      <c r="R80" s="25"/>
      <c r="S80" s="25"/>
      <c r="T80" s="25"/>
      <c r="U80" s="25"/>
      <c r="V80" s="25"/>
      <c r="W80" s="25"/>
      <c r="X80" s="25"/>
      <c r="Y80" s="25"/>
      <c r="Z80" s="25"/>
    </row>
    <row r="81" spans="1:26" ht="15.75" customHeight="1">
      <c r="A81" s="25"/>
      <c r="B81" s="25"/>
      <c r="C81" s="25"/>
      <c r="D81" s="25"/>
      <c r="E81" s="25"/>
      <c r="F81" s="25"/>
      <c r="G81" s="25"/>
      <c r="H81" s="25"/>
      <c r="I81" s="25"/>
      <c r="J81" s="25"/>
      <c r="K81" s="25"/>
      <c r="L81" s="25"/>
      <c r="M81" s="25"/>
      <c r="N81" s="25"/>
      <c r="O81" s="25"/>
      <c r="P81" s="25"/>
      <c r="Q81" s="25"/>
      <c r="R81" s="25"/>
      <c r="S81" s="25"/>
      <c r="T81" s="25"/>
      <c r="U81" s="25"/>
      <c r="V81" s="25"/>
      <c r="W81" s="25"/>
      <c r="X81" s="25"/>
      <c r="Y81" s="25"/>
      <c r="Z81" s="25"/>
    </row>
    <row r="82" spans="1:26" ht="15.75" customHeight="1">
      <c r="A82" s="25"/>
      <c r="B82" s="25"/>
      <c r="C82" s="25"/>
      <c r="D82" s="25"/>
      <c r="E82" s="25"/>
      <c r="F82" s="25"/>
      <c r="G82" s="25"/>
      <c r="H82" s="25"/>
      <c r="I82" s="25"/>
      <c r="J82" s="25"/>
      <c r="K82" s="25"/>
      <c r="L82" s="25"/>
      <c r="M82" s="25"/>
      <c r="N82" s="25"/>
      <c r="O82" s="25"/>
      <c r="P82" s="25"/>
      <c r="Q82" s="25"/>
      <c r="R82" s="25"/>
      <c r="S82" s="25"/>
      <c r="T82" s="25"/>
      <c r="U82" s="25"/>
      <c r="V82" s="25"/>
      <c r="W82" s="25"/>
      <c r="X82" s="25"/>
      <c r="Y82" s="25"/>
      <c r="Z82" s="25"/>
    </row>
    <row r="83" spans="1:26" ht="15.75" customHeight="1">
      <c r="A83" s="25"/>
      <c r="B83" s="25"/>
      <c r="C83" s="25"/>
      <c r="D83" s="25"/>
      <c r="E83" s="25"/>
      <c r="F83" s="25"/>
      <c r="G83" s="25"/>
      <c r="H83" s="25"/>
      <c r="I83" s="25"/>
      <c r="J83" s="25"/>
      <c r="K83" s="25"/>
      <c r="L83" s="25"/>
      <c r="M83" s="25"/>
      <c r="N83" s="25"/>
      <c r="O83" s="25"/>
      <c r="P83" s="25"/>
      <c r="Q83" s="25"/>
      <c r="R83" s="25"/>
      <c r="S83" s="25"/>
      <c r="T83" s="25"/>
      <c r="U83" s="25"/>
      <c r="V83" s="25"/>
      <c r="W83" s="25"/>
      <c r="X83" s="25"/>
      <c r="Y83" s="25"/>
      <c r="Z83" s="25"/>
    </row>
    <row r="84" spans="1:26" ht="15.75" customHeight="1">
      <c r="A84" s="25"/>
      <c r="B84" s="25"/>
      <c r="C84" s="25"/>
      <c r="D84" s="25"/>
      <c r="E84" s="25"/>
      <c r="F84" s="25"/>
      <c r="G84" s="25"/>
      <c r="H84" s="25"/>
      <c r="I84" s="25"/>
      <c r="J84" s="25"/>
      <c r="K84" s="25"/>
      <c r="L84" s="25"/>
      <c r="M84" s="25"/>
      <c r="N84" s="25"/>
      <c r="O84" s="25"/>
      <c r="P84" s="25"/>
      <c r="Q84" s="25"/>
      <c r="R84" s="25"/>
      <c r="S84" s="25"/>
      <c r="T84" s="25"/>
      <c r="U84" s="25"/>
      <c r="V84" s="25"/>
      <c r="W84" s="25"/>
      <c r="X84" s="25"/>
      <c r="Y84" s="25"/>
      <c r="Z84" s="25"/>
    </row>
    <row r="85" spans="1:26" ht="15.75" customHeight="1">
      <c r="A85" s="25"/>
      <c r="B85" s="25"/>
      <c r="C85" s="25"/>
      <c r="D85" s="25"/>
      <c r="E85" s="25"/>
      <c r="F85" s="25"/>
      <c r="G85" s="25"/>
      <c r="H85" s="25"/>
      <c r="I85" s="25"/>
      <c r="J85" s="25"/>
      <c r="K85" s="25"/>
      <c r="L85" s="25"/>
      <c r="M85" s="25"/>
      <c r="N85" s="25"/>
      <c r="O85" s="25"/>
      <c r="P85" s="25"/>
      <c r="Q85" s="25"/>
      <c r="R85" s="25"/>
      <c r="S85" s="25"/>
      <c r="T85" s="25"/>
      <c r="U85" s="25"/>
      <c r="V85" s="25"/>
      <c r="W85" s="25"/>
      <c r="X85" s="25"/>
      <c r="Y85" s="25"/>
      <c r="Z85" s="25"/>
    </row>
    <row r="86" spans="1:26" ht="15.75" customHeight="1">
      <c r="A86" s="25"/>
      <c r="B86" s="25"/>
      <c r="C86" s="25"/>
      <c r="D86" s="25"/>
      <c r="E86" s="25"/>
      <c r="F86" s="25"/>
      <c r="G86" s="25"/>
      <c r="H86" s="25"/>
      <c r="I86" s="25"/>
      <c r="J86" s="25"/>
      <c r="K86" s="25"/>
      <c r="L86" s="25"/>
      <c r="M86" s="25"/>
      <c r="N86" s="25"/>
      <c r="O86" s="25"/>
      <c r="P86" s="25"/>
      <c r="Q86" s="25"/>
      <c r="R86" s="25"/>
      <c r="S86" s="25"/>
      <c r="T86" s="25"/>
      <c r="U86" s="25"/>
      <c r="V86" s="25"/>
      <c r="W86" s="25"/>
      <c r="X86" s="25"/>
      <c r="Y86" s="25"/>
      <c r="Z86" s="25"/>
    </row>
    <row r="87" spans="1:26" ht="15.75" customHeight="1">
      <c r="A87" s="25"/>
      <c r="B87" s="25"/>
      <c r="C87" s="25"/>
      <c r="D87" s="25"/>
      <c r="E87" s="25"/>
      <c r="F87" s="25"/>
      <c r="G87" s="25"/>
      <c r="H87" s="25"/>
      <c r="I87" s="25"/>
      <c r="J87" s="25"/>
      <c r="K87" s="25"/>
      <c r="L87" s="25"/>
      <c r="M87" s="25"/>
      <c r="N87" s="25"/>
      <c r="O87" s="25"/>
      <c r="P87" s="25"/>
      <c r="Q87" s="25"/>
      <c r="R87" s="25"/>
      <c r="S87" s="25"/>
      <c r="T87" s="25"/>
      <c r="U87" s="25"/>
      <c r="V87" s="25"/>
      <c r="W87" s="25"/>
      <c r="X87" s="25"/>
      <c r="Y87" s="25"/>
      <c r="Z87" s="25"/>
    </row>
    <row r="88" spans="1:26" ht="15.75" customHeight="1">
      <c r="A88" s="25"/>
      <c r="B88" s="25"/>
      <c r="C88" s="25"/>
      <c r="D88" s="25"/>
      <c r="E88" s="25"/>
      <c r="F88" s="25"/>
      <c r="G88" s="25"/>
      <c r="H88" s="25"/>
      <c r="I88" s="25"/>
      <c r="J88" s="25"/>
      <c r="K88" s="25"/>
      <c r="L88" s="25"/>
      <c r="M88" s="25"/>
      <c r="N88" s="25"/>
      <c r="O88" s="25"/>
      <c r="P88" s="25"/>
      <c r="Q88" s="25"/>
      <c r="R88" s="25"/>
      <c r="S88" s="25"/>
      <c r="T88" s="25"/>
      <c r="U88" s="25"/>
      <c r="V88" s="25"/>
      <c r="W88" s="25"/>
      <c r="X88" s="25"/>
      <c r="Y88" s="25"/>
      <c r="Z88" s="25"/>
    </row>
    <row r="89" spans="1:26" ht="15.75" customHeight="1">
      <c r="A89" s="25"/>
      <c r="B89" s="25"/>
      <c r="C89" s="25"/>
      <c r="D89" s="25"/>
      <c r="E89" s="25"/>
      <c r="F89" s="25"/>
      <c r="G89" s="25"/>
      <c r="H89" s="25"/>
      <c r="I89" s="25"/>
      <c r="J89" s="25"/>
      <c r="K89" s="25"/>
      <c r="L89" s="25"/>
      <c r="M89" s="25"/>
      <c r="N89" s="25"/>
      <c r="O89" s="25"/>
      <c r="P89" s="25"/>
      <c r="Q89" s="25"/>
      <c r="R89" s="25"/>
      <c r="S89" s="25"/>
      <c r="T89" s="25"/>
      <c r="U89" s="25"/>
      <c r="V89" s="25"/>
      <c r="W89" s="25"/>
      <c r="X89" s="25"/>
      <c r="Y89" s="25"/>
      <c r="Z89" s="25"/>
    </row>
    <row r="90" spans="1:26" ht="15.75" customHeight="1">
      <c r="A90" s="25"/>
      <c r="B90" s="25"/>
      <c r="C90" s="25"/>
      <c r="D90" s="25"/>
      <c r="E90" s="25"/>
      <c r="F90" s="25"/>
      <c r="G90" s="25"/>
      <c r="H90" s="25"/>
      <c r="I90" s="25"/>
      <c r="J90" s="25"/>
      <c r="K90" s="25"/>
      <c r="L90" s="25"/>
      <c r="M90" s="25"/>
      <c r="N90" s="25"/>
      <c r="O90" s="25"/>
      <c r="P90" s="25"/>
      <c r="Q90" s="25"/>
      <c r="R90" s="25"/>
      <c r="S90" s="25"/>
      <c r="T90" s="25"/>
      <c r="U90" s="25"/>
      <c r="V90" s="25"/>
      <c r="W90" s="25"/>
      <c r="X90" s="25"/>
      <c r="Y90" s="25"/>
      <c r="Z90" s="25"/>
    </row>
    <row r="91" spans="1:26" ht="15.75" customHeight="1">
      <c r="A91" s="25"/>
      <c r="B91" s="25"/>
      <c r="C91" s="25"/>
      <c r="D91" s="25"/>
      <c r="E91" s="25"/>
      <c r="F91" s="25"/>
      <c r="G91" s="25"/>
      <c r="H91" s="25"/>
      <c r="I91" s="25"/>
      <c r="J91" s="25"/>
      <c r="K91" s="25"/>
      <c r="L91" s="25"/>
      <c r="M91" s="25"/>
      <c r="N91" s="25"/>
      <c r="O91" s="25"/>
      <c r="P91" s="25"/>
      <c r="Q91" s="25"/>
      <c r="R91" s="25"/>
      <c r="S91" s="25"/>
      <c r="T91" s="25"/>
      <c r="U91" s="25"/>
      <c r="V91" s="25"/>
      <c r="W91" s="25"/>
      <c r="X91" s="25"/>
      <c r="Y91" s="25"/>
      <c r="Z91" s="25"/>
    </row>
    <row r="92" spans="1:26" ht="15.75" customHeight="1">
      <c r="A92" s="25"/>
      <c r="B92" s="25"/>
      <c r="C92" s="25"/>
      <c r="D92" s="25"/>
      <c r="E92" s="25"/>
      <c r="F92" s="25"/>
      <c r="G92" s="25"/>
      <c r="H92" s="25"/>
      <c r="I92" s="25"/>
      <c r="J92" s="25"/>
      <c r="K92" s="25"/>
      <c r="L92" s="25"/>
      <c r="M92" s="25"/>
      <c r="N92" s="25"/>
      <c r="O92" s="25"/>
      <c r="P92" s="25"/>
      <c r="Q92" s="25"/>
      <c r="R92" s="25"/>
      <c r="S92" s="25"/>
      <c r="T92" s="25"/>
      <c r="U92" s="25"/>
      <c r="V92" s="25"/>
      <c r="W92" s="25"/>
      <c r="X92" s="25"/>
      <c r="Y92" s="25"/>
      <c r="Z92" s="25"/>
    </row>
    <row r="93" spans="1:26" ht="15.75" customHeight="1">
      <c r="A93" s="25"/>
      <c r="B93" s="25"/>
      <c r="C93" s="25"/>
      <c r="D93" s="25"/>
      <c r="E93" s="25"/>
      <c r="F93" s="25"/>
      <c r="G93" s="25"/>
      <c r="H93" s="25"/>
      <c r="I93" s="25"/>
      <c r="J93" s="25"/>
      <c r="K93" s="25"/>
      <c r="L93" s="25"/>
      <c r="M93" s="25"/>
      <c r="N93" s="25"/>
      <c r="O93" s="25"/>
      <c r="P93" s="25"/>
      <c r="Q93" s="25"/>
      <c r="R93" s="25"/>
      <c r="S93" s="25"/>
      <c r="T93" s="25"/>
      <c r="U93" s="25"/>
      <c r="V93" s="25"/>
      <c r="W93" s="25"/>
      <c r="X93" s="25"/>
      <c r="Y93" s="25"/>
      <c r="Z93" s="25"/>
    </row>
    <row r="94" spans="1:26" ht="15.75" customHeight="1">
      <c r="A94" s="25"/>
      <c r="B94" s="25"/>
      <c r="C94" s="25"/>
      <c r="D94" s="25"/>
      <c r="E94" s="25"/>
      <c r="F94" s="25"/>
      <c r="G94" s="25"/>
      <c r="H94" s="25"/>
      <c r="I94" s="25"/>
      <c r="J94" s="25"/>
      <c r="K94" s="25"/>
      <c r="L94" s="25"/>
      <c r="M94" s="25"/>
      <c r="N94" s="25"/>
      <c r="O94" s="25"/>
      <c r="P94" s="25"/>
      <c r="Q94" s="25"/>
      <c r="R94" s="25"/>
      <c r="S94" s="25"/>
      <c r="T94" s="25"/>
      <c r="U94" s="25"/>
      <c r="V94" s="25"/>
      <c r="W94" s="25"/>
      <c r="X94" s="25"/>
      <c r="Y94" s="25"/>
      <c r="Z94" s="25"/>
    </row>
    <row r="95" spans="1:26" ht="15.75" customHeight="1">
      <c r="A95" s="25"/>
      <c r="B95" s="25"/>
      <c r="C95" s="25"/>
      <c r="D95" s="25"/>
      <c r="E95" s="25"/>
      <c r="F95" s="25"/>
      <c r="G95" s="25"/>
      <c r="H95" s="25"/>
      <c r="I95" s="25"/>
      <c r="J95" s="25"/>
      <c r="K95" s="25"/>
      <c r="L95" s="25"/>
      <c r="M95" s="25"/>
      <c r="N95" s="25"/>
      <c r="O95" s="25"/>
      <c r="P95" s="25"/>
      <c r="Q95" s="25"/>
      <c r="R95" s="25"/>
      <c r="S95" s="25"/>
      <c r="T95" s="25"/>
      <c r="U95" s="25"/>
      <c r="V95" s="25"/>
      <c r="W95" s="25"/>
      <c r="X95" s="25"/>
      <c r="Y95" s="25"/>
      <c r="Z95" s="25"/>
    </row>
    <row r="96" spans="1:26" ht="15.75" customHeight="1">
      <c r="A96" s="25"/>
      <c r="B96" s="25"/>
      <c r="C96" s="25"/>
      <c r="D96" s="25"/>
      <c r="E96" s="25"/>
      <c r="F96" s="25"/>
      <c r="G96" s="25"/>
      <c r="H96" s="25"/>
      <c r="I96" s="25"/>
      <c r="J96" s="25"/>
      <c r="K96" s="25"/>
      <c r="L96" s="25"/>
      <c r="M96" s="25"/>
      <c r="N96" s="25"/>
      <c r="O96" s="25"/>
      <c r="P96" s="25"/>
      <c r="Q96" s="25"/>
      <c r="R96" s="25"/>
      <c r="S96" s="25"/>
      <c r="T96" s="25"/>
      <c r="U96" s="25"/>
      <c r="V96" s="25"/>
      <c r="W96" s="25"/>
      <c r="X96" s="25"/>
      <c r="Y96" s="25"/>
      <c r="Z96" s="25"/>
    </row>
    <row r="97" spans="1:26" ht="15.75" customHeight="1">
      <c r="A97" s="25"/>
      <c r="B97" s="25"/>
      <c r="C97" s="25"/>
      <c r="D97" s="25"/>
      <c r="E97" s="25"/>
      <c r="F97" s="25"/>
      <c r="G97" s="25"/>
      <c r="H97" s="25"/>
      <c r="I97" s="25"/>
      <c r="J97" s="25"/>
      <c r="K97" s="25"/>
      <c r="L97" s="25"/>
      <c r="M97" s="25"/>
      <c r="N97" s="25"/>
      <c r="O97" s="25"/>
      <c r="P97" s="25"/>
      <c r="Q97" s="25"/>
      <c r="R97" s="25"/>
      <c r="S97" s="25"/>
      <c r="T97" s="25"/>
      <c r="U97" s="25"/>
      <c r="V97" s="25"/>
      <c r="W97" s="25"/>
      <c r="X97" s="25"/>
      <c r="Y97" s="25"/>
      <c r="Z97" s="25"/>
    </row>
    <row r="98" spans="1:26" ht="15.75" customHeight="1">
      <c r="A98" s="25"/>
      <c r="B98" s="25"/>
      <c r="C98" s="25"/>
      <c r="D98" s="25"/>
      <c r="E98" s="25"/>
      <c r="F98" s="25"/>
      <c r="G98" s="25"/>
      <c r="H98" s="25"/>
      <c r="I98" s="25"/>
      <c r="J98" s="25"/>
      <c r="K98" s="25"/>
      <c r="L98" s="25"/>
      <c r="M98" s="25"/>
      <c r="N98" s="25"/>
      <c r="O98" s="25"/>
      <c r="P98" s="25"/>
      <c r="Q98" s="25"/>
      <c r="R98" s="25"/>
      <c r="S98" s="25"/>
      <c r="T98" s="25"/>
      <c r="U98" s="25"/>
      <c r="V98" s="25"/>
      <c r="W98" s="25"/>
      <c r="X98" s="25"/>
      <c r="Y98" s="25"/>
      <c r="Z98" s="25"/>
    </row>
    <row r="99" spans="1:26" ht="15.75" customHeight="1">
      <c r="A99" s="25"/>
      <c r="B99" s="25"/>
      <c r="C99" s="25"/>
      <c r="D99" s="25"/>
      <c r="E99" s="25"/>
      <c r="F99" s="25"/>
      <c r="G99" s="25"/>
      <c r="H99" s="25"/>
      <c r="I99" s="25"/>
      <c r="J99" s="25"/>
      <c r="K99" s="25"/>
      <c r="L99" s="25"/>
      <c r="M99" s="25"/>
      <c r="N99" s="25"/>
      <c r="O99" s="25"/>
      <c r="P99" s="25"/>
      <c r="Q99" s="25"/>
      <c r="R99" s="25"/>
      <c r="S99" s="25"/>
      <c r="T99" s="25"/>
      <c r="U99" s="25"/>
      <c r="V99" s="25"/>
      <c r="W99" s="25"/>
      <c r="X99" s="25"/>
      <c r="Y99" s="25"/>
      <c r="Z99" s="25"/>
    </row>
    <row r="100" spans="1:26" ht="15.75" customHeight="1">
      <c r="A100" s="25"/>
      <c r="B100" s="25"/>
      <c r="C100" s="25"/>
      <c r="D100" s="25"/>
      <c r="E100" s="25"/>
      <c r="F100" s="25"/>
      <c r="G100" s="25"/>
      <c r="H100" s="25"/>
      <c r="I100" s="25"/>
      <c r="J100" s="25"/>
      <c r="K100" s="25"/>
      <c r="L100" s="25"/>
      <c r="M100" s="25"/>
      <c r="N100" s="25"/>
      <c r="O100" s="25"/>
      <c r="P100" s="25"/>
      <c r="Q100" s="25"/>
      <c r="R100" s="25"/>
      <c r="S100" s="25"/>
      <c r="T100" s="25"/>
      <c r="U100" s="25"/>
      <c r="V100" s="25"/>
      <c r="W100" s="25"/>
      <c r="X100" s="25"/>
      <c r="Y100" s="25"/>
      <c r="Z100" s="25"/>
    </row>
    <row r="101" spans="1:26" ht="15.75" customHeight="1">
      <c r="A101" s="25"/>
      <c r="B101" s="25"/>
      <c r="C101" s="25"/>
      <c r="D101" s="25"/>
      <c r="E101" s="25"/>
      <c r="F101" s="25"/>
      <c r="G101" s="25"/>
      <c r="H101" s="25"/>
      <c r="I101" s="25"/>
      <c r="J101" s="25"/>
      <c r="K101" s="25"/>
      <c r="L101" s="25"/>
      <c r="M101" s="25"/>
      <c r="N101" s="25"/>
      <c r="O101" s="25"/>
      <c r="P101" s="25"/>
      <c r="Q101" s="25"/>
      <c r="R101" s="25"/>
      <c r="S101" s="25"/>
      <c r="T101" s="25"/>
      <c r="U101" s="25"/>
      <c r="V101" s="25"/>
      <c r="W101" s="25"/>
      <c r="X101" s="25"/>
      <c r="Y101" s="25"/>
      <c r="Z101" s="25"/>
    </row>
    <row r="102" spans="1:26" ht="15.75" customHeight="1">
      <c r="A102" s="25"/>
      <c r="B102" s="25"/>
      <c r="C102" s="25"/>
      <c r="D102" s="25"/>
      <c r="E102" s="25"/>
      <c r="F102" s="25"/>
      <c r="G102" s="25"/>
      <c r="H102" s="25"/>
      <c r="I102" s="25"/>
      <c r="J102" s="25"/>
      <c r="K102" s="25"/>
      <c r="L102" s="25"/>
      <c r="M102" s="25"/>
      <c r="N102" s="25"/>
      <c r="O102" s="25"/>
      <c r="P102" s="25"/>
      <c r="Q102" s="25"/>
      <c r="R102" s="25"/>
      <c r="S102" s="25"/>
      <c r="T102" s="25"/>
      <c r="U102" s="25"/>
      <c r="V102" s="25"/>
      <c r="W102" s="25"/>
      <c r="X102" s="25"/>
      <c r="Y102" s="25"/>
      <c r="Z102" s="25"/>
    </row>
    <row r="103" spans="1:26" ht="15.75" customHeight="1">
      <c r="A103" s="25"/>
      <c r="B103" s="25"/>
      <c r="C103" s="25"/>
      <c r="D103" s="25"/>
      <c r="E103" s="25"/>
      <c r="F103" s="25"/>
      <c r="G103" s="25"/>
      <c r="H103" s="25"/>
      <c r="I103" s="25"/>
      <c r="J103" s="25"/>
      <c r="K103" s="25"/>
      <c r="L103" s="25"/>
      <c r="M103" s="25"/>
      <c r="N103" s="25"/>
      <c r="O103" s="25"/>
      <c r="P103" s="25"/>
      <c r="Q103" s="25"/>
      <c r="R103" s="25"/>
      <c r="S103" s="25"/>
      <c r="T103" s="25"/>
      <c r="U103" s="25"/>
      <c r="V103" s="25"/>
      <c r="W103" s="25"/>
      <c r="X103" s="25"/>
      <c r="Y103" s="25"/>
      <c r="Z103" s="25"/>
    </row>
    <row r="104" spans="1:26" ht="15.75" customHeight="1">
      <c r="A104" s="25"/>
      <c r="B104" s="25"/>
      <c r="C104" s="25"/>
      <c r="D104" s="25"/>
      <c r="E104" s="25"/>
      <c r="F104" s="25"/>
      <c r="G104" s="25"/>
      <c r="H104" s="25"/>
      <c r="I104" s="25"/>
      <c r="J104" s="25"/>
      <c r="K104" s="25"/>
      <c r="L104" s="25"/>
      <c r="M104" s="25"/>
      <c r="N104" s="25"/>
      <c r="O104" s="25"/>
      <c r="P104" s="25"/>
      <c r="Q104" s="25"/>
      <c r="R104" s="25"/>
      <c r="S104" s="25"/>
      <c r="T104" s="25"/>
      <c r="U104" s="25"/>
      <c r="V104" s="25"/>
      <c r="W104" s="25"/>
      <c r="X104" s="25"/>
      <c r="Y104" s="25"/>
      <c r="Z104" s="25"/>
    </row>
    <row r="105" spans="1:26" ht="15.75" customHeight="1">
      <c r="A105" s="25"/>
      <c r="B105" s="25"/>
      <c r="C105" s="25"/>
      <c r="D105" s="25"/>
      <c r="E105" s="25"/>
      <c r="F105" s="25"/>
      <c r="G105" s="25"/>
      <c r="H105" s="25"/>
      <c r="I105" s="25"/>
      <c r="J105" s="25"/>
      <c r="K105" s="25"/>
      <c r="L105" s="25"/>
      <c r="M105" s="25"/>
      <c r="N105" s="25"/>
      <c r="O105" s="25"/>
      <c r="P105" s="25"/>
      <c r="Q105" s="25"/>
      <c r="R105" s="25"/>
      <c r="S105" s="25"/>
      <c r="T105" s="25"/>
      <c r="U105" s="25"/>
      <c r="V105" s="25"/>
      <c r="W105" s="25"/>
      <c r="X105" s="25"/>
      <c r="Y105" s="25"/>
      <c r="Z105" s="25"/>
    </row>
    <row r="106" spans="1:26" ht="15.75" customHeight="1">
      <c r="A106" s="25"/>
      <c r="B106" s="25"/>
      <c r="C106" s="25"/>
      <c r="D106" s="25"/>
      <c r="E106" s="25"/>
      <c r="F106" s="25"/>
      <c r="G106" s="25"/>
      <c r="H106" s="25"/>
      <c r="I106" s="25"/>
      <c r="J106" s="25"/>
      <c r="K106" s="25"/>
      <c r="L106" s="25"/>
      <c r="M106" s="25"/>
      <c r="N106" s="25"/>
      <c r="O106" s="25"/>
      <c r="P106" s="25"/>
      <c r="Q106" s="25"/>
      <c r="R106" s="25"/>
      <c r="S106" s="25"/>
      <c r="T106" s="25"/>
      <c r="U106" s="25"/>
      <c r="V106" s="25"/>
      <c r="W106" s="25"/>
      <c r="X106" s="25"/>
      <c r="Y106" s="25"/>
      <c r="Z106" s="25"/>
    </row>
    <row r="107" spans="1:26" ht="15.75" customHeight="1">
      <c r="A107" s="25"/>
      <c r="B107" s="25"/>
      <c r="C107" s="25"/>
      <c r="D107" s="25"/>
      <c r="E107" s="25"/>
      <c r="F107" s="25"/>
      <c r="G107" s="25"/>
      <c r="H107" s="25"/>
      <c r="I107" s="25"/>
      <c r="J107" s="25"/>
      <c r="K107" s="25"/>
      <c r="L107" s="25"/>
      <c r="M107" s="25"/>
      <c r="N107" s="25"/>
      <c r="O107" s="25"/>
      <c r="P107" s="25"/>
      <c r="Q107" s="25"/>
      <c r="R107" s="25"/>
      <c r="S107" s="25"/>
      <c r="T107" s="25"/>
      <c r="U107" s="25"/>
      <c r="V107" s="25"/>
      <c r="W107" s="25"/>
      <c r="X107" s="25"/>
      <c r="Y107" s="25"/>
      <c r="Z107" s="25"/>
    </row>
    <row r="108" spans="1:26" ht="15.75" customHeight="1">
      <c r="A108" s="25"/>
      <c r="B108" s="25"/>
      <c r="C108" s="25"/>
      <c r="D108" s="25"/>
      <c r="E108" s="25"/>
      <c r="F108" s="25"/>
      <c r="G108" s="25"/>
      <c r="H108" s="25"/>
      <c r="I108" s="25"/>
      <c r="J108" s="25"/>
      <c r="K108" s="25"/>
      <c r="L108" s="25"/>
      <c r="M108" s="25"/>
      <c r="N108" s="25"/>
      <c r="O108" s="25"/>
      <c r="P108" s="25"/>
      <c r="Q108" s="25"/>
      <c r="R108" s="25"/>
      <c r="S108" s="25"/>
      <c r="T108" s="25"/>
      <c r="U108" s="25"/>
      <c r="V108" s="25"/>
      <c r="W108" s="25"/>
      <c r="X108" s="25"/>
      <c r="Y108" s="25"/>
      <c r="Z108" s="25"/>
    </row>
    <row r="109" spans="1:26" ht="15.75" customHeight="1">
      <c r="A109" s="25"/>
      <c r="B109" s="25"/>
      <c r="C109" s="25"/>
      <c r="D109" s="25"/>
      <c r="E109" s="25"/>
      <c r="F109" s="25"/>
      <c r="G109" s="25"/>
      <c r="H109" s="25"/>
      <c r="I109" s="25"/>
      <c r="J109" s="25"/>
      <c r="K109" s="25"/>
      <c r="L109" s="25"/>
      <c r="M109" s="25"/>
      <c r="N109" s="25"/>
      <c r="O109" s="25"/>
      <c r="P109" s="25"/>
      <c r="Q109" s="25"/>
      <c r="R109" s="25"/>
      <c r="S109" s="25"/>
      <c r="T109" s="25"/>
      <c r="U109" s="25"/>
      <c r="V109" s="25"/>
      <c r="W109" s="25"/>
      <c r="X109" s="25"/>
      <c r="Y109" s="25"/>
      <c r="Z109" s="25"/>
    </row>
    <row r="110" spans="1:26" ht="15.75" customHeight="1">
      <c r="A110" s="25"/>
      <c r="B110" s="25"/>
      <c r="C110" s="25"/>
      <c r="D110" s="25"/>
      <c r="E110" s="25"/>
      <c r="F110" s="25"/>
      <c r="G110" s="25"/>
      <c r="H110" s="25"/>
      <c r="I110" s="25"/>
      <c r="J110" s="25"/>
      <c r="K110" s="25"/>
      <c r="L110" s="25"/>
      <c r="M110" s="25"/>
      <c r="N110" s="25"/>
      <c r="O110" s="25"/>
      <c r="P110" s="25"/>
      <c r="Q110" s="25"/>
      <c r="R110" s="25"/>
      <c r="S110" s="25"/>
      <c r="T110" s="25"/>
      <c r="U110" s="25"/>
      <c r="V110" s="25"/>
      <c r="W110" s="25"/>
      <c r="X110" s="25"/>
      <c r="Y110" s="25"/>
      <c r="Z110" s="25"/>
    </row>
    <row r="111" spans="1:26" ht="15.75" customHeight="1">
      <c r="A111" s="25"/>
      <c r="B111" s="25"/>
      <c r="C111" s="25"/>
      <c r="D111" s="25"/>
      <c r="E111" s="25"/>
      <c r="F111" s="25"/>
      <c r="G111" s="25"/>
      <c r="H111" s="25"/>
      <c r="I111" s="25"/>
      <c r="J111" s="25"/>
      <c r="K111" s="25"/>
      <c r="L111" s="25"/>
      <c r="M111" s="25"/>
      <c r="N111" s="25"/>
      <c r="O111" s="25"/>
      <c r="P111" s="25"/>
      <c r="Q111" s="25"/>
      <c r="R111" s="25"/>
      <c r="S111" s="25"/>
      <c r="T111" s="25"/>
      <c r="U111" s="25"/>
      <c r="V111" s="25"/>
      <c r="W111" s="25"/>
      <c r="X111" s="25"/>
      <c r="Y111" s="25"/>
      <c r="Z111" s="25"/>
    </row>
    <row r="112" spans="1:26" ht="15.75" customHeight="1">
      <c r="A112" s="25"/>
      <c r="B112" s="25"/>
      <c r="C112" s="25"/>
      <c r="D112" s="25"/>
      <c r="E112" s="25"/>
      <c r="F112" s="25"/>
      <c r="G112" s="25"/>
      <c r="H112" s="25"/>
      <c r="I112" s="25"/>
      <c r="J112" s="25"/>
      <c r="K112" s="25"/>
      <c r="L112" s="25"/>
      <c r="M112" s="25"/>
      <c r="N112" s="25"/>
      <c r="O112" s="25"/>
      <c r="P112" s="25"/>
      <c r="Q112" s="25"/>
      <c r="R112" s="25"/>
      <c r="S112" s="25"/>
      <c r="T112" s="25"/>
      <c r="U112" s="25"/>
      <c r="V112" s="25"/>
      <c r="W112" s="25"/>
      <c r="X112" s="25"/>
      <c r="Y112" s="25"/>
      <c r="Z112" s="25"/>
    </row>
    <row r="113" spans="1:26" ht="15.75" customHeight="1">
      <c r="A113" s="25"/>
      <c r="B113" s="25"/>
      <c r="C113" s="25"/>
      <c r="D113" s="25"/>
      <c r="E113" s="25"/>
      <c r="F113" s="25"/>
      <c r="G113" s="25"/>
      <c r="H113" s="25"/>
      <c r="I113" s="25"/>
      <c r="J113" s="25"/>
      <c r="K113" s="25"/>
      <c r="L113" s="25"/>
      <c r="M113" s="25"/>
      <c r="N113" s="25"/>
      <c r="O113" s="25"/>
      <c r="P113" s="25"/>
      <c r="Q113" s="25"/>
      <c r="R113" s="25"/>
      <c r="S113" s="25"/>
      <c r="T113" s="25"/>
      <c r="U113" s="25"/>
      <c r="V113" s="25"/>
      <c r="W113" s="25"/>
      <c r="X113" s="25"/>
      <c r="Y113" s="25"/>
      <c r="Z113" s="25"/>
    </row>
    <row r="114" spans="1:26" ht="15.75" customHeight="1">
      <c r="A114" s="25"/>
      <c r="B114" s="25"/>
      <c r="C114" s="25"/>
      <c r="D114" s="25"/>
      <c r="E114" s="25"/>
      <c r="F114" s="25"/>
      <c r="G114" s="25"/>
      <c r="H114" s="25"/>
      <c r="I114" s="25"/>
      <c r="J114" s="25"/>
      <c r="K114" s="25"/>
      <c r="L114" s="25"/>
      <c r="M114" s="25"/>
      <c r="N114" s="25"/>
      <c r="O114" s="25"/>
      <c r="P114" s="25"/>
      <c r="Q114" s="25"/>
      <c r="R114" s="25"/>
      <c r="S114" s="25"/>
      <c r="T114" s="25"/>
      <c r="U114" s="25"/>
      <c r="V114" s="25"/>
      <c r="W114" s="25"/>
      <c r="X114" s="25"/>
      <c r="Y114" s="25"/>
      <c r="Z114" s="25"/>
    </row>
    <row r="115" spans="1:26" ht="15.75" customHeight="1">
      <c r="A115" s="25"/>
      <c r="B115" s="25"/>
      <c r="C115" s="25"/>
      <c r="D115" s="25"/>
      <c r="E115" s="25"/>
      <c r="F115" s="25"/>
      <c r="G115" s="25"/>
      <c r="H115" s="25"/>
      <c r="I115" s="25"/>
      <c r="J115" s="25"/>
      <c r="K115" s="25"/>
      <c r="L115" s="25"/>
      <c r="M115" s="25"/>
      <c r="N115" s="25"/>
      <c r="O115" s="25"/>
      <c r="P115" s="25"/>
      <c r="Q115" s="25"/>
      <c r="R115" s="25"/>
      <c r="S115" s="25"/>
      <c r="T115" s="25"/>
      <c r="U115" s="25"/>
      <c r="V115" s="25"/>
      <c r="W115" s="25"/>
      <c r="X115" s="25"/>
      <c r="Y115" s="25"/>
      <c r="Z115" s="25"/>
    </row>
    <row r="116" spans="1:26" ht="15.75" customHeight="1">
      <c r="A116" s="25"/>
      <c r="B116" s="25"/>
      <c r="C116" s="25"/>
      <c r="D116" s="25"/>
      <c r="E116" s="25"/>
      <c r="F116" s="25"/>
      <c r="G116" s="25"/>
      <c r="H116" s="25"/>
      <c r="I116" s="25"/>
      <c r="J116" s="25"/>
      <c r="K116" s="25"/>
      <c r="L116" s="25"/>
      <c r="M116" s="25"/>
      <c r="N116" s="25"/>
      <c r="O116" s="25"/>
      <c r="P116" s="25"/>
      <c r="Q116" s="25"/>
      <c r="R116" s="25"/>
      <c r="S116" s="25"/>
      <c r="T116" s="25"/>
      <c r="U116" s="25"/>
      <c r="V116" s="25"/>
      <c r="W116" s="25"/>
      <c r="X116" s="25"/>
      <c r="Y116" s="25"/>
      <c r="Z116" s="25"/>
    </row>
    <row r="117" spans="1:26" ht="15.75" customHeight="1">
      <c r="A117" s="25"/>
      <c r="B117" s="25"/>
      <c r="C117" s="25"/>
      <c r="D117" s="25"/>
      <c r="E117" s="25"/>
      <c r="F117" s="25"/>
      <c r="G117" s="25"/>
      <c r="H117" s="25"/>
      <c r="I117" s="25"/>
      <c r="J117" s="25"/>
      <c r="K117" s="25"/>
      <c r="L117" s="25"/>
      <c r="M117" s="25"/>
      <c r="N117" s="25"/>
      <c r="O117" s="25"/>
      <c r="P117" s="25"/>
      <c r="Q117" s="25"/>
      <c r="R117" s="25"/>
      <c r="S117" s="25"/>
      <c r="T117" s="25"/>
      <c r="U117" s="25"/>
      <c r="V117" s="25"/>
      <c r="W117" s="25"/>
      <c r="X117" s="25"/>
      <c r="Y117" s="25"/>
      <c r="Z117" s="25"/>
    </row>
    <row r="118" spans="1:26" ht="15.75" customHeight="1">
      <c r="A118" s="25"/>
      <c r="B118" s="25"/>
      <c r="C118" s="25"/>
      <c r="D118" s="25"/>
      <c r="E118" s="25"/>
      <c r="F118" s="25"/>
      <c r="G118" s="25"/>
      <c r="H118" s="25"/>
      <c r="I118" s="25"/>
      <c r="J118" s="25"/>
      <c r="K118" s="25"/>
      <c r="L118" s="25"/>
      <c r="M118" s="25"/>
      <c r="N118" s="25"/>
      <c r="O118" s="25"/>
      <c r="P118" s="25"/>
      <c r="Q118" s="25"/>
      <c r="R118" s="25"/>
      <c r="S118" s="25"/>
      <c r="T118" s="25"/>
      <c r="U118" s="25"/>
      <c r="V118" s="25"/>
      <c r="W118" s="25"/>
      <c r="X118" s="25"/>
      <c r="Y118" s="25"/>
      <c r="Z118" s="25"/>
    </row>
    <row r="119" spans="1:26" ht="15.75" customHeight="1">
      <c r="A119" s="25"/>
      <c r="B119" s="25"/>
      <c r="C119" s="25"/>
      <c r="D119" s="25"/>
      <c r="E119" s="25"/>
      <c r="F119" s="25"/>
      <c r="G119" s="25"/>
      <c r="H119" s="25"/>
      <c r="I119" s="25"/>
      <c r="J119" s="25"/>
      <c r="K119" s="25"/>
      <c r="L119" s="25"/>
      <c r="M119" s="25"/>
      <c r="N119" s="25"/>
      <c r="O119" s="25"/>
      <c r="P119" s="25"/>
      <c r="Q119" s="25"/>
      <c r="R119" s="25"/>
      <c r="S119" s="25"/>
      <c r="T119" s="25"/>
      <c r="U119" s="25"/>
      <c r="V119" s="25"/>
      <c r="W119" s="25"/>
      <c r="X119" s="25"/>
      <c r="Y119" s="25"/>
      <c r="Z119" s="25"/>
    </row>
    <row r="120" spans="1:26" ht="15.75" customHeight="1">
      <c r="A120" s="25"/>
      <c r="B120" s="25"/>
      <c r="C120" s="25"/>
      <c r="D120" s="25"/>
      <c r="E120" s="25"/>
      <c r="F120" s="25"/>
      <c r="G120" s="25"/>
      <c r="H120" s="25"/>
      <c r="I120" s="25"/>
      <c r="J120" s="25"/>
      <c r="K120" s="25"/>
      <c r="L120" s="25"/>
      <c r="M120" s="25"/>
      <c r="N120" s="25"/>
      <c r="O120" s="25"/>
      <c r="P120" s="25"/>
      <c r="Q120" s="25"/>
      <c r="R120" s="25"/>
      <c r="S120" s="25"/>
      <c r="T120" s="25"/>
      <c r="U120" s="25"/>
      <c r="V120" s="25"/>
      <c r="W120" s="25"/>
      <c r="X120" s="25"/>
      <c r="Y120" s="25"/>
      <c r="Z120" s="25"/>
    </row>
    <row r="121" spans="1:26" ht="15.75" customHeight="1">
      <c r="A121" s="25"/>
      <c r="B121" s="25"/>
      <c r="C121" s="25"/>
      <c r="D121" s="25"/>
      <c r="E121" s="25"/>
      <c r="F121" s="25"/>
      <c r="G121" s="25"/>
      <c r="H121" s="25"/>
      <c r="I121" s="25"/>
      <c r="J121" s="25"/>
      <c r="K121" s="25"/>
      <c r="L121" s="25"/>
      <c r="M121" s="25"/>
      <c r="N121" s="25"/>
      <c r="O121" s="25"/>
      <c r="P121" s="25"/>
      <c r="Q121" s="25"/>
      <c r="R121" s="25"/>
      <c r="S121" s="25"/>
      <c r="T121" s="25"/>
      <c r="U121" s="25"/>
      <c r="V121" s="25"/>
      <c r="W121" s="25"/>
      <c r="X121" s="25"/>
      <c r="Y121" s="25"/>
      <c r="Z121" s="25"/>
    </row>
    <row r="122" spans="1:26" ht="15.75" customHeight="1">
      <c r="A122" s="25"/>
      <c r="B122" s="25"/>
      <c r="C122" s="25"/>
      <c r="D122" s="25"/>
      <c r="E122" s="25"/>
      <c r="F122" s="25"/>
      <c r="G122" s="25"/>
      <c r="H122" s="25"/>
      <c r="I122" s="25"/>
      <c r="J122" s="25"/>
      <c r="K122" s="25"/>
      <c r="L122" s="25"/>
      <c r="M122" s="25"/>
      <c r="N122" s="25"/>
      <c r="O122" s="25"/>
      <c r="P122" s="25"/>
      <c r="Q122" s="25"/>
      <c r="R122" s="25"/>
      <c r="S122" s="25"/>
      <c r="T122" s="25"/>
      <c r="U122" s="25"/>
      <c r="V122" s="25"/>
      <c r="W122" s="25"/>
      <c r="X122" s="25"/>
      <c r="Y122" s="25"/>
      <c r="Z122" s="25"/>
    </row>
    <row r="123" spans="1:26" ht="15.75" customHeight="1">
      <c r="A123" s="25"/>
      <c r="B123" s="25"/>
      <c r="C123" s="25"/>
      <c r="D123" s="25"/>
      <c r="E123" s="25"/>
      <c r="F123" s="25"/>
      <c r="G123" s="25"/>
      <c r="H123" s="25"/>
      <c r="I123" s="25"/>
      <c r="J123" s="25"/>
      <c r="K123" s="25"/>
      <c r="L123" s="25"/>
      <c r="M123" s="25"/>
      <c r="N123" s="25"/>
      <c r="O123" s="25"/>
      <c r="P123" s="25"/>
      <c r="Q123" s="25"/>
      <c r="R123" s="25"/>
      <c r="S123" s="25"/>
      <c r="T123" s="25"/>
      <c r="U123" s="25"/>
      <c r="V123" s="25"/>
      <c r="W123" s="25"/>
      <c r="X123" s="25"/>
      <c r="Y123" s="25"/>
      <c r="Z123" s="25"/>
    </row>
    <row r="124" spans="1:26" ht="15.75" customHeight="1">
      <c r="A124" s="25"/>
      <c r="B124" s="25"/>
      <c r="C124" s="25"/>
      <c r="D124" s="25"/>
      <c r="E124" s="25"/>
      <c r="F124" s="25"/>
      <c r="G124" s="25"/>
      <c r="H124" s="25"/>
      <c r="I124" s="25"/>
      <c r="J124" s="25"/>
      <c r="K124" s="25"/>
      <c r="L124" s="25"/>
      <c r="M124" s="25"/>
      <c r="N124" s="25"/>
      <c r="O124" s="25"/>
      <c r="P124" s="25"/>
      <c r="Q124" s="25"/>
      <c r="R124" s="25"/>
      <c r="S124" s="25"/>
      <c r="T124" s="25"/>
      <c r="U124" s="25"/>
      <c r="V124" s="25"/>
      <c r="W124" s="25"/>
      <c r="X124" s="25"/>
      <c r="Y124" s="25"/>
      <c r="Z124" s="25"/>
    </row>
    <row r="125" spans="1:26" ht="15.75" customHeight="1">
      <c r="A125" s="25"/>
      <c r="B125" s="25"/>
      <c r="C125" s="25"/>
      <c r="D125" s="25"/>
      <c r="E125" s="25"/>
      <c r="F125" s="25"/>
      <c r="G125" s="25"/>
      <c r="H125" s="25"/>
      <c r="I125" s="25"/>
      <c r="J125" s="25"/>
      <c r="K125" s="25"/>
      <c r="L125" s="25"/>
      <c r="M125" s="25"/>
      <c r="N125" s="25"/>
      <c r="O125" s="25"/>
      <c r="P125" s="25"/>
      <c r="Q125" s="25"/>
      <c r="R125" s="25"/>
      <c r="S125" s="25"/>
      <c r="T125" s="25"/>
      <c r="U125" s="25"/>
      <c r="V125" s="25"/>
      <c r="W125" s="25"/>
      <c r="X125" s="25"/>
      <c r="Y125" s="25"/>
      <c r="Z125" s="25"/>
    </row>
    <row r="126" spans="1:26" ht="15.75" customHeight="1">
      <c r="A126" s="25"/>
      <c r="B126" s="25"/>
      <c r="C126" s="25"/>
      <c r="D126" s="25"/>
      <c r="E126" s="25"/>
      <c r="F126" s="25"/>
      <c r="G126" s="25"/>
      <c r="H126" s="25"/>
      <c r="I126" s="25"/>
      <c r="J126" s="25"/>
      <c r="K126" s="25"/>
      <c r="L126" s="25"/>
      <c r="M126" s="25"/>
      <c r="N126" s="25"/>
      <c r="O126" s="25"/>
      <c r="P126" s="25"/>
      <c r="Q126" s="25"/>
      <c r="R126" s="25"/>
      <c r="S126" s="25"/>
      <c r="T126" s="25"/>
      <c r="U126" s="25"/>
      <c r="V126" s="25"/>
      <c r="W126" s="25"/>
      <c r="X126" s="25"/>
      <c r="Y126" s="25"/>
      <c r="Z126" s="25"/>
    </row>
    <row r="127" spans="1:26" ht="15.75" customHeight="1">
      <c r="A127" s="25"/>
      <c r="B127" s="25"/>
      <c r="C127" s="25"/>
      <c r="D127" s="25"/>
      <c r="E127" s="25"/>
      <c r="F127" s="25"/>
      <c r="G127" s="25"/>
      <c r="H127" s="25"/>
      <c r="I127" s="25"/>
      <c r="J127" s="25"/>
      <c r="K127" s="25"/>
      <c r="L127" s="25"/>
      <c r="M127" s="25"/>
      <c r="N127" s="25"/>
      <c r="O127" s="25"/>
      <c r="P127" s="25"/>
      <c r="Q127" s="25"/>
      <c r="R127" s="25"/>
      <c r="S127" s="25"/>
      <c r="T127" s="25"/>
      <c r="U127" s="25"/>
      <c r="V127" s="25"/>
      <c r="W127" s="25"/>
      <c r="X127" s="25"/>
      <c r="Y127" s="25"/>
      <c r="Z127" s="25"/>
    </row>
    <row r="128" spans="1:26" ht="15.75" customHeight="1">
      <c r="A128" s="25"/>
      <c r="B128" s="25"/>
      <c r="C128" s="25"/>
      <c r="D128" s="25"/>
      <c r="E128" s="25"/>
      <c r="F128" s="25"/>
      <c r="G128" s="25"/>
      <c r="H128" s="25"/>
      <c r="I128" s="25"/>
      <c r="J128" s="25"/>
      <c r="K128" s="25"/>
      <c r="L128" s="25"/>
      <c r="M128" s="25"/>
      <c r="N128" s="25"/>
      <c r="O128" s="25"/>
      <c r="P128" s="25"/>
      <c r="Q128" s="25"/>
      <c r="R128" s="25"/>
      <c r="S128" s="25"/>
      <c r="T128" s="25"/>
      <c r="U128" s="25"/>
      <c r="V128" s="25"/>
      <c r="W128" s="25"/>
      <c r="X128" s="25"/>
      <c r="Y128" s="25"/>
      <c r="Z128" s="25"/>
    </row>
    <row r="129" spans="1:26" ht="15.75" customHeight="1">
      <c r="A129" s="25"/>
      <c r="B129" s="25"/>
      <c r="C129" s="25"/>
      <c r="D129" s="25"/>
      <c r="E129" s="25"/>
      <c r="F129" s="25"/>
      <c r="G129" s="25"/>
      <c r="H129" s="25"/>
      <c r="I129" s="25"/>
      <c r="J129" s="25"/>
      <c r="K129" s="25"/>
      <c r="L129" s="25"/>
      <c r="M129" s="25"/>
      <c r="N129" s="25"/>
      <c r="O129" s="25"/>
      <c r="P129" s="25"/>
      <c r="Q129" s="25"/>
      <c r="R129" s="25"/>
      <c r="S129" s="25"/>
      <c r="T129" s="25"/>
      <c r="U129" s="25"/>
      <c r="V129" s="25"/>
      <c r="W129" s="25"/>
      <c r="X129" s="25"/>
      <c r="Y129" s="25"/>
      <c r="Z129" s="25"/>
    </row>
    <row r="130" spans="1:26" ht="15.75" customHeight="1">
      <c r="A130" s="25"/>
      <c r="B130" s="25"/>
      <c r="C130" s="25"/>
      <c r="D130" s="25"/>
      <c r="E130" s="25"/>
      <c r="F130" s="25"/>
      <c r="G130" s="25"/>
      <c r="H130" s="25"/>
      <c r="I130" s="25"/>
      <c r="J130" s="25"/>
      <c r="K130" s="25"/>
      <c r="L130" s="25"/>
      <c r="M130" s="25"/>
      <c r="N130" s="25"/>
      <c r="O130" s="25"/>
      <c r="P130" s="25"/>
      <c r="Q130" s="25"/>
      <c r="R130" s="25"/>
      <c r="S130" s="25"/>
      <c r="T130" s="25"/>
      <c r="U130" s="25"/>
      <c r="V130" s="25"/>
      <c r="W130" s="25"/>
      <c r="X130" s="25"/>
      <c r="Y130" s="25"/>
      <c r="Z130" s="25"/>
    </row>
    <row r="131" spans="1:26" ht="15.75" customHeight="1">
      <c r="A131" s="25"/>
      <c r="B131" s="25"/>
      <c r="C131" s="25"/>
      <c r="D131" s="25"/>
      <c r="E131" s="25"/>
      <c r="F131" s="25"/>
      <c r="G131" s="25"/>
      <c r="H131" s="25"/>
      <c r="I131" s="25"/>
      <c r="J131" s="25"/>
      <c r="K131" s="25"/>
      <c r="L131" s="25"/>
      <c r="M131" s="25"/>
      <c r="N131" s="25"/>
      <c r="O131" s="25"/>
      <c r="P131" s="25"/>
      <c r="Q131" s="25"/>
      <c r="R131" s="25"/>
      <c r="S131" s="25"/>
      <c r="T131" s="25"/>
      <c r="U131" s="25"/>
      <c r="V131" s="25"/>
      <c r="W131" s="25"/>
      <c r="X131" s="25"/>
      <c r="Y131" s="25"/>
      <c r="Z131" s="25"/>
    </row>
    <row r="132" spans="1:26" ht="15.75" customHeight="1">
      <c r="A132" s="25"/>
      <c r="B132" s="25"/>
      <c r="C132" s="25"/>
      <c r="D132" s="25"/>
      <c r="E132" s="25"/>
      <c r="F132" s="25"/>
      <c r="G132" s="25"/>
      <c r="H132" s="25"/>
      <c r="I132" s="25"/>
      <c r="J132" s="25"/>
      <c r="K132" s="25"/>
      <c r="L132" s="25"/>
      <c r="M132" s="25"/>
      <c r="N132" s="25"/>
      <c r="O132" s="25"/>
      <c r="P132" s="25"/>
      <c r="Q132" s="25"/>
      <c r="R132" s="25"/>
      <c r="S132" s="25"/>
      <c r="T132" s="25"/>
      <c r="U132" s="25"/>
      <c r="V132" s="25"/>
      <c r="W132" s="25"/>
      <c r="X132" s="25"/>
      <c r="Y132" s="25"/>
      <c r="Z132" s="25"/>
    </row>
    <row r="133" spans="1:26" ht="15.75" customHeight="1">
      <c r="A133" s="25"/>
      <c r="B133" s="25"/>
      <c r="C133" s="25"/>
      <c r="D133" s="25"/>
      <c r="E133" s="25"/>
      <c r="F133" s="25"/>
      <c r="G133" s="25"/>
      <c r="H133" s="25"/>
      <c r="I133" s="25"/>
      <c r="J133" s="25"/>
      <c r="K133" s="25"/>
      <c r="L133" s="25"/>
      <c r="M133" s="25"/>
      <c r="N133" s="25"/>
      <c r="O133" s="25"/>
      <c r="P133" s="25"/>
      <c r="Q133" s="25"/>
      <c r="R133" s="25"/>
      <c r="S133" s="25"/>
      <c r="T133" s="25"/>
      <c r="U133" s="25"/>
      <c r="V133" s="25"/>
      <c r="W133" s="25"/>
      <c r="X133" s="25"/>
      <c r="Y133" s="25"/>
      <c r="Z133" s="25"/>
    </row>
    <row r="134" spans="1:26" ht="15.75" customHeight="1">
      <c r="A134" s="25"/>
      <c r="B134" s="25"/>
      <c r="C134" s="25"/>
      <c r="D134" s="25"/>
      <c r="E134" s="25"/>
      <c r="F134" s="25"/>
      <c r="G134" s="25"/>
      <c r="H134" s="25"/>
      <c r="I134" s="25"/>
      <c r="J134" s="25"/>
      <c r="K134" s="25"/>
      <c r="L134" s="25"/>
      <c r="M134" s="25"/>
      <c r="N134" s="25"/>
      <c r="O134" s="25"/>
      <c r="P134" s="25"/>
      <c r="Q134" s="25"/>
      <c r="R134" s="25"/>
      <c r="S134" s="25"/>
      <c r="T134" s="25"/>
      <c r="U134" s="25"/>
      <c r="V134" s="25"/>
      <c r="W134" s="25"/>
      <c r="X134" s="25"/>
      <c r="Y134" s="25"/>
      <c r="Z134" s="25"/>
    </row>
    <row r="135" spans="1:26" ht="15.75" customHeight="1">
      <c r="A135" s="25"/>
      <c r="B135" s="25"/>
      <c r="C135" s="25"/>
      <c r="D135" s="25"/>
      <c r="E135" s="25"/>
      <c r="F135" s="25"/>
      <c r="G135" s="25"/>
      <c r="H135" s="25"/>
      <c r="I135" s="25"/>
      <c r="J135" s="25"/>
      <c r="K135" s="25"/>
      <c r="L135" s="25"/>
      <c r="M135" s="25"/>
      <c r="N135" s="25"/>
      <c r="O135" s="25"/>
      <c r="P135" s="25"/>
      <c r="Q135" s="25"/>
      <c r="R135" s="25"/>
      <c r="S135" s="25"/>
      <c r="T135" s="25"/>
      <c r="U135" s="25"/>
      <c r="V135" s="25"/>
      <c r="W135" s="25"/>
      <c r="X135" s="25"/>
      <c r="Y135" s="25"/>
      <c r="Z135" s="25"/>
    </row>
    <row r="136" spans="1:26" ht="15.75" customHeight="1">
      <c r="A136" s="25"/>
      <c r="B136" s="25"/>
      <c r="C136" s="25"/>
      <c r="D136" s="25"/>
      <c r="E136" s="25"/>
      <c r="F136" s="25"/>
      <c r="G136" s="25"/>
      <c r="H136" s="25"/>
      <c r="I136" s="25"/>
      <c r="J136" s="25"/>
      <c r="K136" s="25"/>
      <c r="L136" s="25"/>
      <c r="M136" s="25"/>
      <c r="N136" s="25"/>
      <c r="O136" s="25"/>
      <c r="P136" s="25"/>
      <c r="Q136" s="25"/>
      <c r="R136" s="25"/>
      <c r="S136" s="25"/>
      <c r="T136" s="25"/>
      <c r="U136" s="25"/>
      <c r="V136" s="25"/>
      <c r="W136" s="25"/>
      <c r="X136" s="25"/>
      <c r="Y136" s="25"/>
      <c r="Z136" s="25"/>
    </row>
    <row r="137" spans="1:26" ht="15.75" customHeight="1">
      <c r="A137" s="25"/>
      <c r="B137" s="25"/>
      <c r="C137" s="25"/>
      <c r="D137" s="25"/>
      <c r="E137" s="25"/>
      <c r="F137" s="25"/>
      <c r="G137" s="25"/>
      <c r="H137" s="25"/>
      <c r="I137" s="25"/>
      <c r="J137" s="25"/>
      <c r="K137" s="25"/>
      <c r="L137" s="25"/>
      <c r="M137" s="25"/>
      <c r="N137" s="25"/>
      <c r="O137" s="25"/>
      <c r="P137" s="25"/>
      <c r="Q137" s="25"/>
      <c r="R137" s="25"/>
      <c r="S137" s="25"/>
      <c r="T137" s="25"/>
      <c r="U137" s="25"/>
      <c r="V137" s="25"/>
      <c r="W137" s="25"/>
      <c r="X137" s="25"/>
      <c r="Y137" s="25"/>
      <c r="Z137" s="25"/>
    </row>
    <row r="138" spans="1:26" ht="15.75" customHeight="1">
      <c r="A138" s="25"/>
      <c r="B138" s="25"/>
      <c r="C138" s="25"/>
      <c r="D138" s="25"/>
      <c r="E138" s="25"/>
      <c r="F138" s="25"/>
      <c r="G138" s="25"/>
      <c r="H138" s="25"/>
      <c r="I138" s="25"/>
      <c r="J138" s="25"/>
      <c r="K138" s="25"/>
      <c r="L138" s="25"/>
      <c r="M138" s="25"/>
      <c r="N138" s="25"/>
      <c r="O138" s="25"/>
      <c r="P138" s="25"/>
      <c r="Q138" s="25"/>
      <c r="R138" s="25"/>
      <c r="S138" s="25"/>
      <c r="T138" s="25"/>
      <c r="U138" s="25"/>
      <c r="V138" s="25"/>
      <c r="W138" s="25"/>
      <c r="X138" s="25"/>
      <c r="Y138" s="25"/>
      <c r="Z138" s="25"/>
    </row>
    <row r="139" spans="1:26" ht="15.75" customHeight="1">
      <c r="A139" s="25"/>
      <c r="B139" s="25"/>
      <c r="C139" s="25"/>
      <c r="D139" s="25"/>
      <c r="E139" s="25"/>
      <c r="F139" s="25"/>
      <c r="G139" s="25"/>
      <c r="H139" s="25"/>
      <c r="I139" s="25"/>
      <c r="J139" s="25"/>
      <c r="K139" s="25"/>
      <c r="L139" s="25"/>
      <c r="M139" s="25"/>
      <c r="N139" s="25"/>
      <c r="O139" s="25"/>
      <c r="P139" s="25"/>
      <c r="Q139" s="25"/>
      <c r="R139" s="25"/>
      <c r="S139" s="25"/>
      <c r="T139" s="25"/>
      <c r="U139" s="25"/>
      <c r="V139" s="25"/>
      <c r="W139" s="25"/>
      <c r="X139" s="25"/>
      <c r="Y139" s="25"/>
      <c r="Z139" s="25"/>
    </row>
    <row r="140" spans="1:26" ht="15.75" customHeight="1">
      <c r="A140" s="25"/>
      <c r="B140" s="25"/>
      <c r="C140" s="25"/>
      <c r="D140" s="25"/>
      <c r="E140" s="25"/>
      <c r="F140" s="25"/>
      <c r="G140" s="25"/>
      <c r="H140" s="25"/>
      <c r="I140" s="25"/>
      <c r="J140" s="25"/>
      <c r="K140" s="25"/>
      <c r="L140" s="25"/>
      <c r="M140" s="25"/>
      <c r="N140" s="25"/>
      <c r="O140" s="25"/>
      <c r="P140" s="25"/>
      <c r="Q140" s="25"/>
      <c r="R140" s="25"/>
      <c r="S140" s="25"/>
      <c r="T140" s="25"/>
      <c r="U140" s="25"/>
      <c r="V140" s="25"/>
      <c r="W140" s="25"/>
      <c r="X140" s="25"/>
      <c r="Y140" s="25"/>
      <c r="Z140" s="25"/>
    </row>
    <row r="141" spans="1:26" ht="15.75" customHeight="1">
      <c r="A141" s="25"/>
      <c r="B141" s="25"/>
      <c r="C141" s="25"/>
      <c r="D141" s="25"/>
      <c r="E141" s="25"/>
      <c r="F141" s="25"/>
      <c r="G141" s="25"/>
      <c r="H141" s="25"/>
      <c r="I141" s="25"/>
      <c r="J141" s="25"/>
      <c r="K141" s="25"/>
      <c r="L141" s="25"/>
      <c r="M141" s="25"/>
      <c r="N141" s="25"/>
      <c r="O141" s="25"/>
      <c r="P141" s="25"/>
      <c r="Q141" s="25"/>
      <c r="R141" s="25"/>
      <c r="S141" s="25"/>
      <c r="T141" s="25"/>
      <c r="U141" s="25"/>
      <c r="V141" s="25"/>
      <c r="W141" s="25"/>
      <c r="X141" s="25"/>
      <c r="Y141" s="25"/>
      <c r="Z141" s="25"/>
    </row>
    <row r="142" spans="1:26" ht="15.75" customHeight="1">
      <c r="A142" s="25"/>
      <c r="B142" s="25"/>
      <c r="C142" s="25"/>
      <c r="D142" s="25"/>
      <c r="E142" s="25"/>
      <c r="F142" s="25"/>
      <c r="G142" s="25"/>
      <c r="H142" s="25"/>
      <c r="I142" s="25"/>
      <c r="J142" s="25"/>
      <c r="K142" s="25"/>
      <c r="L142" s="25"/>
      <c r="M142" s="25"/>
      <c r="N142" s="25"/>
      <c r="O142" s="25"/>
      <c r="P142" s="25"/>
      <c r="Q142" s="25"/>
      <c r="R142" s="25"/>
      <c r="S142" s="25"/>
      <c r="T142" s="25"/>
      <c r="U142" s="25"/>
      <c r="V142" s="25"/>
      <c r="W142" s="25"/>
      <c r="X142" s="25"/>
      <c r="Y142" s="25"/>
      <c r="Z142" s="25"/>
    </row>
    <row r="143" spans="1:26" ht="15.75" customHeight="1">
      <c r="A143" s="25"/>
      <c r="B143" s="25"/>
      <c r="C143" s="25"/>
      <c r="D143" s="25"/>
      <c r="E143" s="25"/>
      <c r="F143" s="25"/>
      <c r="G143" s="25"/>
      <c r="H143" s="25"/>
      <c r="I143" s="25"/>
      <c r="J143" s="25"/>
      <c r="K143" s="25"/>
      <c r="L143" s="25"/>
      <c r="M143" s="25"/>
      <c r="N143" s="25"/>
      <c r="O143" s="25"/>
      <c r="P143" s="25"/>
      <c r="Q143" s="25"/>
      <c r="R143" s="25"/>
      <c r="S143" s="25"/>
      <c r="T143" s="25"/>
      <c r="U143" s="25"/>
      <c r="V143" s="25"/>
      <c r="W143" s="25"/>
      <c r="X143" s="25"/>
      <c r="Y143" s="25"/>
      <c r="Z143" s="25"/>
    </row>
    <row r="144" spans="1:26" ht="15.75" customHeight="1">
      <c r="A144" s="25"/>
      <c r="B144" s="25"/>
      <c r="C144" s="25"/>
      <c r="D144" s="25"/>
      <c r="E144" s="25"/>
      <c r="F144" s="25"/>
      <c r="G144" s="25"/>
      <c r="H144" s="25"/>
      <c r="I144" s="25"/>
      <c r="J144" s="25"/>
      <c r="K144" s="25"/>
      <c r="L144" s="25"/>
      <c r="M144" s="25"/>
      <c r="N144" s="25"/>
      <c r="O144" s="25"/>
      <c r="P144" s="25"/>
      <c r="Q144" s="25"/>
      <c r="R144" s="25"/>
      <c r="S144" s="25"/>
      <c r="T144" s="25"/>
      <c r="U144" s="25"/>
      <c r="V144" s="25"/>
      <c r="W144" s="25"/>
      <c r="X144" s="25"/>
      <c r="Y144" s="25"/>
      <c r="Z144" s="25"/>
    </row>
    <row r="145" spans="1:26" ht="15.75" customHeight="1">
      <c r="A145" s="25"/>
      <c r="B145" s="25"/>
      <c r="C145" s="25"/>
      <c r="D145" s="25"/>
      <c r="E145" s="25"/>
      <c r="F145" s="25"/>
      <c r="G145" s="25"/>
      <c r="H145" s="25"/>
      <c r="I145" s="25"/>
      <c r="J145" s="25"/>
      <c r="K145" s="25"/>
      <c r="L145" s="25"/>
      <c r="M145" s="25"/>
      <c r="N145" s="25"/>
      <c r="O145" s="25"/>
      <c r="P145" s="25"/>
      <c r="Q145" s="25"/>
      <c r="R145" s="25"/>
      <c r="S145" s="25"/>
      <c r="T145" s="25"/>
      <c r="U145" s="25"/>
      <c r="V145" s="25"/>
      <c r="W145" s="25"/>
      <c r="X145" s="25"/>
      <c r="Y145" s="25"/>
      <c r="Z145" s="25"/>
    </row>
    <row r="146" spans="1:26" ht="15.75" customHeight="1">
      <c r="A146" s="25"/>
      <c r="B146" s="25"/>
      <c r="C146" s="25"/>
      <c r="D146" s="25"/>
      <c r="E146" s="25"/>
      <c r="F146" s="25"/>
      <c r="G146" s="25"/>
      <c r="H146" s="25"/>
      <c r="I146" s="25"/>
      <c r="J146" s="25"/>
      <c r="K146" s="25"/>
      <c r="L146" s="25"/>
      <c r="M146" s="25"/>
      <c r="N146" s="25"/>
      <c r="O146" s="25"/>
      <c r="P146" s="25"/>
      <c r="Q146" s="25"/>
      <c r="R146" s="25"/>
      <c r="S146" s="25"/>
      <c r="T146" s="25"/>
      <c r="U146" s="25"/>
      <c r="V146" s="25"/>
      <c r="W146" s="25"/>
      <c r="X146" s="25"/>
      <c r="Y146" s="25"/>
      <c r="Z146" s="25"/>
    </row>
    <row r="147" spans="1:26" ht="15.75" customHeight="1">
      <c r="A147" s="25"/>
      <c r="B147" s="25"/>
      <c r="C147" s="25"/>
      <c r="D147" s="25"/>
      <c r="E147" s="25"/>
      <c r="F147" s="25"/>
      <c r="G147" s="25"/>
      <c r="H147" s="25"/>
      <c r="I147" s="25"/>
      <c r="J147" s="25"/>
      <c r="K147" s="25"/>
      <c r="L147" s="25"/>
      <c r="M147" s="25"/>
      <c r="N147" s="25"/>
      <c r="O147" s="25"/>
      <c r="P147" s="25"/>
      <c r="Q147" s="25"/>
      <c r="R147" s="25"/>
      <c r="S147" s="25"/>
      <c r="T147" s="25"/>
      <c r="U147" s="25"/>
      <c r="V147" s="25"/>
      <c r="W147" s="25"/>
      <c r="X147" s="25"/>
      <c r="Y147" s="25"/>
      <c r="Z147" s="25"/>
    </row>
    <row r="148" spans="1:26" ht="15.75" customHeight="1">
      <c r="A148" s="25"/>
      <c r="B148" s="25"/>
      <c r="C148" s="25"/>
      <c r="D148" s="25"/>
      <c r="E148" s="25"/>
      <c r="F148" s="25"/>
      <c r="G148" s="25"/>
      <c r="H148" s="25"/>
      <c r="I148" s="25"/>
      <c r="J148" s="25"/>
      <c r="K148" s="25"/>
      <c r="L148" s="25"/>
      <c r="M148" s="25"/>
      <c r="N148" s="25"/>
      <c r="O148" s="25"/>
      <c r="P148" s="25"/>
      <c r="Q148" s="25"/>
      <c r="R148" s="25"/>
      <c r="S148" s="25"/>
      <c r="T148" s="25"/>
      <c r="U148" s="25"/>
      <c r="V148" s="25"/>
      <c r="W148" s="25"/>
      <c r="X148" s="25"/>
      <c r="Y148" s="25"/>
      <c r="Z148" s="25"/>
    </row>
    <row r="149" spans="1:26" ht="15.75" customHeight="1">
      <c r="A149" s="25"/>
      <c r="B149" s="25"/>
      <c r="C149" s="25"/>
      <c r="D149" s="25"/>
      <c r="E149" s="25"/>
      <c r="F149" s="25"/>
      <c r="G149" s="25"/>
      <c r="H149" s="25"/>
      <c r="I149" s="25"/>
      <c r="J149" s="25"/>
      <c r="K149" s="25"/>
      <c r="L149" s="25"/>
      <c r="M149" s="25"/>
      <c r="N149" s="25"/>
      <c r="O149" s="25"/>
      <c r="P149" s="25"/>
      <c r="Q149" s="25"/>
      <c r="R149" s="25"/>
      <c r="S149" s="25"/>
      <c r="T149" s="25"/>
      <c r="U149" s="25"/>
      <c r="V149" s="25"/>
      <c r="W149" s="25"/>
      <c r="X149" s="25"/>
      <c r="Y149" s="25"/>
      <c r="Z149" s="25"/>
    </row>
    <row r="150" spans="1:26" ht="15.75" customHeight="1">
      <c r="A150" s="25"/>
      <c r="B150" s="25"/>
      <c r="C150" s="25"/>
      <c r="D150" s="25"/>
      <c r="E150" s="25"/>
      <c r="F150" s="25"/>
      <c r="G150" s="25"/>
      <c r="H150" s="25"/>
      <c r="I150" s="25"/>
      <c r="J150" s="25"/>
      <c r="K150" s="25"/>
      <c r="L150" s="25"/>
      <c r="M150" s="25"/>
      <c r="N150" s="25"/>
      <c r="O150" s="25"/>
      <c r="P150" s="25"/>
      <c r="Q150" s="25"/>
      <c r="R150" s="25"/>
      <c r="S150" s="25"/>
      <c r="T150" s="25"/>
      <c r="U150" s="25"/>
      <c r="V150" s="25"/>
      <c r="W150" s="25"/>
      <c r="X150" s="25"/>
      <c r="Y150" s="25"/>
      <c r="Z150" s="25"/>
    </row>
    <row r="151" spans="1:26" ht="15.75" customHeight="1">
      <c r="A151" s="25"/>
      <c r="B151" s="25"/>
      <c r="C151" s="25"/>
      <c r="D151" s="25"/>
      <c r="E151" s="25"/>
      <c r="F151" s="25"/>
      <c r="G151" s="25"/>
      <c r="H151" s="25"/>
      <c r="I151" s="25"/>
      <c r="J151" s="25"/>
      <c r="K151" s="25"/>
      <c r="L151" s="25"/>
      <c r="M151" s="25"/>
      <c r="N151" s="25"/>
      <c r="O151" s="25"/>
      <c r="P151" s="25"/>
      <c r="Q151" s="25"/>
      <c r="R151" s="25"/>
      <c r="S151" s="25"/>
      <c r="T151" s="25"/>
      <c r="U151" s="25"/>
      <c r="V151" s="25"/>
      <c r="W151" s="25"/>
      <c r="X151" s="25"/>
      <c r="Y151" s="25"/>
      <c r="Z151" s="25"/>
    </row>
    <row r="152" spans="1:26" ht="15.75" customHeight="1">
      <c r="A152" s="25"/>
      <c r="B152" s="25"/>
      <c r="C152" s="25"/>
      <c r="D152" s="25"/>
      <c r="E152" s="25"/>
      <c r="F152" s="25"/>
      <c r="G152" s="25"/>
      <c r="H152" s="25"/>
      <c r="I152" s="25"/>
      <c r="J152" s="25"/>
      <c r="K152" s="25"/>
      <c r="L152" s="25"/>
      <c r="M152" s="25"/>
      <c r="N152" s="25"/>
      <c r="O152" s="25"/>
      <c r="P152" s="25"/>
      <c r="Q152" s="25"/>
      <c r="R152" s="25"/>
      <c r="S152" s="25"/>
      <c r="T152" s="25"/>
      <c r="U152" s="25"/>
      <c r="V152" s="25"/>
      <c r="W152" s="25"/>
      <c r="X152" s="25"/>
      <c r="Y152" s="25"/>
      <c r="Z152" s="25"/>
    </row>
    <row r="153" spans="1:26" ht="15.75" customHeight="1">
      <c r="A153" s="25"/>
      <c r="B153" s="25"/>
      <c r="C153" s="25"/>
      <c r="D153" s="25"/>
      <c r="E153" s="25"/>
      <c r="F153" s="25"/>
      <c r="G153" s="25"/>
      <c r="H153" s="25"/>
      <c r="I153" s="25"/>
      <c r="J153" s="25"/>
      <c r="K153" s="25"/>
      <c r="L153" s="25"/>
      <c r="M153" s="25"/>
      <c r="N153" s="25"/>
      <c r="O153" s="25"/>
      <c r="P153" s="25"/>
      <c r="Q153" s="25"/>
      <c r="R153" s="25"/>
      <c r="S153" s="25"/>
      <c r="T153" s="25"/>
      <c r="U153" s="25"/>
      <c r="V153" s="25"/>
      <c r="W153" s="25"/>
      <c r="X153" s="25"/>
      <c r="Y153" s="25"/>
      <c r="Z153" s="25"/>
    </row>
    <row r="154" spans="1:26" ht="15.75" customHeight="1">
      <c r="A154" s="25"/>
      <c r="B154" s="25"/>
      <c r="C154" s="25"/>
      <c r="D154" s="25"/>
      <c r="E154" s="25"/>
      <c r="F154" s="25"/>
      <c r="G154" s="25"/>
      <c r="H154" s="25"/>
      <c r="I154" s="25"/>
      <c r="J154" s="25"/>
      <c r="K154" s="25"/>
      <c r="L154" s="25"/>
      <c r="M154" s="25"/>
      <c r="N154" s="25"/>
      <c r="O154" s="25"/>
      <c r="P154" s="25"/>
      <c r="Q154" s="25"/>
      <c r="R154" s="25"/>
      <c r="S154" s="25"/>
      <c r="T154" s="25"/>
      <c r="U154" s="25"/>
      <c r="V154" s="25"/>
      <c r="W154" s="25"/>
      <c r="X154" s="25"/>
      <c r="Y154" s="25"/>
      <c r="Z154" s="25"/>
    </row>
    <row r="155" spans="1:26" ht="15.75" customHeight="1">
      <c r="A155" s="25"/>
      <c r="B155" s="25"/>
      <c r="C155" s="25"/>
      <c r="D155" s="25"/>
      <c r="E155" s="25"/>
      <c r="F155" s="25"/>
      <c r="G155" s="25"/>
      <c r="H155" s="25"/>
      <c r="I155" s="25"/>
      <c r="J155" s="25"/>
      <c r="K155" s="25"/>
      <c r="L155" s="25"/>
      <c r="M155" s="25"/>
      <c r="N155" s="25"/>
      <c r="O155" s="25"/>
      <c r="P155" s="25"/>
      <c r="Q155" s="25"/>
      <c r="R155" s="25"/>
      <c r="S155" s="25"/>
      <c r="T155" s="25"/>
      <c r="U155" s="25"/>
      <c r="V155" s="25"/>
      <c r="W155" s="25"/>
      <c r="X155" s="25"/>
      <c r="Y155" s="25"/>
      <c r="Z155" s="25"/>
    </row>
    <row r="156" spans="1:26" ht="15.75" customHeight="1">
      <c r="A156" s="25"/>
      <c r="B156" s="25"/>
      <c r="C156" s="25"/>
      <c r="D156" s="25"/>
      <c r="E156" s="25"/>
      <c r="F156" s="25"/>
      <c r="G156" s="25"/>
      <c r="H156" s="25"/>
      <c r="I156" s="25"/>
      <c r="J156" s="25"/>
      <c r="K156" s="25"/>
      <c r="L156" s="25"/>
      <c r="M156" s="25"/>
      <c r="N156" s="25"/>
      <c r="O156" s="25"/>
      <c r="P156" s="25"/>
      <c r="Q156" s="25"/>
      <c r="R156" s="25"/>
      <c r="S156" s="25"/>
      <c r="T156" s="25"/>
      <c r="U156" s="25"/>
      <c r="V156" s="25"/>
      <c r="W156" s="25"/>
      <c r="X156" s="25"/>
      <c r="Y156" s="25"/>
      <c r="Z156" s="25"/>
    </row>
    <row r="157" spans="1:26" ht="15.75" customHeight="1">
      <c r="A157" s="25"/>
      <c r="B157" s="25"/>
      <c r="C157" s="25"/>
      <c r="D157" s="25"/>
      <c r="E157" s="25"/>
      <c r="F157" s="25"/>
      <c r="G157" s="25"/>
      <c r="H157" s="25"/>
      <c r="I157" s="25"/>
      <c r="J157" s="25"/>
      <c r="K157" s="25"/>
      <c r="L157" s="25"/>
      <c r="M157" s="25"/>
      <c r="N157" s="25"/>
      <c r="O157" s="25"/>
      <c r="P157" s="25"/>
      <c r="Q157" s="25"/>
      <c r="R157" s="25"/>
      <c r="S157" s="25"/>
      <c r="T157" s="25"/>
      <c r="U157" s="25"/>
      <c r="V157" s="25"/>
      <c r="W157" s="25"/>
      <c r="X157" s="25"/>
      <c r="Y157" s="25"/>
      <c r="Z157" s="25"/>
    </row>
    <row r="158" spans="1:26" ht="15.75" customHeight="1">
      <c r="A158" s="25"/>
      <c r="B158" s="25"/>
      <c r="C158" s="25"/>
      <c r="D158" s="25"/>
      <c r="E158" s="25"/>
      <c r="F158" s="25"/>
      <c r="G158" s="25"/>
      <c r="H158" s="25"/>
      <c r="I158" s="25"/>
      <c r="J158" s="25"/>
      <c r="K158" s="25"/>
      <c r="L158" s="25"/>
      <c r="M158" s="25"/>
      <c r="N158" s="25"/>
      <c r="O158" s="25"/>
      <c r="P158" s="25"/>
      <c r="Q158" s="25"/>
      <c r="R158" s="25"/>
      <c r="S158" s="25"/>
      <c r="T158" s="25"/>
      <c r="U158" s="25"/>
      <c r="V158" s="25"/>
      <c r="W158" s="25"/>
      <c r="X158" s="25"/>
      <c r="Y158" s="25"/>
      <c r="Z158" s="25"/>
    </row>
    <row r="159" spans="1:26" ht="15.75" customHeight="1">
      <c r="A159" s="25"/>
      <c r="B159" s="25"/>
      <c r="C159" s="25"/>
      <c r="D159" s="25"/>
      <c r="E159" s="25"/>
      <c r="F159" s="25"/>
      <c r="G159" s="25"/>
      <c r="H159" s="25"/>
      <c r="I159" s="25"/>
      <c r="J159" s="25"/>
      <c r="K159" s="25"/>
      <c r="L159" s="25"/>
      <c r="M159" s="25"/>
      <c r="N159" s="25"/>
      <c r="O159" s="25"/>
      <c r="P159" s="25"/>
      <c r="Q159" s="25"/>
      <c r="R159" s="25"/>
      <c r="S159" s="25"/>
      <c r="T159" s="25"/>
      <c r="U159" s="25"/>
      <c r="V159" s="25"/>
      <c r="W159" s="25"/>
      <c r="X159" s="25"/>
      <c r="Y159" s="25"/>
      <c r="Z159" s="25"/>
    </row>
    <row r="160" spans="1:26" ht="15.75" customHeight="1">
      <c r="A160" s="25"/>
      <c r="B160" s="25"/>
      <c r="C160" s="25"/>
      <c r="D160" s="25"/>
      <c r="E160" s="25"/>
      <c r="F160" s="25"/>
      <c r="G160" s="25"/>
      <c r="H160" s="25"/>
      <c r="I160" s="25"/>
      <c r="J160" s="25"/>
      <c r="K160" s="25"/>
      <c r="L160" s="25"/>
      <c r="M160" s="25"/>
      <c r="N160" s="25"/>
      <c r="O160" s="25"/>
      <c r="P160" s="25"/>
      <c r="Q160" s="25"/>
      <c r="R160" s="25"/>
      <c r="S160" s="25"/>
      <c r="T160" s="25"/>
      <c r="U160" s="25"/>
      <c r="V160" s="25"/>
      <c r="W160" s="25"/>
      <c r="X160" s="25"/>
      <c r="Y160" s="25"/>
      <c r="Z160" s="25"/>
    </row>
    <row r="161" spans="1:26" ht="15.75" customHeight="1">
      <c r="A161" s="25"/>
      <c r="B161" s="25"/>
      <c r="C161" s="25"/>
      <c r="D161" s="25"/>
      <c r="E161" s="25"/>
      <c r="F161" s="25"/>
      <c r="G161" s="25"/>
      <c r="H161" s="25"/>
      <c r="I161" s="25"/>
      <c r="J161" s="25"/>
      <c r="K161" s="25"/>
      <c r="L161" s="25"/>
      <c r="M161" s="25"/>
      <c r="N161" s="25"/>
      <c r="O161" s="25"/>
      <c r="P161" s="25"/>
      <c r="Q161" s="25"/>
      <c r="R161" s="25"/>
      <c r="S161" s="25"/>
      <c r="T161" s="25"/>
      <c r="U161" s="25"/>
      <c r="V161" s="25"/>
      <c r="W161" s="25"/>
      <c r="X161" s="25"/>
      <c r="Y161" s="25"/>
      <c r="Z161" s="25"/>
    </row>
    <row r="162" spans="1:26" ht="15.75" customHeight="1">
      <c r="A162" s="25"/>
      <c r="B162" s="25"/>
      <c r="C162" s="25"/>
      <c r="D162" s="25"/>
      <c r="E162" s="25"/>
      <c r="F162" s="25"/>
      <c r="G162" s="25"/>
      <c r="H162" s="25"/>
      <c r="I162" s="25"/>
      <c r="J162" s="25"/>
      <c r="K162" s="25"/>
      <c r="L162" s="25"/>
      <c r="M162" s="25"/>
      <c r="N162" s="25"/>
      <c r="O162" s="25"/>
      <c r="P162" s="25"/>
      <c r="Q162" s="25"/>
      <c r="R162" s="25"/>
      <c r="S162" s="25"/>
      <c r="T162" s="25"/>
      <c r="U162" s="25"/>
      <c r="V162" s="25"/>
      <c r="W162" s="25"/>
      <c r="X162" s="25"/>
      <c r="Y162" s="25"/>
      <c r="Z162" s="25"/>
    </row>
    <row r="163" spans="1:26" ht="15.75" customHeight="1">
      <c r="A163" s="25"/>
      <c r="B163" s="25"/>
      <c r="C163" s="25"/>
      <c r="D163" s="25"/>
      <c r="E163" s="25"/>
      <c r="F163" s="25"/>
      <c r="G163" s="25"/>
      <c r="H163" s="25"/>
      <c r="I163" s="25"/>
      <c r="J163" s="25"/>
      <c r="K163" s="25"/>
      <c r="L163" s="25"/>
      <c r="M163" s="25"/>
      <c r="N163" s="25"/>
      <c r="O163" s="25"/>
      <c r="P163" s="25"/>
      <c r="Q163" s="25"/>
      <c r="R163" s="25"/>
      <c r="S163" s="25"/>
      <c r="T163" s="25"/>
      <c r="U163" s="25"/>
      <c r="V163" s="25"/>
      <c r="W163" s="25"/>
      <c r="X163" s="25"/>
      <c r="Y163" s="25"/>
      <c r="Z163" s="25"/>
    </row>
    <row r="164" spans="1:26" ht="15.75" customHeight="1">
      <c r="A164" s="25"/>
      <c r="B164" s="25"/>
      <c r="C164" s="25"/>
      <c r="D164" s="25"/>
      <c r="E164" s="25"/>
      <c r="F164" s="25"/>
      <c r="G164" s="25"/>
      <c r="H164" s="25"/>
      <c r="I164" s="25"/>
      <c r="J164" s="25"/>
      <c r="K164" s="25"/>
      <c r="L164" s="25"/>
      <c r="M164" s="25"/>
      <c r="N164" s="25"/>
      <c r="O164" s="25"/>
      <c r="P164" s="25"/>
      <c r="Q164" s="25"/>
      <c r="R164" s="25"/>
      <c r="S164" s="25"/>
      <c r="T164" s="25"/>
      <c r="U164" s="25"/>
      <c r="V164" s="25"/>
      <c r="W164" s="25"/>
      <c r="X164" s="25"/>
      <c r="Y164" s="25"/>
      <c r="Z164" s="25"/>
    </row>
    <row r="165" spans="1:26" ht="15.75" customHeight="1">
      <c r="A165" s="25"/>
      <c r="B165" s="25"/>
      <c r="C165" s="25"/>
      <c r="D165" s="25"/>
      <c r="E165" s="25"/>
      <c r="F165" s="25"/>
      <c r="G165" s="25"/>
      <c r="H165" s="25"/>
      <c r="I165" s="25"/>
      <c r="J165" s="25"/>
      <c r="K165" s="25"/>
      <c r="L165" s="25"/>
      <c r="M165" s="25"/>
      <c r="N165" s="25"/>
      <c r="O165" s="25"/>
      <c r="P165" s="25"/>
      <c r="Q165" s="25"/>
      <c r="R165" s="25"/>
      <c r="S165" s="25"/>
      <c r="T165" s="25"/>
      <c r="U165" s="25"/>
      <c r="V165" s="25"/>
      <c r="W165" s="25"/>
      <c r="X165" s="25"/>
      <c r="Y165" s="25"/>
      <c r="Z165" s="25"/>
    </row>
    <row r="166" spans="1:26" ht="15.75" customHeight="1">
      <c r="A166" s="25"/>
      <c r="B166" s="25"/>
      <c r="C166" s="25"/>
      <c r="D166" s="25"/>
      <c r="E166" s="25"/>
      <c r="F166" s="25"/>
      <c r="G166" s="25"/>
      <c r="H166" s="25"/>
      <c r="I166" s="25"/>
      <c r="J166" s="25"/>
      <c r="K166" s="25"/>
      <c r="L166" s="25"/>
      <c r="M166" s="25"/>
      <c r="N166" s="25"/>
      <c r="O166" s="25"/>
      <c r="P166" s="25"/>
      <c r="Q166" s="25"/>
      <c r="R166" s="25"/>
      <c r="S166" s="25"/>
      <c r="T166" s="25"/>
      <c r="U166" s="25"/>
      <c r="V166" s="25"/>
      <c r="W166" s="25"/>
      <c r="X166" s="25"/>
      <c r="Y166" s="25"/>
      <c r="Z166" s="25"/>
    </row>
    <row r="167" spans="1:26" ht="15.75" customHeight="1">
      <c r="A167" s="25"/>
      <c r="B167" s="25"/>
      <c r="C167" s="25"/>
      <c r="D167" s="25"/>
      <c r="E167" s="25"/>
      <c r="F167" s="25"/>
      <c r="G167" s="25"/>
      <c r="H167" s="25"/>
      <c r="I167" s="25"/>
      <c r="J167" s="25"/>
      <c r="K167" s="25"/>
      <c r="L167" s="25"/>
      <c r="M167" s="25"/>
      <c r="N167" s="25"/>
      <c r="O167" s="25"/>
      <c r="P167" s="25"/>
      <c r="Q167" s="25"/>
      <c r="R167" s="25"/>
      <c r="S167" s="25"/>
      <c r="T167" s="25"/>
      <c r="U167" s="25"/>
      <c r="V167" s="25"/>
      <c r="W167" s="25"/>
      <c r="X167" s="25"/>
      <c r="Y167" s="25"/>
      <c r="Z167" s="25"/>
    </row>
    <row r="168" spans="1:26" ht="15.75" customHeight="1">
      <c r="A168" s="25"/>
      <c r="B168" s="25"/>
      <c r="C168" s="25"/>
      <c r="D168" s="25"/>
      <c r="E168" s="25"/>
      <c r="F168" s="25"/>
      <c r="G168" s="25"/>
      <c r="H168" s="25"/>
      <c r="I168" s="25"/>
      <c r="J168" s="25"/>
      <c r="K168" s="25"/>
      <c r="L168" s="25"/>
      <c r="M168" s="25"/>
      <c r="N168" s="25"/>
      <c r="O168" s="25"/>
      <c r="P168" s="25"/>
      <c r="Q168" s="25"/>
      <c r="R168" s="25"/>
      <c r="S168" s="25"/>
      <c r="T168" s="25"/>
      <c r="U168" s="25"/>
      <c r="V168" s="25"/>
      <c r="W168" s="25"/>
      <c r="X168" s="25"/>
      <c r="Y168" s="25"/>
      <c r="Z168" s="25"/>
    </row>
    <row r="169" spans="1:26" ht="15.75" customHeight="1">
      <c r="A169" s="25"/>
      <c r="B169" s="25"/>
      <c r="C169" s="25"/>
      <c r="D169" s="25"/>
      <c r="E169" s="25"/>
      <c r="F169" s="25"/>
      <c r="G169" s="25"/>
      <c r="H169" s="25"/>
      <c r="I169" s="25"/>
      <c r="J169" s="25"/>
      <c r="K169" s="25"/>
      <c r="L169" s="25"/>
      <c r="M169" s="25"/>
      <c r="N169" s="25"/>
      <c r="O169" s="25"/>
      <c r="P169" s="25"/>
      <c r="Q169" s="25"/>
      <c r="R169" s="25"/>
      <c r="S169" s="25"/>
      <c r="T169" s="25"/>
      <c r="U169" s="25"/>
      <c r="V169" s="25"/>
      <c r="W169" s="25"/>
      <c r="X169" s="25"/>
      <c r="Y169" s="25"/>
      <c r="Z169" s="25"/>
    </row>
    <row r="170" spans="1:26" ht="15.75" customHeight="1">
      <c r="A170" s="25"/>
      <c r="B170" s="25"/>
      <c r="C170" s="25"/>
      <c r="D170" s="25"/>
      <c r="E170" s="25"/>
      <c r="F170" s="25"/>
      <c r="G170" s="25"/>
      <c r="H170" s="25"/>
      <c r="I170" s="25"/>
      <c r="J170" s="25"/>
      <c r="K170" s="25"/>
      <c r="L170" s="25"/>
      <c r="M170" s="25"/>
      <c r="N170" s="25"/>
      <c r="O170" s="25"/>
      <c r="P170" s="25"/>
      <c r="Q170" s="25"/>
      <c r="R170" s="25"/>
      <c r="S170" s="25"/>
      <c r="T170" s="25"/>
      <c r="U170" s="25"/>
      <c r="V170" s="25"/>
      <c r="W170" s="25"/>
      <c r="X170" s="25"/>
      <c r="Y170" s="25"/>
      <c r="Z170" s="25"/>
    </row>
    <row r="171" spans="1:26" ht="15.75" customHeight="1">
      <c r="A171" s="25"/>
      <c r="B171" s="25"/>
      <c r="C171" s="25"/>
      <c r="D171" s="25"/>
      <c r="E171" s="25"/>
      <c r="F171" s="25"/>
      <c r="G171" s="25"/>
      <c r="H171" s="25"/>
      <c r="I171" s="25"/>
      <c r="J171" s="25"/>
      <c r="K171" s="25"/>
      <c r="L171" s="25"/>
      <c r="M171" s="25"/>
      <c r="N171" s="25"/>
      <c r="O171" s="25"/>
      <c r="P171" s="25"/>
      <c r="Q171" s="25"/>
      <c r="R171" s="25"/>
      <c r="S171" s="25"/>
      <c r="T171" s="25"/>
      <c r="U171" s="25"/>
      <c r="V171" s="25"/>
      <c r="W171" s="25"/>
      <c r="X171" s="25"/>
      <c r="Y171" s="25"/>
      <c r="Z171" s="25"/>
    </row>
    <row r="172" spans="1:26" ht="15.75" customHeight="1">
      <c r="A172" s="25"/>
      <c r="B172" s="25"/>
      <c r="C172" s="25"/>
      <c r="D172" s="25"/>
      <c r="E172" s="25"/>
      <c r="F172" s="25"/>
      <c r="G172" s="25"/>
      <c r="H172" s="25"/>
      <c r="I172" s="25"/>
      <c r="J172" s="25"/>
      <c r="K172" s="25"/>
      <c r="L172" s="25"/>
      <c r="M172" s="25"/>
      <c r="N172" s="25"/>
      <c r="O172" s="25"/>
      <c r="P172" s="25"/>
      <c r="Q172" s="25"/>
      <c r="R172" s="25"/>
      <c r="S172" s="25"/>
      <c r="T172" s="25"/>
      <c r="U172" s="25"/>
      <c r="V172" s="25"/>
      <c r="W172" s="25"/>
      <c r="X172" s="25"/>
      <c r="Y172" s="25"/>
      <c r="Z172" s="25"/>
    </row>
    <row r="173" spans="1:26" ht="15.75" customHeight="1">
      <c r="A173" s="25"/>
      <c r="B173" s="25"/>
      <c r="C173" s="25"/>
      <c r="D173" s="25"/>
      <c r="E173" s="25"/>
      <c r="F173" s="25"/>
      <c r="G173" s="25"/>
      <c r="H173" s="25"/>
      <c r="I173" s="25"/>
      <c r="J173" s="25"/>
      <c r="K173" s="25"/>
      <c r="L173" s="25"/>
      <c r="M173" s="25"/>
      <c r="N173" s="25"/>
      <c r="O173" s="25"/>
      <c r="P173" s="25"/>
      <c r="Q173" s="25"/>
      <c r="R173" s="25"/>
      <c r="S173" s="25"/>
      <c r="T173" s="25"/>
      <c r="U173" s="25"/>
      <c r="V173" s="25"/>
      <c r="W173" s="25"/>
      <c r="X173" s="25"/>
      <c r="Y173" s="25"/>
      <c r="Z173" s="25"/>
    </row>
    <row r="174" spans="1:26" ht="15.75" customHeight="1">
      <c r="A174" s="25"/>
      <c r="B174" s="25"/>
      <c r="C174" s="25"/>
      <c r="D174" s="25"/>
      <c r="E174" s="25"/>
      <c r="F174" s="25"/>
      <c r="G174" s="25"/>
      <c r="H174" s="25"/>
      <c r="I174" s="25"/>
      <c r="J174" s="25"/>
      <c r="K174" s="25"/>
      <c r="L174" s="25"/>
      <c r="M174" s="25"/>
      <c r="N174" s="25"/>
      <c r="O174" s="25"/>
      <c r="P174" s="25"/>
      <c r="Q174" s="25"/>
      <c r="R174" s="25"/>
      <c r="S174" s="25"/>
      <c r="T174" s="25"/>
      <c r="U174" s="25"/>
      <c r="V174" s="25"/>
      <c r="W174" s="25"/>
      <c r="X174" s="25"/>
      <c r="Y174" s="25"/>
      <c r="Z174" s="25"/>
    </row>
    <row r="175" spans="1:26" ht="15.75" customHeight="1">
      <c r="A175" s="25"/>
      <c r="B175" s="25"/>
      <c r="C175" s="25"/>
      <c r="D175" s="25"/>
      <c r="E175" s="25"/>
      <c r="F175" s="25"/>
      <c r="G175" s="25"/>
      <c r="H175" s="25"/>
      <c r="I175" s="25"/>
      <c r="J175" s="25"/>
      <c r="K175" s="25"/>
      <c r="L175" s="25"/>
      <c r="M175" s="25"/>
      <c r="N175" s="25"/>
      <c r="O175" s="25"/>
      <c r="P175" s="25"/>
      <c r="Q175" s="25"/>
      <c r="R175" s="25"/>
      <c r="S175" s="25"/>
      <c r="T175" s="25"/>
      <c r="U175" s="25"/>
      <c r="V175" s="25"/>
      <c r="W175" s="25"/>
      <c r="X175" s="25"/>
      <c r="Y175" s="25"/>
      <c r="Z175" s="25"/>
    </row>
    <row r="176" spans="1:26" ht="15.75" customHeight="1">
      <c r="A176" s="25"/>
      <c r="B176" s="25"/>
      <c r="C176" s="25"/>
      <c r="D176" s="25"/>
      <c r="E176" s="25"/>
      <c r="F176" s="25"/>
      <c r="G176" s="25"/>
      <c r="H176" s="25"/>
      <c r="I176" s="25"/>
      <c r="J176" s="25"/>
      <c r="K176" s="25"/>
      <c r="L176" s="25"/>
      <c r="M176" s="25"/>
      <c r="N176" s="25"/>
      <c r="O176" s="25"/>
      <c r="P176" s="25"/>
      <c r="Q176" s="25"/>
      <c r="R176" s="25"/>
      <c r="S176" s="25"/>
      <c r="T176" s="25"/>
      <c r="U176" s="25"/>
      <c r="V176" s="25"/>
      <c r="W176" s="25"/>
      <c r="X176" s="25"/>
      <c r="Y176" s="25"/>
      <c r="Z176" s="25"/>
    </row>
    <row r="177" spans="1:26" ht="15.75" customHeight="1">
      <c r="A177" s="25"/>
      <c r="B177" s="25"/>
      <c r="C177" s="25"/>
      <c r="D177" s="25"/>
      <c r="E177" s="25"/>
      <c r="F177" s="25"/>
      <c r="G177" s="25"/>
      <c r="H177" s="25"/>
      <c r="I177" s="25"/>
      <c r="J177" s="25"/>
      <c r="K177" s="25"/>
      <c r="L177" s="25"/>
      <c r="M177" s="25"/>
      <c r="N177" s="25"/>
      <c r="O177" s="25"/>
      <c r="P177" s="25"/>
      <c r="Q177" s="25"/>
      <c r="R177" s="25"/>
      <c r="S177" s="25"/>
      <c r="T177" s="25"/>
      <c r="U177" s="25"/>
      <c r="V177" s="25"/>
      <c r="W177" s="25"/>
      <c r="X177" s="25"/>
      <c r="Y177" s="25"/>
      <c r="Z177" s="25"/>
    </row>
    <row r="178" spans="1:26" ht="15.75" customHeight="1">
      <c r="A178" s="25"/>
      <c r="B178" s="25"/>
      <c r="C178" s="25"/>
      <c r="D178" s="25"/>
      <c r="E178" s="25"/>
      <c r="F178" s="25"/>
      <c r="G178" s="25"/>
      <c r="H178" s="25"/>
      <c r="I178" s="25"/>
      <c r="J178" s="25"/>
      <c r="K178" s="25"/>
      <c r="L178" s="25"/>
      <c r="M178" s="25"/>
      <c r="N178" s="25"/>
      <c r="O178" s="25"/>
      <c r="P178" s="25"/>
      <c r="Q178" s="25"/>
      <c r="R178" s="25"/>
      <c r="S178" s="25"/>
      <c r="T178" s="25"/>
      <c r="U178" s="25"/>
      <c r="V178" s="25"/>
      <c r="W178" s="25"/>
      <c r="X178" s="25"/>
      <c r="Y178" s="25"/>
      <c r="Z178" s="25"/>
    </row>
    <row r="179" spans="1:26" ht="15.75" customHeight="1">
      <c r="A179" s="25"/>
      <c r="B179" s="25"/>
      <c r="C179" s="25"/>
      <c r="D179" s="25"/>
      <c r="E179" s="25"/>
      <c r="F179" s="25"/>
      <c r="G179" s="25"/>
      <c r="H179" s="25"/>
      <c r="I179" s="25"/>
      <c r="J179" s="25"/>
      <c r="K179" s="25"/>
      <c r="L179" s="25"/>
      <c r="M179" s="25"/>
      <c r="N179" s="25"/>
      <c r="O179" s="25"/>
      <c r="P179" s="25"/>
      <c r="Q179" s="25"/>
      <c r="R179" s="25"/>
      <c r="S179" s="25"/>
      <c r="T179" s="25"/>
      <c r="U179" s="25"/>
      <c r="V179" s="25"/>
      <c r="W179" s="25"/>
      <c r="X179" s="25"/>
      <c r="Y179" s="25"/>
      <c r="Z179" s="25"/>
    </row>
    <row r="180" spans="1:26" ht="15.75" customHeight="1">
      <c r="A180" s="25"/>
      <c r="B180" s="25"/>
      <c r="C180" s="25"/>
      <c r="D180" s="25"/>
      <c r="E180" s="25"/>
      <c r="F180" s="25"/>
      <c r="G180" s="25"/>
      <c r="H180" s="25"/>
      <c r="I180" s="25"/>
      <c r="J180" s="25"/>
      <c r="K180" s="25"/>
      <c r="L180" s="25"/>
      <c r="M180" s="25"/>
      <c r="N180" s="25"/>
      <c r="O180" s="25"/>
      <c r="P180" s="25"/>
      <c r="Q180" s="25"/>
      <c r="R180" s="25"/>
      <c r="S180" s="25"/>
      <c r="T180" s="25"/>
      <c r="U180" s="25"/>
      <c r="V180" s="25"/>
      <c r="W180" s="25"/>
      <c r="X180" s="25"/>
      <c r="Y180" s="25"/>
      <c r="Z180" s="25"/>
    </row>
    <row r="181" spans="1:26" ht="15.75" customHeight="1">
      <c r="A181" s="25"/>
      <c r="B181" s="25"/>
      <c r="C181" s="25"/>
      <c r="D181" s="25"/>
      <c r="E181" s="25"/>
      <c r="F181" s="25"/>
      <c r="G181" s="25"/>
      <c r="H181" s="25"/>
      <c r="I181" s="25"/>
      <c r="J181" s="25"/>
      <c r="K181" s="25"/>
      <c r="L181" s="25"/>
      <c r="M181" s="25"/>
      <c r="N181" s="25"/>
      <c r="O181" s="25"/>
      <c r="P181" s="25"/>
      <c r="Q181" s="25"/>
      <c r="R181" s="25"/>
      <c r="S181" s="25"/>
      <c r="T181" s="25"/>
      <c r="U181" s="25"/>
      <c r="V181" s="25"/>
      <c r="W181" s="25"/>
      <c r="X181" s="25"/>
      <c r="Y181" s="25"/>
      <c r="Z181" s="25"/>
    </row>
    <row r="182" spans="1:26" ht="15.75" customHeight="1">
      <c r="A182" s="25"/>
      <c r="B182" s="25"/>
      <c r="C182" s="25"/>
      <c r="D182" s="25"/>
      <c r="E182" s="25"/>
      <c r="F182" s="25"/>
      <c r="G182" s="25"/>
      <c r="H182" s="25"/>
      <c r="I182" s="25"/>
      <c r="J182" s="25"/>
      <c r="K182" s="25"/>
      <c r="L182" s="25"/>
      <c r="M182" s="25"/>
      <c r="N182" s="25"/>
      <c r="O182" s="25"/>
      <c r="P182" s="25"/>
      <c r="Q182" s="25"/>
      <c r="R182" s="25"/>
      <c r="S182" s="25"/>
      <c r="T182" s="25"/>
      <c r="U182" s="25"/>
      <c r="V182" s="25"/>
      <c r="W182" s="25"/>
      <c r="X182" s="25"/>
      <c r="Y182" s="25"/>
      <c r="Z182" s="25"/>
    </row>
    <row r="183" spans="1:26" ht="15.75" customHeight="1">
      <c r="A183" s="25"/>
      <c r="B183" s="25"/>
      <c r="C183" s="25"/>
      <c r="D183" s="25"/>
      <c r="E183" s="25"/>
      <c r="F183" s="25"/>
      <c r="G183" s="25"/>
      <c r="H183" s="25"/>
      <c r="I183" s="25"/>
      <c r="J183" s="25"/>
      <c r="K183" s="25"/>
      <c r="L183" s="25"/>
      <c r="M183" s="25"/>
      <c r="N183" s="25"/>
      <c r="O183" s="25"/>
      <c r="P183" s="25"/>
      <c r="Q183" s="25"/>
      <c r="R183" s="25"/>
      <c r="S183" s="25"/>
      <c r="T183" s="25"/>
      <c r="U183" s="25"/>
      <c r="V183" s="25"/>
      <c r="W183" s="25"/>
      <c r="X183" s="25"/>
      <c r="Y183" s="25"/>
      <c r="Z183" s="25"/>
    </row>
    <row r="184" spans="1:26" ht="15.75" customHeight="1">
      <c r="A184" s="25"/>
      <c r="B184" s="25"/>
      <c r="C184" s="25"/>
      <c r="D184" s="25"/>
      <c r="E184" s="25"/>
      <c r="F184" s="25"/>
      <c r="G184" s="25"/>
      <c r="H184" s="25"/>
      <c r="I184" s="25"/>
      <c r="J184" s="25"/>
      <c r="K184" s="25"/>
      <c r="L184" s="25"/>
      <c r="M184" s="25"/>
      <c r="N184" s="25"/>
      <c r="O184" s="25"/>
      <c r="P184" s="25"/>
      <c r="Q184" s="25"/>
      <c r="R184" s="25"/>
      <c r="S184" s="25"/>
      <c r="T184" s="25"/>
      <c r="U184" s="25"/>
      <c r="V184" s="25"/>
      <c r="W184" s="25"/>
      <c r="X184" s="25"/>
      <c r="Y184" s="25"/>
      <c r="Z184" s="25"/>
    </row>
    <row r="185" spans="1:26" ht="15.75" customHeight="1">
      <c r="A185" s="25"/>
      <c r="B185" s="25"/>
      <c r="C185" s="25"/>
      <c r="D185" s="25"/>
      <c r="E185" s="25"/>
      <c r="F185" s="25"/>
      <c r="G185" s="25"/>
      <c r="H185" s="25"/>
      <c r="I185" s="25"/>
      <c r="J185" s="25"/>
      <c r="K185" s="25"/>
      <c r="L185" s="25"/>
      <c r="M185" s="25"/>
      <c r="N185" s="25"/>
      <c r="O185" s="25"/>
      <c r="P185" s="25"/>
      <c r="Q185" s="25"/>
      <c r="R185" s="25"/>
      <c r="S185" s="25"/>
      <c r="T185" s="25"/>
      <c r="U185" s="25"/>
      <c r="V185" s="25"/>
      <c r="W185" s="25"/>
      <c r="X185" s="25"/>
      <c r="Y185" s="25"/>
      <c r="Z185" s="25"/>
    </row>
    <row r="186" spans="1:26" ht="15.75" customHeight="1">
      <c r="A186" s="25"/>
      <c r="B186" s="25"/>
      <c r="C186" s="25"/>
      <c r="D186" s="25"/>
      <c r="E186" s="25"/>
      <c r="F186" s="25"/>
      <c r="G186" s="25"/>
      <c r="H186" s="25"/>
      <c r="I186" s="25"/>
      <c r="J186" s="25"/>
      <c r="K186" s="25"/>
      <c r="L186" s="25"/>
      <c r="M186" s="25"/>
      <c r="N186" s="25"/>
      <c r="O186" s="25"/>
      <c r="P186" s="25"/>
      <c r="Q186" s="25"/>
      <c r="R186" s="25"/>
      <c r="S186" s="25"/>
      <c r="T186" s="25"/>
      <c r="U186" s="25"/>
      <c r="V186" s="25"/>
      <c r="W186" s="25"/>
      <c r="X186" s="25"/>
      <c r="Y186" s="25"/>
      <c r="Z186" s="25"/>
    </row>
    <row r="187" spans="1:26" ht="15.75" customHeight="1">
      <c r="A187" s="25"/>
      <c r="B187" s="25"/>
      <c r="C187" s="25"/>
      <c r="D187" s="25"/>
      <c r="E187" s="25"/>
      <c r="F187" s="25"/>
      <c r="G187" s="25"/>
      <c r="H187" s="25"/>
      <c r="I187" s="25"/>
      <c r="J187" s="25"/>
      <c r="K187" s="25"/>
      <c r="L187" s="25"/>
      <c r="M187" s="25"/>
      <c r="N187" s="25"/>
      <c r="O187" s="25"/>
      <c r="P187" s="25"/>
      <c r="Q187" s="25"/>
      <c r="R187" s="25"/>
      <c r="S187" s="25"/>
      <c r="T187" s="25"/>
      <c r="U187" s="25"/>
      <c r="V187" s="25"/>
      <c r="W187" s="25"/>
      <c r="X187" s="25"/>
      <c r="Y187" s="25"/>
      <c r="Z187" s="25"/>
    </row>
    <row r="188" spans="1:26" ht="15.75" customHeight="1">
      <c r="A188" s="25"/>
      <c r="B188" s="25"/>
      <c r="C188" s="25"/>
      <c r="D188" s="25"/>
      <c r="E188" s="25"/>
      <c r="F188" s="25"/>
      <c r="G188" s="25"/>
      <c r="H188" s="25"/>
      <c r="I188" s="25"/>
      <c r="J188" s="25"/>
      <c r="K188" s="25"/>
      <c r="L188" s="25"/>
      <c r="M188" s="25"/>
      <c r="N188" s="25"/>
      <c r="O188" s="25"/>
      <c r="P188" s="25"/>
      <c r="Q188" s="25"/>
      <c r="R188" s="25"/>
      <c r="S188" s="25"/>
      <c r="T188" s="25"/>
      <c r="U188" s="25"/>
      <c r="V188" s="25"/>
      <c r="W188" s="25"/>
      <c r="X188" s="25"/>
      <c r="Y188" s="25"/>
      <c r="Z188" s="25"/>
    </row>
    <row r="189" spans="1:26" ht="15.75" customHeight="1">
      <c r="A189" s="25"/>
      <c r="B189" s="25"/>
      <c r="C189" s="25"/>
      <c r="D189" s="25"/>
      <c r="E189" s="25"/>
      <c r="F189" s="25"/>
      <c r="G189" s="25"/>
      <c r="H189" s="25"/>
      <c r="I189" s="25"/>
      <c r="J189" s="25"/>
      <c r="K189" s="25"/>
      <c r="L189" s="25"/>
      <c r="M189" s="25"/>
      <c r="N189" s="25"/>
      <c r="O189" s="25"/>
      <c r="P189" s="25"/>
      <c r="Q189" s="25"/>
      <c r="R189" s="25"/>
      <c r="S189" s="25"/>
      <c r="T189" s="25"/>
      <c r="U189" s="25"/>
      <c r="V189" s="25"/>
      <c r="W189" s="25"/>
      <c r="X189" s="25"/>
      <c r="Y189" s="25"/>
      <c r="Z189" s="25"/>
    </row>
    <row r="190" spans="1:26" ht="15.75" customHeight="1">
      <c r="A190" s="25"/>
      <c r="B190" s="25"/>
      <c r="C190" s="25"/>
      <c r="D190" s="25"/>
      <c r="E190" s="25"/>
      <c r="F190" s="25"/>
      <c r="G190" s="25"/>
      <c r="H190" s="25"/>
      <c r="I190" s="25"/>
      <c r="J190" s="25"/>
      <c r="K190" s="25"/>
      <c r="L190" s="25"/>
      <c r="M190" s="25"/>
      <c r="N190" s="25"/>
      <c r="O190" s="25"/>
      <c r="P190" s="25"/>
      <c r="Q190" s="25"/>
      <c r="R190" s="25"/>
      <c r="S190" s="25"/>
      <c r="T190" s="25"/>
      <c r="U190" s="25"/>
      <c r="V190" s="25"/>
      <c r="W190" s="25"/>
      <c r="X190" s="25"/>
      <c r="Y190" s="25"/>
      <c r="Z190" s="25"/>
    </row>
    <row r="191" spans="1:26" ht="15.75" customHeight="1">
      <c r="A191" s="25"/>
      <c r="B191" s="25"/>
      <c r="C191" s="25"/>
      <c r="D191" s="25"/>
      <c r="E191" s="25"/>
      <c r="F191" s="25"/>
      <c r="G191" s="25"/>
      <c r="H191" s="25"/>
      <c r="I191" s="25"/>
      <c r="J191" s="25"/>
      <c r="K191" s="25"/>
      <c r="L191" s="25"/>
      <c r="M191" s="25"/>
      <c r="N191" s="25"/>
      <c r="O191" s="25"/>
      <c r="P191" s="25"/>
      <c r="Q191" s="25"/>
      <c r="R191" s="25"/>
      <c r="S191" s="25"/>
      <c r="T191" s="25"/>
      <c r="U191" s="25"/>
      <c r="V191" s="25"/>
      <c r="W191" s="25"/>
      <c r="X191" s="25"/>
      <c r="Y191" s="25"/>
      <c r="Z191" s="25"/>
    </row>
    <row r="192" spans="1:26" ht="15.75" customHeight="1">
      <c r="A192" s="25"/>
      <c r="B192" s="25"/>
      <c r="C192" s="25"/>
      <c r="D192" s="25"/>
      <c r="E192" s="25"/>
      <c r="F192" s="25"/>
      <c r="G192" s="25"/>
      <c r="H192" s="25"/>
      <c r="I192" s="25"/>
      <c r="J192" s="25"/>
      <c r="K192" s="25"/>
      <c r="L192" s="25"/>
      <c r="M192" s="25"/>
      <c r="N192" s="25"/>
      <c r="O192" s="25"/>
      <c r="P192" s="25"/>
      <c r="Q192" s="25"/>
      <c r="R192" s="25"/>
      <c r="S192" s="25"/>
      <c r="T192" s="25"/>
      <c r="U192" s="25"/>
      <c r="V192" s="25"/>
      <c r="W192" s="25"/>
      <c r="X192" s="25"/>
      <c r="Y192" s="25"/>
      <c r="Z192" s="25"/>
    </row>
    <row r="193" spans="1:26" ht="15.75" customHeight="1">
      <c r="A193" s="25"/>
      <c r="B193" s="25"/>
      <c r="C193" s="25"/>
      <c r="D193" s="25"/>
      <c r="E193" s="25"/>
      <c r="F193" s="25"/>
      <c r="G193" s="25"/>
      <c r="H193" s="25"/>
      <c r="I193" s="25"/>
      <c r="J193" s="25"/>
      <c r="K193" s="25"/>
      <c r="L193" s="25"/>
      <c r="M193" s="25"/>
      <c r="N193" s="25"/>
      <c r="O193" s="25"/>
      <c r="P193" s="25"/>
      <c r="Q193" s="25"/>
      <c r="R193" s="25"/>
      <c r="S193" s="25"/>
      <c r="T193" s="25"/>
      <c r="U193" s="25"/>
      <c r="V193" s="25"/>
      <c r="W193" s="25"/>
      <c r="X193" s="25"/>
      <c r="Y193" s="25"/>
      <c r="Z193" s="25"/>
    </row>
    <row r="194" spans="1:26" ht="15.75" customHeight="1">
      <c r="A194" s="25"/>
      <c r="B194" s="25"/>
      <c r="C194" s="25"/>
      <c r="D194" s="25"/>
      <c r="E194" s="25"/>
      <c r="F194" s="25"/>
      <c r="G194" s="25"/>
      <c r="H194" s="25"/>
      <c r="I194" s="25"/>
      <c r="J194" s="25"/>
      <c r="K194" s="25"/>
      <c r="L194" s="25"/>
      <c r="M194" s="25"/>
      <c r="N194" s="25"/>
      <c r="O194" s="25"/>
      <c r="P194" s="25"/>
      <c r="Q194" s="25"/>
      <c r="R194" s="25"/>
      <c r="S194" s="25"/>
      <c r="T194" s="25"/>
      <c r="U194" s="25"/>
      <c r="V194" s="25"/>
      <c r="W194" s="25"/>
      <c r="X194" s="25"/>
      <c r="Y194" s="25"/>
      <c r="Z194" s="25"/>
    </row>
    <row r="195" spans="1:26" ht="15.75" customHeight="1">
      <c r="A195" s="25"/>
      <c r="B195" s="25"/>
      <c r="C195" s="25"/>
      <c r="D195" s="25"/>
      <c r="E195" s="25"/>
      <c r="F195" s="25"/>
      <c r="G195" s="25"/>
      <c r="H195" s="25"/>
      <c r="I195" s="25"/>
      <c r="J195" s="25"/>
      <c r="K195" s="25"/>
      <c r="L195" s="25"/>
      <c r="M195" s="25"/>
      <c r="N195" s="25"/>
      <c r="O195" s="25"/>
      <c r="P195" s="25"/>
      <c r="Q195" s="25"/>
      <c r="R195" s="25"/>
      <c r="S195" s="25"/>
      <c r="T195" s="25"/>
      <c r="U195" s="25"/>
      <c r="V195" s="25"/>
      <c r="W195" s="25"/>
      <c r="X195" s="25"/>
      <c r="Y195" s="25"/>
      <c r="Z195" s="25"/>
    </row>
    <row r="196" spans="1:26" ht="15.75" customHeight="1">
      <c r="A196" s="25"/>
      <c r="B196" s="25"/>
      <c r="C196" s="25"/>
      <c r="D196" s="25"/>
      <c r="E196" s="25"/>
      <c r="F196" s="25"/>
      <c r="G196" s="25"/>
      <c r="H196" s="25"/>
      <c r="I196" s="25"/>
      <c r="J196" s="25"/>
      <c r="K196" s="25"/>
      <c r="L196" s="25"/>
      <c r="M196" s="25"/>
      <c r="N196" s="25"/>
      <c r="O196" s="25"/>
      <c r="P196" s="25"/>
      <c r="Q196" s="25"/>
      <c r="R196" s="25"/>
      <c r="S196" s="25"/>
      <c r="T196" s="25"/>
      <c r="U196" s="25"/>
      <c r="V196" s="25"/>
      <c r="W196" s="25"/>
      <c r="X196" s="25"/>
      <c r="Y196" s="25"/>
      <c r="Z196" s="25"/>
    </row>
    <row r="197" spans="1:26" ht="15.75" customHeight="1">
      <c r="A197" s="25"/>
      <c r="B197" s="25"/>
      <c r="C197" s="25"/>
      <c r="D197" s="25"/>
      <c r="E197" s="25"/>
      <c r="F197" s="25"/>
      <c r="G197" s="25"/>
      <c r="H197" s="25"/>
      <c r="I197" s="25"/>
      <c r="J197" s="25"/>
      <c r="K197" s="25"/>
      <c r="L197" s="25"/>
      <c r="M197" s="25"/>
      <c r="N197" s="25"/>
      <c r="O197" s="25"/>
      <c r="P197" s="25"/>
      <c r="Q197" s="25"/>
      <c r="R197" s="25"/>
      <c r="S197" s="25"/>
      <c r="T197" s="25"/>
      <c r="U197" s="25"/>
      <c r="V197" s="25"/>
      <c r="W197" s="25"/>
      <c r="X197" s="25"/>
      <c r="Y197" s="25"/>
      <c r="Z197" s="25"/>
    </row>
    <row r="198" spans="1:26" ht="15.75" customHeight="1">
      <c r="A198" s="25"/>
      <c r="B198" s="25"/>
      <c r="C198" s="25"/>
      <c r="D198" s="25"/>
      <c r="E198" s="25"/>
      <c r="F198" s="25"/>
      <c r="G198" s="25"/>
      <c r="H198" s="25"/>
      <c r="I198" s="25"/>
      <c r="J198" s="25"/>
      <c r="K198" s="25"/>
      <c r="L198" s="25"/>
      <c r="M198" s="25"/>
      <c r="N198" s="25"/>
      <c r="O198" s="25"/>
      <c r="P198" s="25"/>
      <c r="Q198" s="25"/>
      <c r="R198" s="25"/>
      <c r="S198" s="25"/>
      <c r="T198" s="25"/>
      <c r="U198" s="25"/>
      <c r="V198" s="25"/>
      <c r="W198" s="25"/>
      <c r="X198" s="25"/>
      <c r="Y198" s="25"/>
      <c r="Z198" s="25"/>
    </row>
    <row r="199" spans="1:26" ht="15.75" customHeight="1">
      <c r="A199" s="25"/>
      <c r="B199" s="25"/>
      <c r="C199" s="25"/>
      <c r="D199" s="25"/>
      <c r="E199" s="25"/>
      <c r="F199" s="25"/>
      <c r="G199" s="25"/>
      <c r="H199" s="25"/>
      <c r="I199" s="25"/>
      <c r="J199" s="25"/>
      <c r="K199" s="25"/>
      <c r="L199" s="25"/>
      <c r="M199" s="25"/>
      <c r="N199" s="25"/>
      <c r="O199" s="25"/>
      <c r="P199" s="25"/>
      <c r="Q199" s="25"/>
      <c r="R199" s="25"/>
      <c r="S199" s="25"/>
      <c r="T199" s="25"/>
      <c r="U199" s="25"/>
      <c r="V199" s="25"/>
      <c r="W199" s="25"/>
      <c r="X199" s="25"/>
      <c r="Y199" s="25"/>
      <c r="Z199" s="25"/>
    </row>
    <row r="200" spans="1:26" ht="15.75" customHeight="1">
      <c r="A200" s="25"/>
      <c r="B200" s="25"/>
      <c r="C200" s="25"/>
      <c r="D200" s="25"/>
      <c r="E200" s="25"/>
      <c r="F200" s="25"/>
      <c r="G200" s="25"/>
      <c r="H200" s="25"/>
      <c r="I200" s="25"/>
      <c r="J200" s="25"/>
      <c r="K200" s="25"/>
      <c r="L200" s="25"/>
      <c r="M200" s="25"/>
      <c r="N200" s="25"/>
      <c r="O200" s="25"/>
      <c r="P200" s="25"/>
      <c r="Q200" s="25"/>
      <c r="R200" s="25"/>
      <c r="S200" s="25"/>
      <c r="T200" s="25"/>
      <c r="U200" s="25"/>
      <c r="V200" s="25"/>
      <c r="W200" s="25"/>
      <c r="X200" s="25"/>
      <c r="Y200" s="25"/>
      <c r="Z200" s="25"/>
    </row>
    <row r="201" spans="1:26" ht="15.75" customHeight="1">
      <c r="A201" s="25"/>
      <c r="B201" s="25"/>
      <c r="C201" s="25"/>
      <c r="D201" s="25"/>
      <c r="E201" s="25"/>
      <c r="F201" s="25"/>
      <c r="G201" s="25"/>
      <c r="H201" s="25"/>
      <c r="I201" s="25"/>
      <c r="J201" s="25"/>
      <c r="K201" s="25"/>
      <c r="L201" s="25"/>
      <c r="M201" s="25"/>
      <c r="N201" s="25"/>
      <c r="O201" s="25"/>
      <c r="P201" s="25"/>
      <c r="Q201" s="25"/>
      <c r="R201" s="25"/>
      <c r="S201" s="25"/>
      <c r="T201" s="25"/>
      <c r="U201" s="25"/>
      <c r="V201" s="25"/>
      <c r="W201" s="25"/>
      <c r="X201" s="25"/>
      <c r="Y201" s="25"/>
      <c r="Z201" s="25"/>
    </row>
    <row r="202" spans="1:26" ht="15.75" customHeight="1">
      <c r="A202" s="25"/>
      <c r="B202" s="25"/>
      <c r="C202" s="25"/>
      <c r="D202" s="25"/>
      <c r="E202" s="25"/>
      <c r="F202" s="25"/>
      <c r="G202" s="25"/>
      <c r="H202" s="25"/>
      <c r="I202" s="25"/>
      <c r="J202" s="25"/>
      <c r="K202" s="25"/>
      <c r="L202" s="25"/>
      <c r="M202" s="25"/>
      <c r="N202" s="25"/>
      <c r="O202" s="25"/>
      <c r="P202" s="25"/>
      <c r="Q202" s="25"/>
      <c r="R202" s="25"/>
      <c r="S202" s="25"/>
      <c r="T202" s="25"/>
      <c r="U202" s="25"/>
      <c r="V202" s="25"/>
      <c r="W202" s="25"/>
      <c r="X202" s="25"/>
      <c r="Y202" s="25"/>
      <c r="Z202" s="25"/>
    </row>
    <row r="203" spans="1:26" ht="15.75" customHeight="1">
      <c r="A203" s="25"/>
      <c r="B203" s="25"/>
      <c r="C203" s="25"/>
      <c r="D203" s="25"/>
      <c r="E203" s="25"/>
      <c r="F203" s="25"/>
      <c r="G203" s="25"/>
      <c r="H203" s="25"/>
      <c r="I203" s="25"/>
      <c r="J203" s="25"/>
      <c r="K203" s="25"/>
      <c r="L203" s="25"/>
      <c r="M203" s="25"/>
      <c r="N203" s="25"/>
      <c r="O203" s="25"/>
      <c r="P203" s="25"/>
      <c r="Q203" s="25"/>
      <c r="R203" s="25"/>
      <c r="S203" s="25"/>
      <c r="T203" s="25"/>
      <c r="U203" s="25"/>
      <c r="V203" s="25"/>
      <c r="W203" s="25"/>
      <c r="X203" s="25"/>
      <c r="Y203" s="25"/>
      <c r="Z203" s="25"/>
    </row>
    <row r="204" spans="1:26" ht="15.75" customHeight="1">
      <c r="A204" s="25"/>
      <c r="B204" s="25"/>
      <c r="C204" s="25"/>
      <c r="D204" s="25"/>
      <c r="E204" s="25"/>
      <c r="F204" s="25"/>
      <c r="G204" s="25"/>
      <c r="H204" s="25"/>
      <c r="I204" s="25"/>
      <c r="J204" s="25"/>
      <c r="K204" s="25"/>
      <c r="L204" s="25"/>
      <c r="M204" s="25"/>
      <c r="N204" s="25"/>
      <c r="O204" s="25"/>
      <c r="P204" s="25"/>
      <c r="Q204" s="25"/>
      <c r="R204" s="25"/>
      <c r="S204" s="25"/>
      <c r="T204" s="25"/>
      <c r="U204" s="25"/>
      <c r="V204" s="25"/>
      <c r="W204" s="25"/>
      <c r="X204" s="25"/>
      <c r="Y204" s="25"/>
      <c r="Z204" s="25"/>
    </row>
    <row r="205" spans="1:26" ht="15.75" customHeight="1">
      <c r="A205" s="25"/>
      <c r="B205" s="25"/>
      <c r="C205" s="25"/>
      <c r="D205" s="25"/>
      <c r="E205" s="25"/>
      <c r="F205" s="25"/>
      <c r="G205" s="25"/>
      <c r="H205" s="25"/>
      <c r="I205" s="25"/>
      <c r="J205" s="25"/>
      <c r="K205" s="25"/>
      <c r="L205" s="25"/>
      <c r="M205" s="25"/>
      <c r="N205" s="25"/>
      <c r="O205" s="25"/>
      <c r="P205" s="25"/>
      <c r="Q205" s="25"/>
      <c r="R205" s="25"/>
      <c r="S205" s="25"/>
      <c r="T205" s="25"/>
      <c r="U205" s="25"/>
      <c r="V205" s="25"/>
      <c r="W205" s="25"/>
      <c r="X205" s="25"/>
      <c r="Y205" s="25"/>
      <c r="Z205" s="25"/>
    </row>
    <row r="206" spans="1:26" ht="15.75" customHeight="1">
      <c r="A206" s="25"/>
      <c r="B206" s="25"/>
      <c r="C206" s="25"/>
      <c r="D206" s="25"/>
      <c r="E206" s="25"/>
      <c r="F206" s="25"/>
      <c r="G206" s="25"/>
      <c r="H206" s="25"/>
      <c r="I206" s="25"/>
      <c r="J206" s="25"/>
      <c r="K206" s="25"/>
      <c r="L206" s="25"/>
      <c r="M206" s="25"/>
      <c r="N206" s="25"/>
      <c r="O206" s="25"/>
      <c r="P206" s="25"/>
      <c r="Q206" s="25"/>
      <c r="R206" s="25"/>
      <c r="S206" s="25"/>
      <c r="T206" s="25"/>
      <c r="U206" s="25"/>
      <c r="V206" s="25"/>
      <c r="W206" s="25"/>
      <c r="X206" s="25"/>
      <c r="Y206" s="25"/>
      <c r="Z206" s="25"/>
    </row>
    <row r="207" spans="1:26" ht="15.75" customHeight="1">
      <c r="A207" s="25"/>
      <c r="B207" s="25"/>
      <c r="C207" s="25"/>
      <c r="D207" s="25"/>
      <c r="E207" s="25"/>
      <c r="F207" s="25"/>
      <c r="G207" s="25"/>
      <c r="H207" s="25"/>
      <c r="I207" s="25"/>
      <c r="J207" s="25"/>
      <c r="K207" s="25"/>
      <c r="L207" s="25"/>
      <c r="M207" s="25"/>
      <c r="N207" s="25"/>
      <c r="O207" s="25"/>
      <c r="P207" s="25"/>
      <c r="Q207" s="25"/>
      <c r="R207" s="25"/>
      <c r="S207" s="25"/>
      <c r="T207" s="25"/>
      <c r="U207" s="25"/>
      <c r="V207" s="25"/>
      <c r="W207" s="25"/>
      <c r="X207" s="25"/>
      <c r="Y207" s="25"/>
      <c r="Z207" s="25"/>
    </row>
    <row r="208" spans="1:26" ht="15.75" customHeight="1">
      <c r="A208" s="25"/>
      <c r="B208" s="25"/>
      <c r="C208" s="25"/>
      <c r="D208" s="25"/>
      <c r="E208" s="25"/>
      <c r="F208" s="25"/>
      <c r="G208" s="25"/>
      <c r="H208" s="25"/>
      <c r="I208" s="25"/>
      <c r="J208" s="25"/>
      <c r="K208" s="25"/>
      <c r="L208" s="25"/>
      <c r="M208" s="25"/>
      <c r="N208" s="25"/>
      <c r="O208" s="25"/>
      <c r="P208" s="25"/>
      <c r="Q208" s="25"/>
      <c r="R208" s="25"/>
      <c r="S208" s="25"/>
      <c r="T208" s="25"/>
      <c r="U208" s="25"/>
      <c r="V208" s="25"/>
      <c r="W208" s="25"/>
      <c r="X208" s="25"/>
      <c r="Y208" s="25"/>
      <c r="Z208" s="25"/>
    </row>
    <row r="209" spans="1:26" ht="15.75" customHeight="1">
      <c r="A209" s="25"/>
      <c r="B209" s="25"/>
      <c r="C209" s="25"/>
      <c r="D209" s="25"/>
      <c r="E209" s="25"/>
      <c r="F209" s="25"/>
      <c r="G209" s="25"/>
      <c r="H209" s="25"/>
      <c r="I209" s="25"/>
      <c r="J209" s="25"/>
      <c r="K209" s="25"/>
      <c r="L209" s="25"/>
      <c r="M209" s="25"/>
      <c r="N209" s="25"/>
      <c r="O209" s="25"/>
      <c r="P209" s="25"/>
      <c r="Q209" s="25"/>
      <c r="R209" s="25"/>
      <c r="S209" s="25"/>
      <c r="T209" s="25"/>
      <c r="U209" s="25"/>
      <c r="V209" s="25"/>
      <c r="W209" s="25"/>
      <c r="X209" s="25"/>
      <c r="Y209" s="25"/>
      <c r="Z209" s="25"/>
    </row>
    <row r="210" spans="1:26" ht="15.75" customHeight="1">
      <c r="A210" s="25"/>
      <c r="B210" s="25"/>
      <c r="C210" s="25"/>
      <c r="D210" s="25"/>
      <c r="E210" s="25"/>
      <c r="F210" s="25"/>
      <c r="G210" s="25"/>
      <c r="H210" s="25"/>
      <c r="I210" s="25"/>
      <c r="J210" s="25"/>
      <c r="K210" s="25"/>
      <c r="L210" s="25"/>
      <c r="M210" s="25"/>
      <c r="N210" s="25"/>
      <c r="O210" s="25"/>
      <c r="P210" s="25"/>
      <c r="Q210" s="25"/>
      <c r="R210" s="25"/>
      <c r="S210" s="25"/>
      <c r="T210" s="25"/>
      <c r="U210" s="25"/>
      <c r="V210" s="25"/>
      <c r="W210" s="25"/>
      <c r="X210" s="25"/>
      <c r="Y210" s="25"/>
      <c r="Z210" s="25"/>
    </row>
    <row r="211" spans="1:26" ht="15.75" customHeight="1">
      <c r="A211" s="25"/>
      <c r="B211" s="25"/>
      <c r="C211" s="25"/>
      <c r="D211" s="25"/>
      <c r="E211" s="25"/>
      <c r="F211" s="25"/>
      <c r="G211" s="25"/>
      <c r="H211" s="25"/>
      <c r="I211" s="25"/>
      <c r="J211" s="25"/>
      <c r="K211" s="25"/>
      <c r="L211" s="25"/>
      <c r="M211" s="25"/>
      <c r="N211" s="25"/>
      <c r="O211" s="25"/>
      <c r="P211" s="25"/>
      <c r="Q211" s="25"/>
      <c r="R211" s="25"/>
      <c r="S211" s="25"/>
      <c r="T211" s="25"/>
      <c r="U211" s="25"/>
      <c r="V211" s="25"/>
      <c r="W211" s="25"/>
      <c r="X211" s="25"/>
      <c r="Y211" s="25"/>
      <c r="Z211" s="25"/>
    </row>
    <row r="212" spans="1:26" ht="15.75" customHeight="1">
      <c r="A212" s="25"/>
      <c r="B212" s="25"/>
      <c r="C212" s="25"/>
      <c r="D212" s="25"/>
      <c r="E212" s="25"/>
      <c r="F212" s="25"/>
      <c r="G212" s="25"/>
      <c r="H212" s="25"/>
      <c r="I212" s="25"/>
      <c r="J212" s="25"/>
      <c r="K212" s="25"/>
      <c r="L212" s="25"/>
      <c r="M212" s="25"/>
      <c r="N212" s="25"/>
      <c r="O212" s="25"/>
      <c r="P212" s="25"/>
      <c r="Q212" s="25"/>
      <c r="R212" s="25"/>
      <c r="S212" s="25"/>
      <c r="T212" s="25"/>
      <c r="U212" s="25"/>
      <c r="V212" s="25"/>
      <c r="W212" s="25"/>
      <c r="X212" s="25"/>
      <c r="Y212" s="25"/>
      <c r="Z212" s="25"/>
    </row>
    <row r="213" spans="1:26" ht="15.75" customHeight="1">
      <c r="A213" s="25"/>
      <c r="B213" s="25"/>
      <c r="C213" s="25"/>
      <c r="D213" s="25"/>
      <c r="E213" s="25"/>
      <c r="F213" s="25"/>
      <c r="G213" s="25"/>
      <c r="H213" s="25"/>
      <c r="I213" s="25"/>
      <c r="J213" s="25"/>
      <c r="K213" s="25"/>
      <c r="L213" s="25"/>
      <c r="M213" s="25"/>
      <c r="N213" s="25"/>
      <c r="O213" s="25"/>
      <c r="P213" s="25"/>
      <c r="Q213" s="25"/>
      <c r="R213" s="25"/>
      <c r="S213" s="25"/>
      <c r="T213" s="25"/>
      <c r="U213" s="25"/>
      <c r="V213" s="25"/>
      <c r="W213" s="25"/>
      <c r="X213" s="25"/>
      <c r="Y213" s="25"/>
      <c r="Z213" s="25"/>
    </row>
    <row r="214" spans="1:26" ht="15.75" customHeight="1">
      <c r="A214" s="25"/>
      <c r="B214" s="25"/>
      <c r="C214" s="25"/>
      <c r="D214" s="25"/>
      <c r="E214" s="25"/>
      <c r="F214" s="25"/>
      <c r="G214" s="25"/>
      <c r="H214" s="25"/>
      <c r="I214" s="25"/>
      <c r="J214" s="25"/>
      <c r="K214" s="25"/>
      <c r="L214" s="25"/>
      <c r="M214" s="25"/>
      <c r="N214" s="25"/>
      <c r="O214" s="25"/>
      <c r="P214" s="25"/>
      <c r="Q214" s="25"/>
      <c r="R214" s="25"/>
      <c r="S214" s="25"/>
      <c r="T214" s="25"/>
      <c r="U214" s="25"/>
      <c r="V214" s="25"/>
      <c r="W214" s="25"/>
      <c r="X214" s="25"/>
      <c r="Y214" s="25"/>
      <c r="Z214" s="25"/>
    </row>
    <row r="215" spans="1:26" ht="15.75" customHeight="1">
      <c r="A215" s="25"/>
      <c r="B215" s="25"/>
      <c r="C215" s="25"/>
      <c r="D215" s="25"/>
      <c r="E215" s="25"/>
      <c r="F215" s="25"/>
      <c r="G215" s="25"/>
      <c r="H215" s="25"/>
      <c r="I215" s="25"/>
      <c r="J215" s="25"/>
      <c r="K215" s="25"/>
      <c r="L215" s="25"/>
      <c r="M215" s="25"/>
      <c r="N215" s="25"/>
      <c r="O215" s="25"/>
      <c r="P215" s="25"/>
      <c r="Q215" s="25"/>
      <c r="R215" s="25"/>
      <c r="S215" s="25"/>
      <c r="T215" s="25"/>
      <c r="U215" s="25"/>
      <c r="V215" s="25"/>
      <c r="W215" s="25"/>
      <c r="X215" s="25"/>
      <c r="Y215" s="25"/>
      <c r="Z215" s="25"/>
    </row>
    <row r="216" spans="1:26" ht="15.75" customHeight="1">
      <c r="A216" s="25"/>
      <c r="B216" s="25"/>
      <c r="C216" s="25"/>
      <c r="D216" s="25"/>
      <c r="E216" s="25"/>
      <c r="F216" s="25"/>
      <c r="G216" s="25"/>
      <c r="H216" s="25"/>
      <c r="I216" s="25"/>
      <c r="J216" s="25"/>
      <c r="K216" s="25"/>
      <c r="L216" s="25"/>
      <c r="M216" s="25"/>
      <c r="N216" s="25"/>
      <c r="O216" s="25"/>
      <c r="P216" s="25"/>
      <c r="Q216" s="25"/>
      <c r="R216" s="25"/>
      <c r="S216" s="25"/>
      <c r="T216" s="25"/>
      <c r="U216" s="25"/>
      <c r="V216" s="25"/>
      <c r="W216" s="25"/>
      <c r="X216" s="25"/>
      <c r="Y216" s="25"/>
      <c r="Z216" s="25"/>
    </row>
    <row r="217" spans="1:26" ht="15.75" customHeight="1">
      <c r="A217" s="25"/>
      <c r="B217" s="25"/>
      <c r="C217" s="25"/>
      <c r="D217" s="25"/>
      <c r="E217" s="25"/>
      <c r="F217" s="25"/>
      <c r="G217" s="25"/>
      <c r="H217" s="25"/>
      <c r="I217" s="25"/>
      <c r="J217" s="25"/>
      <c r="K217" s="25"/>
      <c r="L217" s="25"/>
      <c r="M217" s="25"/>
      <c r="N217" s="25"/>
      <c r="O217" s="25"/>
      <c r="P217" s="25"/>
      <c r="Q217" s="25"/>
      <c r="R217" s="25"/>
      <c r="S217" s="25"/>
      <c r="T217" s="25"/>
      <c r="U217" s="25"/>
      <c r="V217" s="25"/>
      <c r="W217" s="25"/>
      <c r="X217" s="25"/>
      <c r="Y217" s="25"/>
      <c r="Z217" s="25"/>
    </row>
    <row r="218" spans="1:26" ht="15.75" customHeight="1">
      <c r="A218" s="25"/>
      <c r="B218" s="25"/>
      <c r="C218" s="25"/>
      <c r="D218" s="25"/>
      <c r="E218" s="25"/>
      <c r="F218" s="25"/>
      <c r="G218" s="25"/>
      <c r="H218" s="25"/>
      <c r="I218" s="25"/>
      <c r="J218" s="25"/>
      <c r="K218" s="25"/>
      <c r="L218" s="25"/>
      <c r="M218" s="25"/>
      <c r="N218" s="25"/>
      <c r="O218" s="25"/>
      <c r="P218" s="25"/>
      <c r="Q218" s="25"/>
      <c r="R218" s="25"/>
      <c r="S218" s="25"/>
      <c r="T218" s="25"/>
      <c r="U218" s="25"/>
      <c r="V218" s="25"/>
      <c r="W218" s="25"/>
      <c r="X218" s="25"/>
      <c r="Y218" s="25"/>
      <c r="Z218" s="25"/>
    </row>
    <row r="219" spans="1:26" ht="15.75" customHeight="1">
      <c r="A219" s="25"/>
      <c r="B219" s="25"/>
      <c r="C219" s="25"/>
      <c r="D219" s="25"/>
      <c r="E219" s="25"/>
      <c r="F219" s="25"/>
      <c r="G219" s="25"/>
      <c r="H219" s="25"/>
      <c r="I219" s="25"/>
      <c r="J219" s="25"/>
      <c r="K219" s="25"/>
      <c r="L219" s="25"/>
      <c r="M219" s="25"/>
      <c r="N219" s="25"/>
      <c r="O219" s="25"/>
      <c r="P219" s="25"/>
      <c r="Q219" s="25"/>
      <c r="R219" s="25"/>
      <c r="S219" s="25"/>
      <c r="T219" s="25"/>
      <c r="U219" s="25"/>
      <c r="V219" s="25"/>
      <c r="W219" s="25"/>
      <c r="X219" s="25"/>
      <c r="Y219" s="25"/>
      <c r="Z219" s="25"/>
    </row>
    <row r="220" spans="1:26" ht="15.75" customHeight="1">
      <c r="A220" s="25"/>
      <c r="B220" s="25"/>
      <c r="C220" s="25"/>
      <c r="D220" s="25"/>
      <c r="E220" s="25"/>
      <c r="F220" s="25"/>
      <c r="G220" s="25"/>
      <c r="H220" s="25"/>
      <c r="I220" s="25"/>
      <c r="J220" s="25"/>
      <c r="K220" s="25"/>
      <c r="L220" s="25"/>
      <c r="M220" s="25"/>
      <c r="N220" s="25"/>
      <c r="O220" s="25"/>
      <c r="P220" s="25"/>
      <c r="Q220" s="25"/>
      <c r="R220" s="25"/>
      <c r="S220" s="25"/>
      <c r="T220" s="25"/>
      <c r="U220" s="25"/>
      <c r="V220" s="25"/>
      <c r="W220" s="25"/>
      <c r="X220" s="25"/>
      <c r="Y220" s="25"/>
      <c r="Z220" s="25"/>
    </row>
    <row r="221" spans="1:26" ht="15.75" customHeight="1">
      <c r="A221" s="25"/>
      <c r="B221" s="25"/>
      <c r="C221" s="25"/>
      <c r="D221" s="25"/>
      <c r="E221" s="25"/>
      <c r="F221" s="25"/>
      <c r="G221" s="25"/>
      <c r="H221" s="25"/>
      <c r="I221" s="25"/>
      <c r="J221" s="25"/>
      <c r="K221" s="25"/>
      <c r="L221" s="25"/>
      <c r="M221" s="25"/>
      <c r="N221" s="25"/>
      <c r="O221" s="25"/>
      <c r="P221" s="25"/>
      <c r="Q221" s="25"/>
      <c r="R221" s="25"/>
      <c r="S221" s="25"/>
      <c r="T221" s="25"/>
      <c r="U221" s="25"/>
      <c r="V221" s="25"/>
      <c r="W221" s="25"/>
      <c r="X221" s="25"/>
      <c r="Y221" s="25"/>
      <c r="Z221" s="25"/>
    </row>
    <row r="222" spans="1:26" ht="15.75" customHeight="1">
      <c r="A222" s="25"/>
      <c r="B222" s="25"/>
      <c r="C222" s="25"/>
      <c r="D222" s="25"/>
      <c r="E222" s="25"/>
      <c r="F222" s="25"/>
      <c r="G222" s="25"/>
      <c r="H222" s="25"/>
      <c r="I222" s="25"/>
      <c r="J222" s="25"/>
      <c r="K222" s="25"/>
      <c r="L222" s="25"/>
      <c r="M222" s="25"/>
      <c r="N222" s="25"/>
      <c r="O222" s="25"/>
      <c r="P222" s="25"/>
      <c r="Q222" s="25"/>
      <c r="R222" s="25"/>
      <c r="S222" s="25"/>
      <c r="T222" s="25"/>
      <c r="U222" s="25"/>
      <c r="V222" s="25"/>
      <c r="W222" s="25"/>
      <c r="X222" s="25"/>
      <c r="Y222" s="25"/>
      <c r="Z222" s="25"/>
    </row>
    <row r="223" spans="1:26" ht="15.75" customHeight="1">
      <c r="A223" s="25"/>
      <c r="B223" s="25"/>
      <c r="C223" s="25"/>
      <c r="D223" s="25"/>
      <c r="E223" s="25"/>
      <c r="F223" s="25"/>
      <c r="G223" s="25"/>
      <c r="H223" s="25"/>
      <c r="I223" s="25"/>
      <c r="J223" s="25"/>
      <c r="K223" s="25"/>
      <c r="L223" s="25"/>
      <c r="M223" s="25"/>
      <c r="N223" s="25"/>
      <c r="O223" s="25"/>
      <c r="P223" s="25"/>
      <c r="Q223" s="25"/>
      <c r="R223" s="25"/>
      <c r="S223" s="25"/>
      <c r="T223" s="25"/>
      <c r="U223" s="25"/>
      <c r="V223" s="25"/>
      <c r="W223" s="25"/>
      <c r="X223" s="25"/>
      <c r="Y223" s="25"/>
      <c r="Z223" s="25"/>
    </row>
    <row r="224" spans="1:26" ht="15.75" customHeight="1">
      <c r="A224" s="25"/>
      <c r="B224" s="25"/>
      <c r="C224" s="25"/>
      <c r="D224" s="25"/>
      <c r="E224" s="25"/>
      <c r="F224" s="25"/>
      <c r="G224" s="25"/>
      <c r="H224" s="25"/>
      <c r="I224" s="25"/>
      <c r="J224" s="25"/>
      <c r="K224" s="25"/>
      <c r="L224" s="25"/>
      <c r="M224" s="25"/>
      <c r="N224" s="25"/>
      <c r="O224" s="25"/>
      <c r="P224" s="25"/>
      <c r="Q224" s="25"/>
      <c r="R224" s="25"/>
      <c r="S224" s="25"/>
      <c r="T224" s="25"/>
      <c r="U224" s="25"/>
      <c r="V224" s="25"/>
      <c r="W224" s="25"/>
      <c r="X224" s="25"/>
      <c r="Y224" s="25"/>
      <c r="Z224" s="25"/>
    </row>
    <row r="225" spans="1:26" ht="15.75" customHeight="1">
      <c r="A225" s="25"/>
      <c r="B225" s="25"/>
      <c r="C225" s="25"/>
      <c r="D225" s="25"/>
      <c r="E225" s="25"/>
      <c r="F225" s="25"/>
      <c r="G225" s="25"/>
      <c r="H225" s="25"/>
      <c r="I225" s="25"/>
      <c r="J225" s="25"/>
      <c r="K225" s="25"/>
      <c r="L225" s="25"/>
      <c r="M225" s="25"/>
      <c r="N225" s="25"/>
      <c r="O225" s="25"/>
      <c r="P225" s="25"/>
      <c r="Q225" s="25"/>
      <c r="R225" s="25"/>
      <c r="S225" s="25"/>
      <c r="T225" s="25"/>
      <c r="U225" s="25"/>
      <c r="V225" s="25"/>
      <c r="W225" s="25"/>
      <c r="X225" s="25"/>
      <c r="Y225" s="25"/>
      <c r="Z225" s="25"/>
    </row>
    <row r="226" spans="1:26" ht="15.75" customHeight="1">
      <c r="A226" s="25"/>
      <c r="B226" s="25"/>
      <c r="C226" s="25"/>
      <c r="D226" s="25"/>
      <c r="E226" s="25"/>
      <c r="F226" s="25"/>
      <c r="G226" s="25"/>
      <c r="H226" s="25"/>
      <c r="I226" s="25"/>
      <c r="J226" s="25"/>
      <c r="K226" s="25"/>
      <c r="L226" s="25"/>
      <c r="M226" s="25"/>
      <c r="N226" s="25"/>
      <c r="O226" s="25"/>
      <c r="P226" s="25"/>
      <c r="Q226" s="25"/>
      <c r="R226" s="25"/>
      <c r="S226" s="25"/>
      <c r="T226" s="25"/>
      <c r="U226" s="25"/>
      <c r="V226" s="25"/>
      <c r="W226" s="25"/>
      <c r="X226" s="25"/>
      <c r="Y226" s="25"/>
      <c r="Z226" s="25"/>
    </row>
    <row r="227" spans="1:26" ht="15.75" customHeight="1">
      <c r="A227" s="25"/>
      <c r="B227" s="25"/>
      <c r="C227" s="25"/>
      <c r="D227" s="25"/>
      <c r="E227" s="25"/>
      <c r="F227" s="25"/>
      <c r="G227" s="25"/>
      <c r="H227" s="25"/>
      <c r="I227" s="25"/>
      <c r="J227" s="25"/>
      <c r="K227" s="25"/>
      <c r="L227" s="25"/>
      <c r="M227" s="25"/>
      <c r="N227" s="25"/>
      <c r="O227" s="25"/>
      <c r="P227" s="25"/>
      <c r="Q227" s="25"/>
      <c r="R227" s="25"/>
      <c r="S227" s="25"/>
      <c r="T227" s="25"/>
      <c r="U227" s="25"/>
      <c r="V227" s="25"/>
      <c r="W227" s="25"/>
      <c r="X227" s="25"/>
      <c r="Y227" s="25"/>
      <c r="Z227" s="25"/>
    </row>
    <row r="228" spans="1:26" ht="15.75" customHeight="1">
      <c r="A228" s="25"/>
      <c r="B228" s="25"/>
      <c r="C228" s="25"/>
      <c r="D228" s="25"/>
      <c r="E228" s="25"/>
      <c r="F228" s="25"/>
      <c r="G228" s="25"/>
      <c r="H228" s="25"/>
      <c r="I228" s="25"/>
      <c r="J228" s="25"/>
      <c r="K228" s="25"/>
      <c r="L228" s="25"/>
      <c r="M228" s="25"/>
      <c r="N228" s="25"/>
      <c r="O228" s="25"/>
      <c r="P228" s="25"/>
      <c r="Q228" s="25"/>
      <c r="R228" s="25"/>
      <c r="S228" s="25"/>
      <c r="T228" s="25"/>
      <c r="U228" s="25"/>
      <c r="V228" s="25"/>
      <c r="W228" s="25"/>
      <c r="X228" s="25"/>
      <c r="Y228" s="25"/>
      <c r="Z228" s="25"/>
    </row>
    <row r="229" spans="1:26" ht="15.75" customHeight="1">
      <c r="A229" s="25"/>
      <c r="B229" s="25"/>
      <c r="C229" s="25"/>
      <c r="D229" s="25"/>
      <c r="E229" s="25"/>
      <c r="F229" s="25"/>
      <c r="G229" s="25"/>
      <c r="H229" s="25"/>
      <c r="I229" s="25"/>
      <c r="J229" s="25"/>
      <c r="K229" s="25"/>
      <c r="L229" s="25"/>
      <c r="M229" s="25"/>
      <c r="N229" s="25"/>
      <c r="O229" s="25"/>
      <c r="P229" s="25"/>
      <c r="Q229" s="25"/>
      <c r="R229" s="25"/>
      <c r="S229" s="25"/>
      <c r="T229" s="25"/>
      <c r="U229" s="25"/>
      <c r="V229" s="25"/>
      <c r="W229" s="25"/>
      <c r="X229" s="25"/>
      <c r="Y229" s="25"/>
      <c r="Z229" s="25"/>
    </row>
    <row r="230" spans="1:26" ht="15.75" customHeight="1">
      <c r="A230" s="25"/>
      <c r="B230" s="25"/>
      <c r="C230" s="25"/>
      <c r="D230" s="25"/>
      <c r="E230" s="25"/>
      <c r="F230" s="25"/>
      <c r="G230" s="25"/>
      <c r="H230" s="25"/>
      <c r="I230" s="25"/>
      <c r="J230" s="25"/>
      <c r="K230" s="25"/>
      <c r="L230" s="25"/>
      <c r="M230" s="25"/>
      <c r="N230" s="25"/>
      <c r="O230" s="25"/>
      <c r="P230" s="25"/>
      <c r="Q230" s="25"/>
      <c r="R230" s="25"/>
      <c r="S230" s="25"/>
      <c r="T230" s="25"/>
      <c r="U230" s="25"/>
      <c r="V230" s="25"/>
      <c r="W230" s="25"/>
      <c r="X230" s="25"/>
      <c r="Y230" s="25"/>
      <c r="Z230" s="25"/>
    </row>
    <row r="231" spans="1:26" ht="15.75" customHeight="1">
      <c r="A231" s="25"/>
      <c r="B231" s="25"/>
      <c r="C231" s="25"/>
      <c r="D231" s="25"/>
      <c r="E231" s="25"/>
      <c r="F231" s="25"/>
      <c r="G231" s="25"/>
      <c r="H231" s="25"/>
      <c r="I231" s="25"/>
      <c r="J231" s="25"/>
      <c r="K231" s="25"/>
      <c r="L231" s="25"/>
      <c r="M231" s="25"/>
      <c r="N231" s="25"/>
      <c r="O231" s="25"/>
      <c r="P231" s="25"/>
      <c r="Q231" s="25"/>
      <c r="R231" s="25"/>
      <c r="S231" s="25"/>
      <c r="T231" s="25"/>
      <c r="U231" s="25"/>
      <c r="V231" s="25"/>
      <c r="W231" s="25"/>
      <c r="X231" s="25"/>
      <c r="Y231" s="25"/>
      <c r="Z231" s="25"/>
    </row>
    <row r="232" spans="1:26" ht="15.75" customHeight="1">
      <c r="A232" s="25"/>
      <c r="B232" s="25"/>
      <c r="C232" s="25"/>
      <c r="D232" s="25"/>
      <c r="E232" s="25"/>
      <c r="F232" s="25"/>
      <c r="G232" s="25"/>
      <c r="H232" s="25"/>
      <c r="I232" s="25"/>
      <c r="J232" s="25"/>
      <c r="K232" s="25"/>
      <c r="L232" s="25"/>
      <c r="M232" s="25"/>
      <c r="N232" s="25"/>
      <c r="O232" s="25"/>
      <c r="P232" s="25"/>
      <c r="Q232" s="25"/>
      <c r="R232" s="25"/>
      <c r="S232" s="25"/>
      <c r="T232" s="25"/>
      <c r="U232" s="25"/>
      <c r="V232" s="25"/>
      <c r="W232" s="25"/>
      <c r="X232" s="25"/>
      <c r="Y232" s="25"/>
      <c r="Z232" s="25"/>
    </row>
    <row r="233" spans="1:26" ht="15.75" customHeight="1">
      <c r="A233" s="25"/>
      <c r="B233" s="25"/>
      <c r="C233" s="25"/>
      <c r="D233" s="25"/>
      <c r="E233" s="25"/>
      <c r="F233" s="25"/>
      <c r="G233" s="25"/>
      <c r="H233" s="25"/>
      <c r="I233" s="25"/>
      <c r="J233" s="25"/>
      <c r="K233" s="25"/>
      <c r="L233" s="25"/>
      <c r="M233" s="25"/>
      <c r="N233" s="25"/>
      <c r="O233" s="25"/>
      <c r="P233" s="25"/>
      <c r="Q233" s="25"/>
      <c r="R233" s="25"/>
      <c r="S233" s="25"/>
      <c r="T233" s="25"/>
      <c r="U233" s="25"/>
      <c r="V233" s="25"/>
      <c r="W233" s="25"/>
      <c r="X233" s="25"/>
      <c r="Y233" s="25"/>
      <c r="Z233" s="25"/>
    </row>
    <row r="234" spans="1:26" ht="15.75" customHeight="1">
      <c r="A234" s="25"/>
      <c r="B234" s="25"/>
      <c r="C234" s="25"/>
      <c r="D234" s="25"/>
      <c r="E234" s="25"/>
      <c r="F234" s="25"/>
      <c r="G234" s="25"/>
      <c r="H234" s="25"/>
      <c r="I234" s="25"/>
      <c r="J234" s="25"/>
      <c r="K234" s="25"/>
      <c r="L234" s="25"/>
      <c r="M234" s="25"/>
      <c r="N234" s="25"/>
      <c r="O234" s="25"/>
      <c r="P234" s="25"/>
      <c r="Q234" s="25"/>
      <c r="R234" s="25"/>
      <c r="S234" s="25"/>
      <c r="T234" s="25"/>
      <c r="U234" s="25"/>
      <c r="V234" s="25"/>
      <c r="W234" s="25"/>
      <c r="X234" s="25"/>
      <c r="Y234" s="25"/>
      <c r="Z234" s="25"/>
    </row>
    <row r="235" spans="1:26" ht="15.75" customHeight="1">
      <c r="A235" s="25"/>
      <c r="B235" s="25"/>
      <c r="C235" s="25"/>
      <c r="D235" s="25"/>
      <c r="E235" s="25"/>
      <c r="F235" s="25"/>
      <c r="G235" s="25"/>
      <c r="H235" s="25"/>
      <c r="I235" s="25"/>
      <c r="J235" s="25"/>
      <c r="K235" s="25"/>
      <c r="L235" s="25"/>
      <c r="M235" s="25"/>
      <c r="N235" s="25"/>
      <c r="O235" s="25"/>
      <c r="P235" s="25"/>
      <c r="Q235" s="25"/>
      <c r="R235" s="25"/>
      <c r="S235" s="25"/>
      <c r="T235" s="25"/>
      <c r="U235" s="25"/>
      <c r="V235" s="25"/>
      <c r="W235" s="25"/>
      <c r="X235" s="25"/>
      <c r="Y235" s="25"/>
      <c r="Z235" s="25"/>
    </row>
    <row r="236" spans="1:26" ht="15.75" customHeight="1">
      <c r="A236" s="25"/>
      <c r="B236" s="25"/>
      <c r="C236" s="25"/>
      <c r="D236" s="25"/>
      <c r="E236" s="25"/>
      <c r="F236" s="25"/>
      <c r="G236" s="25"/>
      <c r="H236" s="25"/>
      <c r="I236" s="25"/>
      <c r="J236" s="25"/>
      <c r="K236" s="25"/>
      <c r="L236" s="25"/>
      <c r="M236" s="25"/>
      <c r="N236" s="25"/>
      <c r="O236" s="25"/>
      <c r="P236" s="25"/>
      <c r="Q236" s="25"/>
      <c r="R236" s="25"/>
      <c r="S236" s="25"/>
      <c r="T236" s="25"/>
      <c r="U236" s="25"/>
      <c r="V236" s="25"/>
      <c r="W236" s="25"/>
      <c r="X236" s="25"/>
      <c r="Y236" s="25"/>
      <c r="Z236" s="25"/>
    </row>
    <row r="237" spans="1:26" ht="15.75" customHeight="1">
      <c r="A237" s="25"/>
      <c r="B237" s="25"/>
      <c r="C237" s="25"/>
      <c r="D237" s="25"/>
      <c r="E237" s="25"/>
      <c r="F237" s="25"/>
      <c r="G237" s="25"/>
      <c r="H237" s="25"/>
      <c r="I237" s="25"/>
      <c r="J237" s="25"/>
      <c r="K237" s="25"/>
      <c r="L237" s="25"/>
      <c r="M237" s="25"/>
      <c r="N237" s="25"/>
      <c r="O237" s="25"/>
      <c r="P237" s="25"/>
      <c r="Q237" s="25"/>
      <c r="R237" s="25"/>
      <c r="S237" s="25"/>
      <c r="T237" s="25"/>
      <c r="U237" s="25"/>
      <c r="V237" s="25"/>
      <c r="W237" s="25"/>
      <c r="X237" s="25"/>
      <c r="Y237" s="25"/>
      <c r="Z237" s="25"/>
    </row>
    <row r="238" spans="1:26" ht="15.75" customHeight="1">
      <c r="A238" s="25"/>
      <c r="B238" s="25"/>
      <c r="C238" s="25"/>
      <c r="D238" s="25"/>
      <c r="E238" s="25"/>
      <c r="F238" s="25"/>
      <c r="G238" s="25"/>
      <c r="H238" s="25"/>
      <c r="I238" s="25"/>
      <c r="J238" s="25"/>
      <c r="K238" s="25"/>
      <c r="L238" s="25"/>
      <c r="M238" s="25"/>
      <c r="N238" s="25"/>
      <c r="O238" s="25"/>
      <c r="P238" s="25"/>
      <c r="Q238" s="25"/>
      <c r="R238" s="25"/>
      <c r="S238" s="25"/>
      <c r="T238" s="25"/>
      <c r="U238" s="25"/>
      <c r="V238" s="25"/>
      <c r="W238" s="25"/>
      <c r="X238" s="25"/>
      <c r="Y238" s="25"/>
      <c r="Z238" s="25"/>
    </row>
    <row r="239" spans="1:26" ht="15.75" customHeight="1">
      <c r="A239" s="25"/>
      <c r="B239" s="25"/>
      <c r="C239" s="25"/>
      <c r="D239" s="25"/>
      <c r="E239" s="25"/>
      <c r="F239" s="25"/>
      <c r="G239" s="25"/>
      <c r="H239" s="25"/>
      <c r="I239" s="25"/>
      <c r="J239" s="25"/>
      <c r="K239" s="25"/>
      <c r="L239" s="25"/>
      <c r="M239" s="25"/>
      <c r="N239" s="25"/>
      <c r="O239" s="25"/>
      <c r="P239" s="25"/>
      <c r="Q239" s="25"/>
      <c r="R239" s="25"/>
      <c r="S239" s="25"/>
      <c r="T239" s="25"/>
      <c r="U239" s="25"/>
      <c r="V239" s="25"/>
      <c r="W239" s="25"/>
      <c r="X239" s="25"/>
      <c r="Y239" s="25"/>
      <c r="Z239" s="25"/>
    </row>
    <row r="240" spans="1:26" ht="15.75" customHeight="1">
      <c r="A240" s="25"/>
      <c r="B240" s="25"/>
      <c r="C240" s="25"/>
      <c r="D240" s="25"/>
      <c r="E240" s="25"/>
      <c r="F240" s="25"/>
      <c r="G240" s="25"/>
      <c r="H240" s="25"/>
      <c r="I240" s="25"/>
      <c r="J240" s="25"/>
      <c r="K240" s="25"/>
      <c r="L240" s="25"/>
      <c r="M240" s="25"/>
      <c r="N240" s="25"/>
      <c r="O240" s="25"/>
      <c r="P240" s="25"/>
      <c r="Q240" s="25"/>
      <c r="R240" s="25"/>
      <c r="S240" s="25"/>
      <c r="T240" s="25"/>
      <c r="U240" s="25"/>
      <c r="V240" s="25"/>
      <c r="W240" s="25"/>
      <c r="X240" s="25"/>
      <c r="Y240" s="25"/>
      <c r="Z240" s="25"/>
    </row>
    <row r="241" spans="1:26" ht="15.75" customHeight="1">
      <c r="A241" s="25"/>
      <c r="B241" s="25"/>
      <c r="C241" s="25"/>
      <c r="D241" s="25"/>
      <c r="E241" s="25"/>
      <c r="F241" s="25"/>
      <c r="G241" s="25"/>
      <c r="H241" s="25"/>
      <c r="I241" s="25"/>
      <c r="J241" s="25"/>
      <c r="K241" s="25"/>
      <c r="L241" s="25"/>
      <c r="M241" s="25"/>
      <c r="N241" s="25"/>
      <c r="O241" s="25"/>
      <c r="P241" s="25"/>
      <c r="Q241" s="25"/>
      <c r="R241" s="25"/>
      <c r="S241" s="25"/>
      <c r="T241" s="25"/>
      <c r="U241" s="25"/>
      <c r="V241" s="25"/>
      <c r="W241" s="25"/>
      <c r="X241" s="25"/>
      <c r="Y241" s="25"/>
      <c r="Z241" s="25"/>
    </row>
    <row r="242" spans="1:26" ht="15.75" customHeight="1">
      <c r="A242" s="25"/>
      <c r="B242" s="25"/>
      <c r="C242" s="25"/>
      <c r="D242" s="25"/>
      <c r="E242" s="25"/>
      <c r="F242" s="25"/>
      <c r="G242" s="25"/>
      <c r="H242" s="25"/>
      <c r="I242" s="25"/>
      <c r="J242" s="25"/>
      <c r="K242" s="25"/>
      <c r="L242" s="25"/>
      <c r="M242" s="25"/>
      <c r="N242" s="25"/>
      <c r="O242" s="25"/>
      <c r="P242" s="25"/>
      <c r="Q242" s="25"/>
      <c r="R242" s="25"/>
      <c r="S242" s="25"/>
      <c r="T242" s="25"/>
      <c r="U242" s="25"/>
      <c r="V242" s="25"/>
      <c r="W242" s="25"/>
      <c r="X242" s="25"/>
      <c r="Y242" s="25"/>
      <c r="Z242" s="25"/>
    </row>
    <row r="243" spans="1:26" ht="15.75" customHeight="1">
      <c r="A243" s="25"/>
      <c r="B243" s="25"/>
      <c r="C243" s="25"/>
      <c r="D243" s="25"/>
      <c r="E243" s="25"/>
      <c r="F243" s="25"/>
      <c r="G243" s="25"/>
      <c r="H243" s="25"/>
      <c r="I243" s="25"/>
      <c r="J243" s="25"/>
      <c r="K243" s="25"/>
      <c r="L243" s="25"/>
      <c r="M243" s="25"/>
      <c r="N243" s="25"/>
      <c r="O243" s="25"/>
      <c r="P243" s="25"/>
      <c r="Q243" s="25"/>
      <c r="R243" s="25"/>
      <c r="S243" s="25"/>
      <c r="T243" s="25"/>
      <c r="U243" s="25"/>
      <c r="V243" s="25"/>
      <c r="W243" s="25"/>
      <c r="X243" s="25"/>
      <c r="Y243" s="25"/>
      <c r="Z243" s="25"/>
    </row>
    <row r="244" spans="1:26" ht="15.75" customHeight="1">
      <c r="A244" s="25"/>
      <c r="B244" s="25"/>
      <c r="C244" s="25"/>
      <c r="D244" s="25"/>
      <c r="E244" s="25"/>
      <c r="F244" s="25"/>
      <c r="G244" s="25"/>
      <c r="H244" s="25"/>
      <c r="I244" s="25"/>
      <c r="J244" s="25"/>
      <c r="K244" s="25"/>
      <c r="L244" s="25"/>
      <c r="M244" s="25"/>
      <c r="N244" s="25"/>
      <c r="O244" s="25"/>
      <c r="P244" s="25"/>
      <c r="Q244" s="25"/>
      <c r="R244" s="25"/>
      <c r="S244" s="25"/>
      <c r="T244" s="25"/>
      <c r="U244" s="25"/>
      <c r="V244" s="25"/>
      <c r="W244" s="25"/>
      <c r="X244" s="25"/>
      <c r="Y244" s="25"/>
      <c r="Z244" s="25"/>
    </row>
    <row r="245" spans="1:26" ht="15.75" customHeight="1">
      <c r="A245" s="25"/>
      <c r="B245" s="25"/>
      <c r="C245" s="25"/>
      <c r="D245" s="25"/>
      <c r="E245" s="25"/>
      <c r="F245" s="25"/>
      <c r="G245" s="25"/>
      <c r="H245" s="25"/>
      <c r="I245" s="25"/>
      <c r="J245" s="25"/>
      <c r="K245" s="25"/>
      <c r="L245" s="25"/>
      <c r="M245" s="25"/>
      <c r="N245" s="25"/>
      <c r="O245" s="25"/>
      <c r="P245" s="25"/>
      <c r="Q245" s="25"/>
      <c r="R245" s="25"/>
      <c r="S245" s="25"/>
      <c r="T245" s="25"/>
      <c r="U245" s="25"/>
      <c r="V245" s="25"/>
      <c r="W245" s="25"/>
      <c r="X245" s="25"/>
      <c r="Y245" s="25"/>
      <c r="Z245" s="25"/>
    </row>
    <row r="246" spans="1:26" ht="15.75" customHeight="1">
      <c r="A246" s="25"/>
      <c r="B246" s="25"/>
      <c r="C246" s="25"/>
      <c r="D246" s="25"/>
      <c r="E246" s="25"/>
      <c r="F246" s="25"/>
      <c r="G246" s="25"/>
      <c r="H246" s="25"/>
      <c r="I246" s="25"/>
      <c r="J246" s="25"/>
      <c r="K246" s="25"/>
      <c r="L246" s="25"/>
      <c r="M246" s="25"/>
      <c r="N246" s="25"/>
      <c r="O246" s="25"/>
      <c r="P246" s="25"/>
      <c r="Q246" s="25"/>
      <c r="R246" s="25"/>
      <c r="S246" s="25"/>
      <c r="T246" s="25"/>
      <c r="U246" s="25"/>
      <c r="V246" s="25"/>
      <c r="W246" s="25"/>
      <c r="X246" s="25"/>
      <c r="Y246" s="25"/>
      <c r="Z246" s="25"/>
    </row>
    <row r="247" spans="1:26" ht="15.75" customHeight="1">
      <c r="A247" s="25"/>
      <c r="B247" s="25"/>
      <c r="C247" s="25"/>
      <c r="D247" s="25"/>
      <c r="E247" s="25"/>
      <c r="F247" s="25"/>
      <c r="G247" s="25"/>
      <c r="H247" s="25"/>
      <c r="I247" s="25"/>
      <c r="J247" s="25"/>
      <c r="K247" s="25"/>
      <c r="L247" s="25"/>
      <c r="M247" s="25"/>
      <c r="N247" s="25"/>
      <c r="O247" s="25"/>
      <c r="P247" s="25"/>
      <c r="Q247" s="25"/>
      <c r="R247" s="25"/>
      <c r="S247" s="25"/>
      <c r="T247" s="25"/>
      <c r="U247" s="25"/>
      <c r="V247" s="25"/>
      <c r="W247" s="25"/>
      <c r="X247" s="25"/>
      <c r="Y247" s="25"/>
      <c r="Z247" s="25"/>
    </row>
    <row r="248" spans="1:26" ht="15.75" customHeight="1">
      <c r="A248" s="25"/>
      <c r="B248" s="25"/>
      <c r="C248" s="25"/>
      <c r="D248" s="25"/>
      <c r="E248" s="25"/>
      <c r="F248" s="25"/>
      <c r="G248" s="25"/>
      <c r="H248" s="25"/>
      <c r="I248" s="25"/>
      <c r="J248" s="25"/>
      <c r="K248" s="25"/>
      <c r="L248" s="25"/>
      <c r="M248" s="25"/>
      <c r="N248" s="25"/>
      <c r="O248" s="25"/>
      <c r="P248" s="25"/>
      <c r="Q248" s="25"/>
      <c r="R248" s="25"/>
      <c r="S248" s="25"/>
      <c r="T248" s="25"/>
      <c r="U248" s="25"/>
      <c r="V248" s="25"/>
      <c r="W248" s="25"/>
      <c r="X248" s="25"/>
      <c r="Y248" s="25"/>
      <c r="Z248" s="25"/>
    </row>
    <row r="249" spans="1:26" ht="15.75" customHeight="1">
      <c r="A249" s="25"/>
      <c r="B249" s="25"/>
      <c r="C249" s="25"/>
      <c r="D249" s="25"/>
      <c r="E249" s="25"/>
      <c r="F249" s="25"/>
      <c r="G249" s="25"/>
      <c r="H249" s="25"/>
      <c r="I249" s="25"/>
      <c r="J249" s="25"/>
      <c r="K249" s="25"/>
      <c r="L249" s="25"/>
      <c r="M249" s="25"/>
      <c r="N249" s="25"/>
      <c r="O249" s="25"/>
      <c r="P249" s="25"/>
      <c r="Q249" s="25"/>
      <c r="R249" s="25"/>
      <c r="S249" s="25"/>
      <c r="T249" s="25"/>
      <c r="U249" s="25"/>
      <c r="V249" s="25"/>
      <c r="W249" s="25"/>
      <c r="X249" s="25"/>
      <c r="Y249" s="25"/>
      <c r="Z249" s="25"/>
    </row>
    <row r="250" spans="1:26" ht="15.75" customHeight="1">
      <c r="A250" s="25"/>
      <c r="B250" s="25"/>
      <c r="C250" s="25"/>
      <c r="D250" s="25"/>
      <c r="E250" s="25"/>
      <c r="F250" s="25"/>
      <c r="G250" s="25"/>
      <c r="H250" s="25"/>
      <c r="I250" s="25"/>
      <c r="J250" s="25"/>
      <c r="K250" s="25"/>
      <c r="L250" s="25"/>
      <c r="M250" s="25"/>
      <c r="N250" s="25"/>
      <c r="O250" s="25"/>
      <c r="P250" s="25"/>
      <c r="Q250" s="25"/>
      <c r="R250" s="25"/>
      <c r="S250" s="25"/>
      <c r="T250" s="25"/>
      <c r="U250" s="25"/>
      <c r="V250" s="25"/>
      <c r="W250" s="25"/>
      <c r="X250" s="25"/>
      <c r="Y250" s="25"/>
      <c r="Z250" s="25"/>
    </row>
    <row r="251" spans="1:26" ht="15.75" customHeight="1">
      <c r="A251" s="25"/>
      <c r="B251" s="25"/>
      <c r="C251" s="25"/>
      <c r="D251" s="25"/>
      <c r="E251" s="25"/>
      <c r="F251" s="25"/>
      <c r="G251" s="25"/>
      <c r="H251" s="25"/>
      <c r="I251" s="25"/>
      <c r="J251" s="25"/>
      <c r="K251" s="25"/>
      <c r="L251" s="25"/>
      <c r="M251" s="25"/>
      <c r="N251" s="25"/>
      <c r="O251" s="25"/>
      <c r="P251" s="25"/>
      <c r="Q251" s="25"/>
      <c r="R251" s="25"/>
      <c r="S251" s="25"/>
      <c r="T251" s="25"/>
      <c r="U251" s="25"/>
      <c r="V251" s="25"/>
      <c r="W251" s="25"/>
      <c r="X251" s="25"/>
      <c r="Y251" s="25"/>
      <c r="Z251" s="25"/>
    </row>
    <row r="252" spans="1:26" ht="15.75" customHeight="1">
      <c r="A252" s="25"/>
      <c r="B252" s="25"/>
      <c r="C252" s="25"/>
      <c r="D252" s="25"/>
      <c r="E252" s="25"/>
      <c r="F252" s="25"/>
      <c r="G252" s="25"/>
      <c r="H252" s="25"/>
      <c r="I252" s="25"/>
      <c r="J252" s="25"/>
      <c r="K252" s="25"/>
      <c r="L252" s="25"/>
      <c r="M252" s="25"/>
      <c r="N252" s="25"/>
      <c r="O252" s="25"/>
      <c r="P252" s="25"/>
      <c r="Q252" s="25"/>
      <c r="R252" s="25"/>
      <c r="S252" s="25"/>
      <c r="T252" s="25"/>
      <c r="U252" s="25"/>
      <c r="V252" s="25"/>
      <c r="W252" s="25"/>
      <c r="X252" s="25"/>
      <c r="Y252" s="25"/>
      <c r="Z252" s="25"/>
    </row>
    <row r="253" spans="1:26" ht="15.75" customHeight="1">
      <c r="A253" s="25"/>
      <c r="B253" s="25"/>
      <c r="C253" s="25"/>
      <c r="D253" s="25"/>
      <c r="E253" s="25"/>
      <c r="F253" s="25"/>
      <c r="G253" s="25"/>
      <c r="H253" s="25"/>
      <c r="I253" s="25"/>
      <c r="J253" s="25"/>
      <c r="K253" s="25"/>
      <c r="L253" s="25"/>
      <c r="M253" s="25"/>
      <c r="N253" s="25"/>
      <c r="O253" s="25"/>
      <c r="P253" s="25"/>
      <c r="Q253" s="25"/>
      <c r="R253" s="25"/>
      <c r="S253" s="25"/>
      <c r="T253" s="25"/>
      <c r="U253" s="25"/>
      <c r="V253" s="25"/>
      <c r="W253" s="25"/>
      <c r="X253" s="25"/>
      <c r="Y253" s="25"/>
      <c r="Z253" s="25"/>
    </row>
    <row r="254" spans="1:26" ht="15.75" customHeight="1">
      <c r="A254" s="25"/>
      <c r="B254" s="25"/>
      <c r="C254" s="25"/>
      <c r="D254" s="25"/>
      <c r="E254" s="25"/>
      <c r="F254" s="25"/>
      <c r="G254" s="25"/>
      <c r="H254" s="25"/>
      <c r="I254" s="25"/>
      <c r="J254" s="25"/>
      <c r="K254" s="25"/>
      <c r="L254" s="25"/>
      <c r="M254" s="25"/>
      <c r="N254" s="25"/>
      <c r="O254" s="25"/>
      <c r="P254" s="25"/>
      <c r="Q254" s="25"/>
      <c r="R254" s="25"/>
      <c r="S254" s="25"/>
      <c r="T254" s="25"/>
      <c r="U254" s="25"/>
      <c r="V254" s="25"/>
      <c r="W254" s="25"/>
      <c r="X254" s="25"/>
      <c r="Y254" s="25"/>
      <c r="Z254" s="25"/>
    </row>
    <row r="255" spans="1:26" ht="15.75" customHeight="1">
      <c r="A255" s="25"/>
      <c r="B255" s="25"/>
      <c r="C255" s="25"/>
      <c r="D255" s="25"/>
      <c r="E255" s="25"/>
      <c r="F255" s="25"/>
      <c r="G255" s="25"/>
      <c r="H255" s="25"/>
      <c r="I255" s="25"/>
      <c r="J255" s="25"/>
      <c r="K255" s="25"/>
      <c r="L255" s="25"/>
      <c r="M255" s="25"/>
      <c r="N255" s="25"/>
      <c r="O255" s="25"/>
      <c r="P255" s="25"/>
      <c r="Q255" s="25"/>
      <c r="R255" s="25"/>
      <c r="S255" s="25"/>
      <c r="T255" s="25"/>
      <c r="U255" s="25"/>
      <c r="V255" s="25"/>
      <c r="W255" s="25"/>
      <c r="X255" s="25"/>
      <c r="Y255" s="25"/>
      <c r="Z255" s="25"/>
    </row>
    <row r="256" spans="1:26" ht="15.75" customHeight="1">
      <c r="A256" s="25"/>
      <c r="B256" s="25"/>
      <c r="C256" s="25"/>
      <c r="D256" s="25"/>
      <c r="E256" s="25"/>
      <c r="F256" s="25"/>
      <c r="G256" s="25"/>
      <c r="H256" s="25"/>
      <c r="I256" s="25"/>
      <c r="J256" s="25"/>
      <c r="K256" s="25"/>
      <c r="L256" s="25"/>
      <c r="M256" s="25"/>
      <c r="N256" s="25"/>
      <c r="O256" s="25"/>
      <c r="P256" s="25"/>
      <c r="Q256" s="25"/>
      <c r="R256" s="25"/>
      <c r="S256" s="25"/>
      <c r="T256" s="25"/>
      <c r="U256" s="25"/>
      <c r="V256" s="25"/>
      <c r="W256" s="25"/>
      <c r="X256" s="25"/>
      <c r="Y256" s="25"/>
      <c r="Z256" s="25"/>
    </row>
    <row r="257" spans="1:26" ht="15.75" customHeight="1">
      <c r="A257" s="25"/>
      <c r="B257" s="25"/>
      <c r="C257" s="25"/>
      <c r="D257" s="25"/>
      <c r="E257" s="25"/>
      <c r="F257" s="25"/>
      <c r="G257" s="25"/>
      <c r="H257" s="25"/>
      <c r="I257" s="25"/>
      <c r="J257" s="25"/>
      <c r="K257" s="25"/>
      <c r="L257" s="25"/>
      <c r="M257" s="25"/>
      <c r="N257" s="25"/>
      <c r="O257" s="25"/>
      <c r="P257" s="25"/>
      <c r="Q257" s="25"/>
      <c r="R257" s="25"/>
      <c r="S257" s="25"/>
      <c r="T257" s="25"/>
      <c r="U257" s="25"/>
      <c r="V257" s="25"/>
      <c r="W257" s="25"/>
      <c r="X257" s="25"/>
      <c r="Y257" s="25"/>
      <c r="Z257" s="25"/>
    </row>
    <row r="258" spans="1:26" ht="15.75" customHeight="1">
      <c r="A258" s="25"/>
      <c r="B258" s="25"/>
      <c r="C258" s="25"/>
      <c r="D258" s="25"/>
      <c r="E258" s="25"/>
      <c r="F258" s="25"/>
      <c r="G258" s="25"/>
      <c r="H258" s="25"/>
      <c r="I258" s="25"/>
      <c r="J258" s="25"/>
      <c r="K258" s="25"/>
      <c r="L258" s="25"/>
      <c r="M258" s="25"/>
      <c r="N258" s="25"/>
      <c r="O258" s="25"/>
      <c r="P258" s="25"/>
      <c r="Q258" s="25"/>
      <c r="R258" s="25"/>
      <c r="S258" s="25"/>
      <c r="T258" s="25"/>
      <c r="U258" s="25"/>
      <c r="V258" s="25"/>
      <c r="W258" s="25"/>
      <c r="X258" s="25"/>
      <c r="Y258" s="25"/>
      <c r="Z258" s="25"/>
    </row>
    <row r="259" spans="1:26" ht="15.75" customHeight="1">
      <c r="A259" s="25"/>
      <c r="B259" s="25"/>
      <c r="C259" s="25"/>
      <c r="D259" s="25"/>
      <c r="E259" s="25"/>
      <c r="F259" s="25"/>
      <c r="G259" s="25"/>
      <c r="H259" s="25"/>
      <c r="I259" s="25"/>
      <c r="J259" s="25"/>
      <c r="K259" s="25"/>
      <c r="L259" s="25"/>
      <c r="M259" s="25"/>
      <c r="N259" s="25"/>
      <c r="O259" s="25"/>
      <c r="P259" s="25"/>
      <c r="Q259" s="25"/>
      <c r="R259" s="25"/>
      <c r="S259" s="25"/>
      <c r="T259" s="25"/>
      <c r="U259" s="25"/>
      <c r="V259" s="25"/>
      <c r="W259" s="25"/>
      <c r="X259" s="25"/>
      <c r="Y259" s="25"/>
      <c r="Z259" s="25"/>
    </row>
    <row r="260" spans="1:26" ht="15.75" customHeight="1">
      <c r="A260" s="25"/>
      <c r="B260" s="25"/>
      <c r="C260" s="25"/>
      <c r="D260" s="25"/>
      <c r="E260" s="25"/>
      <c r="F260" s="25"/>
      <c r="G260" s="25"/>
      <c r="H260" s="25"/>
      <c r="I260" s="25"/>
      <c r="J260" s="25"/>
      <c r="K260" s="25"/>
      <c r="L260" s="25"/>
      <c r="M260" s="25"/>
      <c r="N260" s="25"/>
      <c r="O260" s="25"/>
      <c r="P260" s="25"/>
      <c r="Q260" s="25"/>
      <c r="R260" s="25"/>
      <c r="S260" s="25"/>
      <c r="T260" s="25"/>
      <c r="U260" s="25"/>
      <c r="V260" s="25"/>
      <c r="W260" s="25"/>
      <c r="X260" s="25"/>
      <c r="Y260" s="25"/>
      <c r="Z260" s="25"/>
    </row>
    <row r="261" spans="1:26" ht="15.75" customHeight="1">
      <c r="A261" s="25"/>
      <c r="B261" s="25"/>
      <c r="C261" s="25"/>
      <c r="D261" s="25"/>
      <c r="E261" s="25"/>
      <c r="F261" s="25"/>
      <c r="G261" s="25"/>
      <c r="H261" s="25"/>
      <c r="I261" s="25"/>
      <c r="J261" s="25"/>
      <c r="K261" s="25"/>
      <c r="L261" s="25"/>
      <c r="M261" s="25"/>
      <c r="N261" s="25"/>
      <c r="O261" s="25"/>
      <c r="P261" s="25"/>
      <c r="Q261" s="25"/>
      <c r="R261" s="25"/>
      <c r="S261" s="25"/>
      <c r="T261" s="25"/>
      <c r="U261" s="25"/>
      <c r="V261" s="25"/>
      <c r="W261" s="25"/>
      <c r="X261" s="25"/>
      <c r="Y261" s="25"/>
      <c r="Z261" s="25"/>
    </row>
    <row r="262" spans="1:26" ht="15.75" customHeight="1">
      <c r="A262" s="25"/>
      <c r="B262" s="25"/>
      <c r="C262" s="25"/>
      <c r="D262" s="25"/>
      <c r="E262" s="25"/>
      <c r="F262" s="25"/>
      <c r="G262" s="25"/>
      <c r="H262" s="25"/>
      <c r="I262" s="25"/>
      <c r="J262" s="25"/>
      <c r="K262" s="25"/>
      <c r="L262" s="25"/>
      <c r="M262" s="25"/>
      <c r="N262" s="25"/>
      <c r="O262" s="25"/>
      <c r="P262" s="25"/>
      <c r="Q262" s="25"/>
      <c r="R262" s="25"/>
      <c r="S262" s="25"/>
      <c r="T262" s="25"/>
      <c r="U262" s="25"/>
      <c r="V262" s="25"/>
      <c r="W262" s="25"/>
      <c r="X262" s="25"/>
      <c r="Y262" s="25"/>
      <c r="Z262" s="25"/>
    </row>
    <row r="263" spans="1:26" ht="15.75" customHeight="1">
      <c r="A263" s="25"/>
      <c r="B263" s="25"/>
      <c r="C263" s="25"/>
      <c r="D263" s="25"/>
      <c r="E263" s="25"/>
      <c r="F263" s="25"/>
      <c r="G263" s="25"/>
      <c r="H263" s="25"/>
      <c r="I263" s="25"/>
      <c r="J263" s="25"/>
      <c r="K263" s="25"/>
      <c r="L263" s="25"/>
      <c r="M263" s="25"/>
      <c r="N263" s="25"/>
      <c r="O263" s="25"/>
      <c r="P263" s="25"/>
      <c r="Q263" s="25"/>
      <c r="R263" s="25"/>
      <c r="S263" s="25"/>
      <c r="T263" s="25"/>
      <c r="U263" s="25"/>
      <c r="V263" s="25"/>
      <c r="W263" s="25"/>
      <c r="X263" s="25"/>
      <c r="Y263" s="25"/>
      <c r="Z263" s="25"/>
    </row>
    <row r="264" spans="1:26" ht="15.75" customHeight="1">
      <c r="A264" s="25"/>
      <c r="B264" s="25"/>
      <c r="C264" s="25"/>
      <c r="D264" s="25"/>
      <c r="E264" s="25"/>
      <c r="F264" s="25"/>
      <c r="G264" s="25"/>
      <c r="H264" s="25"/>
      <c r="I264" s="25"/>
      <c r="J264" s="25"/>
      <c r="K264" s="25"/>
      <c r="L264" s="25"/>
      <c r="M264" s="25"/>
      <c r="N264" s="25"/>
      <c r="O264" s="25"/>
      <c r="P264" s="25"/>
      <c r="Q264" s="25"/>
      <c r="R264" s="25"/>
      <c r="S264" s="25"/>
      <c r="T264" s="25"/>
      <c r="U264" s="25"/>
      <c r="V264" s="25"/>
      <c r="W264" s="25"/>
      <c r="X264" s="25"/>
      <c r="Y264" s="25"/>
      <c r="Z264" s="25"/>
    </row>
    <row r="265" spans="1:26" ht="15.75" customHeight="1">
      <c r="A265" s="25"/>
      <c r="B265" s="25"/>
      <c r="C265" s="25"/>
      <c r="D265" s="25"/>
      <c r="E265" s="25"/>
      <c r="F265" s="25"/>
      <c r="G265" s="25"/>
      <c r="H265" s="25"/>
      <c r="I265" s="25"/>
      <c r="J265" s="25"/>
      <c r="K265" s="25"/>
      <c r="L265" s="25"/>
      <c r="M265" s="25"/>
      <c r="N265" s="25"/>
      <c r="O265" s="25"/>
      <c r="P265" s="25"/>
      <c r="Q265" s="25"/>
      <c r="R265" s="25"/>
      <c r="S265" s="25"/>
      <c r="T265" s="25"/>
      <c r="U265" s="25"/>
      <c r="V265" s="25"/>
      <c r="W265" s="25"/>
      <c r="X265" s="25"/>
      <c r="Y265" s="25"/>
      <c r="Z265" s="25"/>
    </row>
    <row r="266" spans="1:26" ht="15.75" customHeight="1">
      <c r="A266" s="25"/>
      <c r="B266" s="25"/>
      <c r="C266" s="25"/>
      <c r="D266" s="25"/>
      <c r="E266" s="25"/>
      <c r="F266" s="25"/>
      <c r="G266" s="25"/>
      <c r="H266" s="25"/>
      <c r="I266" s="25"/>
      <c r="J266" s="25"/>
      <c r="K266" s="25"/>
      <c r="L266" s="25"/>
      <c r="M266" s="25"/>
      <c r="N266" s="25"/>
      <c r="O266" s="25"/>
      <c r="P266" s="25"/>
      <c r="Q266" s="25"/>
      <c r="R266" s="25"/>
      <c r="S266" s="25"/>
      <c r="T266" s="25"/>
      <c r="U266" s="25"/>
      <c r="V266" s="25"/>
      <c r="W266" s="25"/>
      <c r="X266" s="25"/>
      <c r="Y266" s="25"/>
      <c r="Z266" s="25"/>
    </row>
    <row r="267" spans="1:26" ht="15.75" customHeight="1">
      <c r="A267" s="25"/>
      <c r="B267" s="25"/>
      <c r="C267" s="25"/>
      <c r="D267" s="25"/>
      <c r="E267" s="25"/>
      <c r="F267" s="25"/>
      <c r="G267" s="25"/>
      <c r="H267" s="25"/>
      <c r="I267" s="25"/>
      <c r="J267" s="25"/>
      <c r="K267" s="25"/>
      <c r="L267" s="25"/>
      <c r="M267" s="25"/>
      <c r="N267" s="25"/>
      <c r="O267" s="25"/>
      <c r="P267" s="25"/>
      <c r="Q267" s="25"/>
      <c r="R267" s="25"/>
      <c r="S267" s="25"/>
      <c r="T267" s="25"/>
      <c r="U267" s="25"/>
      <c r="V267" s="25"/>
      <c r="W267" s="25"/>
      <c r="X267" s="25"/>
      <c r="Y267" s="25"/>
      <c r="Z267" s="25"/>
    </row>
    <row r="268" spans="1:26" ht="15.75" customHeight="1">
      <c r="A268" s="25"/>
      <c r="B268" s="25"/>
      <c r="C268" s="25"/>
      <c r="D268" s="25"/>
      <c r="E268" s="25"/>
      <c r="F268" s="25"/>
      <c r="G268" s="25"/>
      <c r="H268" s="25"/>
      <c r="I268" s="25"/>
      <c r="J268" s="25"/>
      <c r="K268" s="25"/>
      <c r="L268" s="25"/>
      <c r="M268" s="25"/>
      <c r="N268" s="25"/>
      <c r="O268" s="25"/>
      <c r="P268" s="25"/>
      <c r="Q268" s="25"/>
      <c r="R268" s="25"/>
      <c r="S268" s="25"/>
      <c r="T268" s="25"/>
      <c r="U268" s="25"/>
      <c r="V268" s="25"/>
      <c r="W268" s="25"/>
      <c r="X268" s="25"/>
      <c r="Y268" s="25"/>
      <c r="Z268" s="25"/>
    </row>
    <row r="269" spans="1:26" ht="15.75" customHeight="1">
      <c r="A269" s="25"/>
      <c r="B269" s="25"/>
      <c r="C269" s="25"/>
      <c r="D269" s="25"/>
      <c r="E269" s="25"/>
      <c r="F269" s="25"/>
      <c r="G269" s="25"/>
      <c r="H269" s="25"/>
      <c r="I269" s="25"/>
      <c r="J269" s="25"/>
      <c r="K269" s="25"/>
      <c r="L269" s="25"/>
      <c r="M269" s="25"/>
      <c r="N269" s="25"/>
      <c r="O269" s="25"/>
      <c r="P269" s="25"/>
      <c r="Q269" s="25"/>
      <c r="R269" s="25"/>
      <c r="S269" s="25"/>
      <c r="T269" s="25"/>
      <c r="U269" s="25"/>
      <c r="V269" s="25"/>
      <c r="W269" s="25"/>
      <c r="X269" s="25"/>
      <c r="Y269" s="25"/>
      <c r="Z269" s="25"/>
    </row>
    <row r="270" spans="1:26" ht="15.75" customHeight="1">
      <c r="A270" s="25"/>
      <c r="B270" s="25"/>
      <c r="C270" s="25"/>
      <c r="D270" s="25"/>
      <c r="E270" s="25"/>
      <c r="F270" s="25"/>
      <c r="G270" s="25"/>
      <c r="H270" s="25"/>
      <c r="I270" s="25"/>
      <c r="J270" s="25"/>
      <c r="K270" s="25"/>
      <c r="L270" s="25"/>
      <c r="M270" s="25"/>
      <c r="N270" s="25"/>
      <c r="O270" s="25"/>
      <c r="P270" s="25"/>
      <c r="Q270" s="25"/>
      <c r="R270" s="25"/>
      <c r="S270" s="25"/>
      <c r="T270" s="25"/>
      <c r="U270" s="25"/>
      <c r="V270" s="25"/>
      <c r="W270" s="25"/>
      <c r="X270" s="25"/>
      <c r="Y270" s="25"/>
      <c r="Z270" s="25"/>
    </row>
    <row r="271" spans="1:26" ht="15.75" customHeight="1">
      <c r="A271" s="25"/>
      <c r="B271" s="25"/>
      <c r="C271" s="25"/>
      <c r="D271" s="25"/>
      <c r="E271" s="25"/>
      <c r="F271" s="25"/>
      <c r="G271" s="25"/>
      <c r="H271" s="25"/>
      <c r="I271" s="25"/>
      <c r="J271" s="25"/>
      <c r="K271" s="25"/>
      <c r="L271" s="25"/>
      <c r="M271" s="25"/>
      <c r="N271" s="25"/>
      <c r="O271" s="25"/>
      <c r="P271" s="25"/>
      <c r="Q271" s="25"/>
      <c r="R271" s="25"/>
      <c r="S271" s="25"/>
      <c r="T271" s="25"/>
      <c r="U271" s="25"/>
      <c r="V271" s="25"/>
      <c r="W271" s="25"/>
      <c r="X271" s="25"/>
      <c r="Y271" s="25"/>
      <c r="Z271" s="25"/>
    </row>
    <row r="272" spans="1:26" ht="15.75" customHeight="1">
      <c r="A272" s="25"/>
      <c r="B272" s="25"/>
      <c r="C272" s="25"/>
      <c r="D272" s="25"/>
      <c r="E272" s="25"/>
      <c r="F272" s="25"/>
      <c r="G272" s="25"/>
      <c r="H272" s="25"/>
      <c r="I272" s="25"/>
      <c r="J272" s="25"/>
      <c r="K272" s="25"/>
      <c r="L272" s="25"/>
      <c r="M272" s="25"/>
      <c r="N272" s="25"/>
      <c r="O272" s="25"/>
      <c r="P272" s="25"/>
      <c r="Q272" s="25"/>
      <c r="R272" s="25"/>
      <c r="S272" s="25"/>
      <c r="T272" s="25"/>
      <c r="U272" s="25"/>
      <c r="V272" s="25"/>
      <c r="W272" s="25"/>
      <c r="X272" s="25"/>
      <c r="Y272" s="25"/>
      <c r="Z272" s="25"/>
    </row>
    <row r="273" spans="1:26" ht="15.75" customHeight="1">
      <c r="A273" s="25"/>
      <c r="B273" s="25"/>
      <c r="C273" s="25"/>
      <c r="D273" s="25"/>
      <c r="E273" s="25"/>
      <c r="F273" s="25"/>
      <c r="G273" s="25"/>
      <c r="H273" s="25"/>
      <c r="I273" s="25"/>
      <c r="J273" s="25"/>
      <c r="K273" s="25"/>
      <c r="L273" s="25"/>
      <c r="M273" s="25"/>
      <c r="N273" s="25"/>
      <c r="O273" s="25"/>
      <c r="P273" s="25"/>
      <c r="Q273" s="25"/>
      <c r="R273" s="25"/>
      <c r="S273" s="25"/>
      <c r="T273" s="25"/>
      <c r="U273" s="25"/>
      <c r="V273" s="25"/>
      <c r="W273" s="25"/>
      <c r="X273" s="25"/>
      <c r="Y273" s="25"/>
      <c r="Z273" s="25"/>
    </row>
    <row r="274" spans="1:26" ht="15.75" customHeight="1">
      <c r="A274" s="25"/>
      <c r="B274" s="25"/>
      <c r="C274" s="25"/>
      <c r="D274" s="25"/>
      <c r="E274" s="25"/>
      <c r="F274" s="25"/>
      <c r="G274" s="25"/>
      <c r="H274" s="25"/>
      <c r="I274" s="25"/>
      <c r="J274" s="25"/>
      <c r="K274" s="25"/>
      <c r="L274" s="25"/>
      <c r="M274" s="25"/>
      <c r="N274" s="25"/>
      <c r="O274" s="25"/>
      <c r="P274" s="25"/>
      <c r="Q274" s="25"/>
      <c r="R274" s="25"/>
      <c r="S274" s="25"/>
      <c r="T274" s="25"/>
      <c r="U274" s="25"/>
      <c r="V274" s="25"/>
      <c r="W274" s="25"/>
      <c r="X274" s="25"/>
      <c r="Y274" s="25"/>
      <c r="Z274" s="25"/>
    </row>
    <row r="275" spans="1:26" ht="15.75" customHeight="1">
      <c r="A275" s="25"/>
      <c r="B275" s="25"/>
      <c r="C275" s="25"/>
      <c r="D275" s="25"/>
      <c r="E275" s="25"/>
      <c r="F275" s="25"/>
      <c r="G275" s="25"/>
      <c r="H275" s="25"/>
      <c r="I275" s="25"/>
      <c r="J275" s="25"/>
      <c r="K275" s="25"/>
      <c r="L275" s="25"/>
      <c r="M275" s="25"/>
      <c r="N275" s="25"/>
      <c r="O275" s="25"/>
      <c r="P275" s="25"/>
      <c r="Q275" s="25"/>
      <c r="R275" s="25"/>
      <c r="S275" s="25"/>
      <c r="T275" s="25"/>
      <c r="U275" s="25"/>
      <c r="V275" s="25"/>
      <c r="W275" s="25"/>
      <c r="X275" s="25"/>
      <c r="Y275" s="25"/>
      <c r="Z275" s="25"/>
    </row>
    <row r="276" spans="1:26" ht="15.75" customHeight="1">
      <c r="A276" s="25"/>
      <c r="B276" s="25"/>
      <c r="C276" s="25"/>
      <c r="D276" s="25"/>
      <c r="E276" s="25"/>
      <c r="F276" s="25"/>
      <c r="G276" s="25"/>
      <c r="H276" s="25"/>
      <c r="I276" s="25"/>
      <c r="J276" s="25"/>
      <c r="K276" s="25"/>
      <c r="L276" s="25"/>
      <c r="M276" s="25"/>
      <c r="N276" s="25"/>
      <c r="O276" s="25"/>
      <c r="P276" s="25"/>
      <c r="Q276" s="25"/>
      <c r="R276" s="25"/>
      <c r="S276" s="25"/>
      <c r="T276" s="25"/>
      <c r="U276" s="25"/>
      <c r="V276" s="25"/>
      <c r="W276" s="25"/>
      <c r="X276" s="25"/>
      <c r="Y276" s="25"/>
      <c r="Z276" s="25"/>
    </row>
    <row r="277" spans="1:26" ht="15.75" customHeight="1">
      <c r="A277" s="25"/>
      <c r="B277" s="25"/>
      <c r="C277" s="25"/>
      <c r="D277" s="25"/>
      <c r="E277" s="25"/>
      <c r="F277" s="25"/>
      <c r="G277" s="25"/>
      <c r="H277" s="25"/>
      <c r="I277" s="25"/>
      <c r="J277" s="25"/>
      <c r="K277" s="25"/>
      <c r="L277" s="25"/>
      <c r="M277" s="25"/>
      <c r="N277" s="25"/>
      <c r="O277" s="25"/>
      <c r="P277" s="25"/>
      <c r="Q277" s="25"/>
      <c r="R277" s="25"/>
      <c r="S277" s="25"/>
      <c r="T277" s="25"/>
      <c r="U277" s="25"/>
      <c r="V277" s="25"/>
      <c r="W277" s="25"/>
      <c r="X277" s="25"/>
      <c r="Y277" s="25"/>
      <c r="Z277" s="25"/>
    </row>
    <row r="278" spans="1:26" ht="15.75" customHeight="1">
      <c r="A278" s="25"/>
      <c r="B278" s="25"/>
      <c r="C278" s="25"/>
      <c r="D278" s="25"/>
      <c r="E278" s="25"/>
      <c r="F278" s="25"/>
      <c r="G278" s="25"/>
      <c r="H278" s="25"/>
      <c r="I278" s="25"/>
      <c r="J278" s="25"/>
      <c r="K278" s="25"/>
      <c r="L278" s="25"/>
      <c r="M278" s="25"/>
      <c r="N278" s="25"/>
      <c r="O278" s="25"/>
      <c r="P278" s="25"/>
      <c r="Q278" s="25"/>
      <c r="R278" s="25"/>
      <c r="S278" s="25"/>
      <c r="T278" s="25"/>
      <c r="U278" s="25"/>
      <c r="V278" s="25"/>
      <c r="W278" s="25"/>
      <c r="X278" s="25"/>
      <c r="Y278" s="25"/>
      <c r="Z278" s="25"/>
    </row>
    <row r="279" spans="1:26" ht="15.75" customHeight="1">
      <c r="A279" s="25"/>
      <c r="B279" s="25"/>
      <c r="C279" s="25"/>
      <c r="D279" s="25"/>
      <c r="E279" s="25"/>
      <c r="F279" s="25"/>
      <c r="G279" s="25"/>
      <c r="H279" s="25"/>
      <c r="I279" s="25"/>
      <c r="J279" s="25"/>
      <c r="K279" s="25"/>
      <c r="L279" s="25"/>
      <c r="M279" s="25"/>
      <c r="N279" s="25"/>
      <c r="O279" s="25"/>
      <c r="P279" s="25"/>
      <c r="Q279" s="25"/>
      <c r="R279" s="25"/>
      <c r="S279" s="25"/>
      <c r="T279" s="25"/>
      <c r="U279" s="25"/>
      <c r="V279" s="25"/>
      <c r="W279" s="25"/>
      <c r="X279" s="25"/>
      <c r="Y279" s="25"/>
      <c r="Z279" s="25"/>
    </row>
    <row r="280" spans="1:26" ht="15.75" customHeight="1">
      <c r="A280" s="25"/>
      <c r="B280" s="25"/>
      <c r="C280" s="25"/>
      <c r="D280" s="25"/>
      <c r="E280" s="25"/>
      <c r="F280" s="25"/>
      <c r="G280" s="25"/>
      <c r="H280" s="25"/>
      <c r="I280" s="25"/>
      <c r="J280" s="25"/>
      <c r="K280" s="25"/>
      <c r="L280" s="25"/>
      <c r="M280" s="25"/>
      <c r="N280" s="25"/>
      <c r="O280" s="25"/>
      <c r="P280" s="25"/>
      <c r="Q280" s="25"/>
      <c r="R280" s="25"/>
      <c r="S280" s="25"/>
      <c r="T280" s="25"/>
      <c r="U280" s="25"/>
      <c r="V280" s="25"/>
      <c r="W280" s="25"/>
      <c r="X280" s="25"/>
      <c r="Y280" s="25"/>
      <c r="Z280" s="25"/>
    </row>
    <row r="281" spans="1:26" ht="15.75" customHeight="1">
      <c r="A281" s="25"/>
      <c r="B281" s="25"/>
      <c r="C281" s="25"/>
      <c r="D281" s="25"/>
      <c r="E281" s="25"/>
      <c r="F281" s="25"/>
      <c r="G281" s="25"/>
      <c r="H281" s="25"/>
      <c r="I281" s="25"/>
      <c r="J281" s="25"/>
      <c r="K281" s="25"/>
      <c r="L281" s="25"/>
      <c r="M281" s="25"/>
      <c r="N281" s="25"/>
      <c r="O281" s="25"/>
      <c r="P281" s="25"/>
      <c r="Q281" s="25"/>
      <c r="R281" s="25"/>
      <c r="S281" s="25"/>
      <c r="T281" s="25"/>
      <c r="U281" s="25"/>
      <c r="V281" s="25"/>
      <c r="W281" s="25"/>
      <c r="X281" s="25"/>
      <c r="Y281" s="25"/>
      <c r="Z281" s="25"/>
    </row>
    <row r="282" spans="1:26" ht="15.75" customHeight="1">
      <c r="A282" s="25"/>
      <c r="B282" s="25"/>
      <c r="C282" s="25"/>
      <c r="D282" s="25"/>
      <c r="E282" s="25"/>
      <c r="F282" s="25"/>
      <c r="G282" s="25"/>
      <c r="H282" s="25"/>
      <c r="I282" s="25"/>
      <c r="J282" s="25"/>
      <c r="K282" s="25"/>
      <c r="L282" s="25"/>
      <c r="M282" s="25"/>
      <c r="N282" s="25"/>
      <c r="O282" s="25"/>
      <c r="P282" s="25"/>
      <c r="Q282" s="25"/>
      <c r="R282" s="25"/>
      <c r="S282" s="25"/>
      <c r="T282" s="25"/>
      <c r="U282" s="25"/>
      <c r="V282" s="25"/>
      <c r="W282" s="25"/>
      <c r="X282" s="25"/>
      <c r="Y282" s="25"/>
      <c r="Z282" s="25"/>
    </row>
    <row r="283" spans="1:26" ht="15.75" customHeight="1">
      <c r="A283" s="25"/>
      <c r="B283" s="25"/>
      <c r="C283" s="25"/>
      <c r="D283" s="25"/>
      <c r="E283" s="25"/>
      <c r="F283" s="25"/>
      <c r="G283" s="25"/>
      <c r="H283" s="25"/>
      <c r="I283" s="25"/>
      <c r="J283" s="25"/>
      <c r="K283" s="25"/>
      <c r="L283" s="25"/>
      <c r="M283" s="25"/>
      <c r="N283" s="25"/>
      <c r="O283" s="25"/>
      <c r="P283" s="25"/>
      <c r="Q283" s="25"/>
      <c r="R283" s="25"/>
      <c r="S283" s="25"/>
      <c r="T283" s="25"/>
      <c r="U283" s="25"/>
      <c r="V283" s="25"/>
      <c r="W283" s="25"/>
      <c r="X283" s="25"/>
      <c r="Y283" s="25"/>
      <c r="Z283" s="25"/>
    </row>
    <row r="284" spans="1:26" ht="15.75" customHeight="1">
      <c r="A284" s="25"/>
      <c r="B284" s="25"/>
      <c r="C284" s="25"/>
      <c r="D284" s="25"/>
      <c r="E284" s="25"/>
      <c r="F284" s="25"/>
      <c r="G284" s="25"/>
      <c r="H284" s="25"/>
      <c r="I284" s="25"/>
      <c r="J284" s="25"/>
      <c r="K284" s="25"/>
      <c r="L284" s="25"/>
      <c r="M284" s="25"/>
      <c r="N284" s="25"/>
      <c r="O284" s="25"/>
      <c r="P284" s="25"/>
      <c r="Q284" s="25"/>
      <c r="R284" s="25"/>
      <c r="S284" s="25"/>
      <c r="T284" s="25"/>
      <c r="U284" s="25"/>
      <c r="V284" s="25"/>
      <c r="W284" s="25"/>
      <c r="X284" s="25"/>
      <c r="Y284" s="25"/>
      <c r="Z284" s="25"/>
    </row>
    <row r="285" spans="1:26" ht="15.75" customHeight="1">
      <c r="A285" s="25"/>
      <c r="B285" s="25"/>
      <c r="C285" s="25"/>
      <c r="D285" s="25"/>
      <c r="E285" s="25"/>
      <c r="F285" s="25"/>
      <c r="G285" s="25"/>
      <c r="H285" s="25"/>
      <c r="I285" s="25"/>
      <c r="J285" s="25"/>
      <c r="K285" s="25"/>
      <c r="L285" s="25"/>
      <c r="M285" s="25"/>
      <c r="N285" s="25"/>
      <c r="O285" s="25"/>
      <c r="P285" s="25"/>
      <c r="Q285" s="25"/>
      <c r="R285" s="25"/>
      <c r="S285" s="25"/>
      <c r="T285" s="25"/>
      <c r="U285" s="25"/>
      <c r="V285" s="25"/>
      <c r="W285" s="25"/>
      <c r="X285" s="25"/>
      <c r="Y285" s="25"/>
      <c r="Z285" s="25"/>
    </row>
    <row r="286" spans="1:26" ht="15.75" customHeight="1">
      <c r="A286" s="25"/>
      <c r="B286" s="25"/>
      <c r="C286" s="25"/>
      <c r="D286" s="25"/>
      <c r="E286" s="25"/>
      <c r="F286" s="25"/>
      <c r="G286" s="25"/>
      <c r="H286" s="25"/>
      <c r="I286" s="25"/>
      <c r="J286" s="25"/>
      <c r="K286" s="25"/>
      <c r="L286" s="25"/>
      <c r="M286" s="25"/>
      <c r="N286" s="25"/>
      <c r="O286" s="25"/>
      <c r="P286" s="25"/>
      <c r="Q286" s="25"/>
      <c r="R286" s="25"/>
      <c r="S286" s="25"/>
      <c r="T286" s="25"/>
      <c r="U286" s="25"/>
      <c r="V286" s="25"/>
      <c r="W286" s="25"/>
      <c r="X286" s="25"/>
      <c r="Y286" s="25"/>
      <c r="Z286" s="25"/>
    </row>
    <row r="287" spans="1:26" ht="15.75" customHeight="1">
      <c r="A287" s="25"/>
      <c r="B287" s="25"/>
      <c r="C287" s="25"/>
      <c r="D287" s="25"/>
      <c r="E287" s="25"/>
      <c r="F287" s="25"/>
      <c r="G287" s="25"/>
      <c r="H287" s="25"/>
      <c r="I287" s="25"/>
      <c r="J287" s="25"/>
      <c r="K287" s="25"/>
      <c r="L287" s="25"/>
      <c r="M287" s="25"/>
      <c r="N287" s="25"/>
      <c r="O287" s="25"/>
      <c r="P287" s="25"/>
      <c r="Q287" s="25"/>
      <c r="R287" s="25"/>
      <c r="S287" s="25"/>
      <c r="T287" s="25"/>
      <c r="U287" s="25"/>
      <c r="V287" s="25"/>
      <c r="W287" s="25"/>
      <c r="X287" s="25"/>
      <c r="Y287" s="25"/>
      <c r="Z287" s="25"/>
    </row>
    <row r="288" spans="1:26" ht="15.75" customHeight="1">
      <c r="A288" s="25"/>
      <c r="B288" s="25"/>
      <c r="C288" s="25"/>
      <c r="D288" s="25"/>
      <c r="E288" s="25"/>
      <c r="F288" s="25"/>
      <c r="G288" s="25"/>
      <c r="H288" s="25"/>
      <c r="I288" s="25"/>
      <c r="J288" s="25"/>
      <c r="K288" s="25"/>
      <c r="L288" s="25"/>
      <c r="M288" s="25"/>
      <c r="N288" s="25"/>
      <c r="O288" s="25"/>
      <c r="P288" s="25"/>
      <c r="Q288" s="25"/>
      <c r="R288" s="25"/>
      <c r="S288" s="25"/>
      <c r="T288" s="25"/>
      <c r="U288" s="25"/>
      <c r="V288" s="25"/>
      <c r="W288" s="25"/>
      <c r="X288" s="25"/>
      <c r="Y288" s="25"/>
      <c r="Z288" s="25"/>
    </row>
    <row r="289" spans="1:26" ht="15.75" customHeight="1">
      <c r="A289" s="25"/>
      <c r="B289" s="25"/>
      <c r="C289" s="25"/>
      <c r="D289" s="25"/>
      <c r="E289" s="25"/>
      <c r="F289" s="25"/>
      <c r="G289" s="25"/>
      <c r="H289" s="25"/>
      <c r="I289" s="25"/>
      <c r="J289" s="25"/>
      <c r="K289" s="25"/>
      <c r="L289" s="25"/>
      <c r="M289" s="25"/>
      <c r="N289" s="25"/>
      <c r="O289" s="25"/>
      <c r="P289" s="25"/>
      <c r="Q289" s="25"/>
      <c r="R289" s="25"/>
      <c r="S289" s="25"/>
      <c r="T289" s="25"/>
      <c r="U289" s="25"/>
      <c r="V289" s="25"/>
      <c r="W289" s="25"/>
      <c r="X289" s="25"/>
      <c r="Y289" s="25"/>
      <c r="Z289" s="25"/>
    </row>
    <row r="290" spans="1:26" ht="15.75" customHeight="1">
      <c r="A290" s="25"/>
      <c r="B290" s="25"/>
      <c r="C290" s="25"/>
      <c r="D290" s="25"/>
      <c r="E290" s="25"/>
      <c r="F290" s="25"/>
      <c r="G290" s="25"/>
      <c r="H290" s="25"/>
      <c r="I290" s="25"/>
      <c r="J290" s="25"/>
      <c r="K290" s="25"/>
      <c r="L290" s="25"/>
      <c r="M290" s="25"/>
      <c r="N290" s="25"/>
      <c r="O290" s="25"/>
      <c r="P290" s="25"/>
      <c r="Q290" s="25"/>
      <c r="R290" s="25"/>
      <c r="S290" s="25"/>
      <c r="T290" s="25"/>
      <c r="U290" s="25"/>
      <c r="V290" s="25"/>
      <c r="W290" s="25"/>
      <c r="X290" s="25"/>
      <c r="Y290" s="25"/>
      <c r="Z290" s="25"/>
    </row>
    <row r="291" spans="1:26" ht="15.75" customHeight="1">
      <c r="A291" s="25"/>
      <c r="B291" s="25"/>
      <c r="C291" s="25"/>
      <c r="D291" s="25"/>
      <c r="E291" s="25"/>
      <c r="F291" s="25"/>
      <c r="G291" s="25"/>
      <c r="H291" s="25"/>
      <c r="I291" s="25"/>
      <c r="J291" s="25"/>
      <c r="K291" s="25"/>
      <c r="L291" s="25"/>
      <c r="M291" s="25"/>
      <c r="N291" s="25"/>
      <c r="O291" s="25"/>
      <c r="P291" s="25"/>
      <c r="Q291" s="25"/>
      <c r="R291" s="25"/>
      <c r="S291" s="25"/>
      <c r="T291" s="25"/>
      <c r="U291" s="25"/>
      <c r="V291" s="25"/>
      <c r="W291" s="25"/>
      <c r="X291" s="25"/>
      <c r="Y291" s="25"/>
      <c r="Z291" s="25"/>
    </row>
    <row r="292" spans="1:26" ht="15.75" customHeight="1">
      <c r="A292" s="25"/>
      <c r="B292" s="25"/>
      <c r="C292" s="25"/>
      <c r="D292" s="25"/>
      <c r="E292" s="25"/>
      <c r="F292" s="25"/>
      <c r="G292" s="25"/>
      <c r="H292" s="25"/>
      <c r="I292" s="25"/>
      <c r="J292" s="25"/>
      <c r="K292" s="25"/>
      <c r="L292" s="25"/>
      <c r="M292" s="25"/>
      <c r="N292" s="25"/>
      <c r="O292" s="25"/>
      <c r="P292" s="25"/>
      <c r="Q292" s="25"/>
      <c r="R292" s="25"/>
      <c r="S292" s="25"/>
      <c r="T292" s="25"/>
      <c r="U292" s="25"/>
      <c r="V292" s="25"/>
      <c r="W292" s="25"/>
      <c r="X292" s="25"/>
      <c r="Y292" s="25"/>
      <c r="Z292" s="25"/>
    </row>
    <row r="293" spans="1:26" ht="15.75" customHeight="1">
      <c r="A293" s="25"/>
      <c r="B293" s="25"/>
      <c r="C293" s="25"/>
      <c r="D293" s="25"/>
      <c r="E293" s="25"/>
      <c r="F293" s="25"/>
      <c r="G293" s="25"/>
      <c r="H293" s="25"/>
      <c r="I293" s="25"/>
      <c r="J293" s="25"/>
      <c r="K293" s="25"/>
      <c r="L293" s="25"/>
      <c r="M293" s="25"/>
      <c r="N293" s="25"/>
      <c r="O293" s="25"/>
      <c r="P293" s="25"/>
      <c r="Q293" s="25"/>
      <c r="R293" s="25"/>
      <c r="S293" s="25"/>
      <c r="T293" s="25"/>
      <c r="U293" s="25"/>
      <c r="V293" s="25"/>
      <c r="W293" s="25"/>
      <c r="X293" s="25"/>
      <c r="Y293" s="25"/>
      <c r="Z293" s="25"/>
    </row>
    <row r="294" spans="1:26" ht="15.75" customHeight="1">
      <c r="A294" s="25"/>
      <c r="B294" s="25"/>
      <c r="C294" s="25"/>
      <c r="D294" s="25"/>
      <c r="E294" s="25"/>
      <c r="F294" s="25"/>
      <c r="G294" s="25"/>
      <c r="H294" s="25"/>
      <c r="I294" s="25"/>
      <c r="J294" s="25"/>
      <c r="K294" s="25"/>
      <c r="L294" s="25"/>
      <c r="M294" s="25"/>
      <c r="N294" s="25"/>
      <c r="O294" s="25"/>
      <c r="P294" s="25"/>
      <c r="Q294" s="25"/>
      <c r="R294" s="25"/>
      <c r="S294" s="25"/>
      <c r="T294" s="25"/>
      <c r="U294" s="25"/>
      <c r="V294" s="25"/>
      <c r="W294" s="25"/>
      <c r="X294" s="25"/>
      <c r="Y294" s="25"/>
      <c r="Z294" s="25"/>
    </row>
    <row r="295" spans="1:26" ht="15.75" customHeight="1">
      <c r="A295" s="25"/>
      <c r="B295" s="25"/>
      <c r="C295" s="25"/>
      <c r="D295" s="25"/>
      <c r="E295" s="25"/>
      <c r="F295" s="25"/>
      <c r="G295" s="25"/>
      <c r="H295" s="25"/>
      <c r="I295" s="25"/>
      <c r="J295" s="25"/>
      <c r="K295" s="25"/>
      <c r="L295" s="25"/>
      <c r="M295" s="25"/>
      <c r="N295" s="25"/>
      <c r="O295" s="25"/>
      <c r="P295" s="25"/>
      <c r="Q295" s="25"/>
      <c r="R295" s="25"/>
      <c r="S295" s="25"/>
      <c r="T295" s="25"/>
      <c r="U295" s="25"/>
      <c r="V295" s="25"/>
      <c r="W295" s="25"/>
      <c r="X295" s="25"/>
      <c r="Y295" s="25"/>
      <c r="Z295" s="25"/>
    </row>
    <row r="296" spans="1:26" ht="15.75" customHeight="1">
      <c r="A296" s="25"/>
      <c r="B296" s="25"/>
      <c r="C296" s="25"/>
      <c r="D296" s="25"/>
      <c r="E296" s="25"/>
      <c r="F296" s="25"/>
      <c r="G296" s="25"/>
      <c r="H296" s="25"/>
      <c r="I296" s="25"/>
      <c r="J296" s="25"/>
      <c r="K296" s="25"/>
      <c r="L296" s="25"/>
      <c r="M296" s="25"/>
      <c r="N296" s="25"/>
      <c r="O296" s="25"/>
      <c r="P296" s="25"/>
      <c r="Q296" s="25"/>
      <c r="R296" s="25"/>
      <c r="S296" s="25"/>
      <c r="T296" s="25"/>
      <c r="U296" s="25"/>
      <c r="V296" s="25"/>
      <c r="W296" s="25"/>
      <c r="X296" s="25"/>
      <c r="Y296" s="25"/>
      <c r="Z296" s="25"/>
    </row>
    <row r="297" spans="1:26" ht="15.75" customHeight="1">
      <c r="A297" s="25"/>
      <c r="B297" s="25"/>
      <c r="C297" s="25"/>
      <c r="D297" s="25"/>
      <c r="E297" s="25"/>
      <c r="F297" s="25"/>
      <c r="G297" s="25"/>
      <c r="H297" s="25"/>
      <c r="I297" s="25"/>
      <c r="J297" s="25"/>
      <c r="K297" s="25"/>
      <c r="L297" s="25"/>
      <c r="M297" s="25"/>
      <c r="N297" s="25"/>
      <c r="O297" s="25"/>
      <c r="P297" s="25"/>
      <c r="Q297" s="25"/>
      <c r="R297" s="25"/>
      <c r="S297" s="25"/>
      <c r="T297" s="25"/>
      <c r="U297" s="25"/>
      <c r="V297" s="25"/>
      <c r="W297" s="25"/>
      <c r="X297" s="25"/>
      <c r="Y297" s="25"/>
      <c r="Z297" s="25"/>
    </row>
    <row r="298" spans="1:26" ht="15.75" customHeight="1">
      <c r="A298" s="25"/>
      <c r="B298" s="25"/>
      <c r="C298" s="25"/>
      <c r="D298" s="25"/>
      <c r="E298" s="25"/>
      <c r="F298" s="25"/>
      <c r="G298" s="25"/>
      <c r="H298" s="25"/>
      <c r="I298" s="25"/>
      <c r="J298" s="25"/>
      <c r="K298" s="25"/>
      <c r="L298" s="25"/>
      <c r="M298" s="25"/>
      <c r="N298" s="25"/>
      <c r="O298" s="25"/>
      <c r="P298" s="25"/>
      <c r="Q298" s="25"/>
      <c r="R298" s="25"/>
      <c r="S298" s="25"/>
      <c r="T298" s="25"/>
      <c r="U298" s="25"/>
      <c r="V298" s="25"/>
      <c r="W298" s="25"/>
      <c r="X298" s="25"/>
      <c r="Y298" s="25"/>
      <c r="Z298" s="25"/>
    </row>
    <row r="299" spans="1:26" ht="15.75" customHeight="1">
      <c r="A299" s="25"/>
      <c r="B299" s="25"/>
      <c r="C299" s="25"/>
      <c r="D299" s="25"/>
      <c r="E299" s="25"/>
      <c r="F299" s="25"/>
      <c r="G299" s="25"/>
      <c r="H299" s="25"/>
      <c r="I299" s="25"/>
      <c r="J299" s="25"/>
      <c r="K299" s="25"/>
      <c r="L299" s="25"/>
      <c r="M299" s="25"/>
      <c r="N299" s="25"/>
      <c r="O299" s="25"/>
      <c r="P299" s="25"/>
      <c r="Q299" s="25"/>
      <c r="R299" s="25"/>
      <c r="S299" s="25"/>
      <c r="T299" s="25"/>
      <c r="U299" s="25"/>
      <c r="V299" s="25"/>
      <c r="W299" s="25"/>
      <c r="X299" s="25"/>
      <c r="Y299" s="25"/>
      <c r="Z299" s="25"/>
    </row>
    <row r="300" spans="1:26" ht="15.75" customHeight="1">
      <c r="A300" s="25"/>
      <c r="B300" s="25"/>
      <c r="C300" s="25"/>
      <c r="D300" s="25"/>
      <c r="E300" s="25"/>
      <c r="F300" s="25"/>
      <c r="G300" s="25"/>
      <c r="H300" s="25"/>
      <c r="I300" s="25"/>
      <c r="J300" s="25"/>
      <c r="K300" s="25"/>
      <c r="L300" s="25"/>
      <c r="M300" s="25"/>
      <c r="N300" s="25"/>
      <c r="O300" s="25"/>
      <c r="P300" s="25"/>
      <c r="Q300" s="25"/>
      <c r="R300" s="25"/>
      <c r="S300" s="25"/>
      <c r="T300" s="25"/>
      <c r="U300" s="25"/>
      <c r="V300" s="25"/>
      <c r="W300" s="25"/>
      <c r="X300" s="25"/>
      <c r="Y300" s="25"/>
      <c r="Z300" s="25"/>
    </row>
    <row r="301" spans="1:26" ht="15.75" customHeight="1">
      <c r="A301" s="25"/>
      <c r="B301" s="25"/>
      <c r="C301" s="25"/>
      <c r="D301" s="25"/>
      <c r="E301" s="25"/>
      <c r="F301" s="25"/>
      <c r="G301" s="25"/>
      <c r="H301" s="25"/>
      <c r="I301" s="25"/>
      <c r="J301" s="25"/>
      <c r="K301" s="25"/>
      <c r="L301" s="25"/>
      <c r="M301" s="25"/>
      <c r="N301" s="25"/>
      <c r="O301" s="25"/>
      <c r="P301" s="25"/>
      <c r="Q301" s="25"/>
      <c r="R301" s="25"/>
      <c r="S301" s="25"/>
      <c r="T301" s="25"/>
      <c r="U301" s="25"/>
      <c r="V301" s="25"/>
      <c r="W301" s="25"/>
      <c r="X301" s="25"/>
      <c r="Y301" s="25"/>
      <c r="Z301" s="25"/>
    </row>
    <row r="302" spans="1:26" ht="15.75" customHeight="1">
      <c r="A302" s="25"/>
      <c r="B302" s="25"/>
      <c r="C302" s="25"/>
      <c r="D302" s="25"/>
      <c r="E302" s="25"/>
      <c r="F302" s="25"/>
      <c r="G302" s="25"/>
      <c r="H302" s="25"/>
      <c r="I302" s="25"/>
      <c r="J302" s="25"/>
      <c r="K302" s="25"/>
      <c r="L302" s="25"/>
      <c r="M302" s="25"/>
      <c r="N302" s="25"/>
      <c r="O302" s="25"/>
      <c r="P302" s="25"/>
      <c r="Q302" s="25"/>
      <c r="R302" s="25"/>
      <c r="S302" s="25"/>
      <c r="T302" s="25"/>
      <c r="U302" s="25"/>
      <c r="V302" s="25"/>
      <c r="W302" s="25"/>
      <c r="X302" s="25"/>
      <c r="Y302" s="25"/>
      <c r="Z302" s="25"/>
    </row>
    <row r="303" spans="1:26" ht="15.75" customHeight="1">
      <c r="A303" s="25"/>
      <c r="B303" s="25"/>
      <c r="C303" s="25"/>
      <c r="D303" s="25"/>
      <c r="E303" s="25"/>
      <c r="F303" s="25"/>
      <c r="G303" s="25"/>
      <c r="H303" s="25"/>
      <c r="I303" s="25"/>
      <c r="J303" s="25"/>
      <c r="K303" s="25"/>
      <c r="L303" s="25"/>
      <c r="M303" s="25"/>
      <c r="N303" s="25"/>
      <c r="O303" s="25"/>
      <c r="P303" s="25"/>
      <c r="Q303" s="25"/>
      <c r="R303" s="25"/>
      <c r="S303" s="25"/>
      <c r="T303" s="25"/>
      <c r="U303" s="25"/>
      <c r="V303" s="25"/>
      <c r="W303" s="25"/>
      <c r="X303" s="25"/>
      <c r="Y303" s="25"/>
      <c r="Z303" s="25"/>
    </row>
    <row r="304" spans="1:26" ht="15.75" customHeight="1">
      <c r="A304" s="25"/>
      <c r="B304" s="25"/>
      <c r="C304" s="25"/>
      <c r="D304" s="25"/>
      <c r="E304" s="25"/>
      <c r="F304" s="25"/>
      <c r="G304" s="25"/>
      <c r="H304" s="25"/>
      <c r="I304" s="25"/>
      <c r="J304" s="25"/>
      <c r="K304" s="25"/>
      <c r="L304" s="25"/>
      <c r="M304" s="25"/>
      <c r="N304" s="25"/>
      <c r="O304" s="25"/>
      <c r="P304" s="25"/>
      <c r="Q304" s="25"/>
      <c r="R304" s="25"/>
      <c r="S304" s="25"/>
      <c r="T304" s="25"/>
      <c r="U304" s="25"/>
      <c r="V304" s="25"/>
      <c r="W304" s="25"/>
      <c r="X304" s="25"/>
      <c r="Y304" s="25"/>
      <c r="Z304" s="25"/>
    </row>
    <row r="305" spans="1:26" ht="15.75" customHeight="1">
      <c r="A305" s="25"/>
      <c r="B305" s="25"/>
      <c r="C305" s="25"/>
      <c r="D305" s="25"/>
      <c r="E305" s="25"/>
      <c r="F305" s="25"/>
      <c r="G305" s="25"/>
      <c r="H305" s="25"/>
      <c r="I305" s="25"/>
      <c r="J305" s="25"/>
      <c r="K305" s="25"/>
      <c r="L305" s="25"/>
      <c r="M305" s="25"/>
      <c r="N305" s="25"/>
      <c r="O305" s="25"/>
      <c r="P305" s="25"/>
      <c r="Q305" s="25"/>
      <c r="R305" s="25"/>
      <c r="S305" s="25"/>
      <c r="T305" s="25"/>
      <c r="U305" s="25"/>
      <c r="V305" s="25"/>
      <c r="W305" s="25"/>
      <c r="X305" s="25"/>
      <c r="Y305" s="25"/>
      <c r="Z305" s="25"/>
    </row>
    <row r="306" spans="1:26" ht="15.75" customHeight="1">
      <c r="A306" s="25"/>
      <c r="B306" s="25"/>
      <c r="C306" s="25"/>
      <c r="D306" s="25"/>
      <c r="E306" s="25"/>
      <c r="F306" s="25"/>
      <c r="G306" s="25"/>
      <c r="H306" s="25"/>
      <c r="I306" s="25"/>
      <c r="J306" s="25"/>
      <c r="K306" s="25"/>
      <c r="L306" s="25"/>
      <c r="M306" s="25"/>
      <c r="N306" s="25"/>
      <c r="O306" s="25"/>
      <c r="P306" s="25"/>
      <c r="Q306" s="25"/>
      <c r="R306" s="25"/>
      <c r="S306" s="25"/>
      <c r="T306" s="25"/>
      <c r="U306" s="25"/>
      <c r="V306" s="25"/>
      <c r="W306" s="25"/>
      <c r="X306" s="25"/>
      <c r="Y306" s="25"/>
      <c r="Z306" s="25"/>
    </row>
    <row r="307" spans="1:26" ht="15.75" customHeight="1">
      <c r="A307" s="25"/>
      <c r="B307" s="25"/>
      <c r="C307" s="25"/>
      <c r="D307" s="25"/>
      <c r="E307" s="25"/>
      <c r="F307" s="25"/>
      <c r="G307" s="25"/>
      <c r="H307" s="25"/>
      <c r="I307" s="25"/>
      <c r="J307" s="25"/>
      <c r="K307" s="25"/>
      <c r="L307" s="25"/>
      <c r="M307" s="25"/>
      <c r="N307" s="25"/>
      <c r="O307" s="25"/>
      <c r="P307" s="25"/>
      <c r="Q307" s="25"/>
      <c r="R307" s="25"/>
      <c r="S307" s="25"/>
      <c r="T307" s="25"/>
      <c r="U307" s="25"/>
      <c r="V307" s="25"/>
      <c r="W307" s="25"/>
      <c r="X307" s="25"/>
      <c r="Y307" s="25"/>
      <c r="Z307" s="25"/>
    </row>
    <row r="308" spans="1:26" ht="15.75" customHeight="1">
      <c r="A308" s="25"/>
      <c r="B308" s="25"/>
      <c r="C308" s="25"/>
      <c r="D308" s="25"/>
      <c r="E308" s="25"/>
      <c r="F308" s="25"/>
      <c r="G308" s="25"/>
      <c r="H308" s="25"/>
      <c r="I308" s="25"/>
      <c r="J308" s="25"/>
      <c r="K308" s="25"/>
      <c r="L308" s="25"/>
      <c r="M308" s="25"/>
      <c r="N308" s="25"/>
      <c r="O308" s="25"/>
      <c r="P308" s="25"/>
      <c r="Q308" s="25"/>
      <c r="R308" s="25"/>
      <c r="S308" s="25"/>
      <c r="T308" s="25"/>
      <c r="U308" s="25"/>
      <c r="V308" s="25"/>
      <c r="W308" s="25"/>
      <c r="X308" s="25"/>
      <c r="Y308" s="25"/>
      <c r="Z308" s="25"/>
    </row>
    <row r="309" spans="1:26" ht="15.75" customHeight="1">
      <c r="A309" s="25"/>
      <c r="B309" s="25"/>
      <c r="C309" s="25"/>
      <c r="D309" s="25"/>
      <c r="E309" s="25"/>
      <c r="F309" s="25"/>
      <c r="G309" s="25"/>
      <c r="H309" s="25"/>
      <c r="I309" s="25"/>
      <c r="J309" s="25"/>
      <c r="K309" s="25"/>
      <c r="L309" s="25"/>
      <c r="M309" s="25"/>
      <c r="N309" s="25"/>
      <c r="O309" s="25"/>
      <c r="P309" s="25"/>
      <c r="Q309" s="25"/>
      <c r="R309" s="25"/>
      <c r="S309" s="25"/>
      <c r="T309" s="25"/>
      <c r="U309" s="25"/>
      <c r="V309" s="25"/>
      <c r="W309" s="25"/>
      <c r="X309" s="25"/>
      <c r="Y309" s="25"/>
      <c r="Z309" s="25"/>
    </row>
    <row r="310" spans="1:26" ht="15.75" customHeight="1">
      <c r="A310" s="25"/>
      <c r="B310" s="25"/>
      <c r="C310" s="25"/>
      <c r="D310" s="25"/>
      <c r="E310" s="25"/>
      <c r="F310" s="25"/>
      <c r="G310" s="25"/>
      <c r="H310" s="25"/>
      <c r="I310" s="25"/>
      <c r="J310" s="25"/>
      <c r="K310" s="25"/>
      <c r="L310" s="25"/>
      <c r="M310" s="25"/>
      <c r="N310" s="25"/>
      <c r="O310" s="25"/>
      <c r="P310" s="25"/>
      <c r="Q310" s="25"/>
      <c r="R310" s="25"/>
      <c r="S310" s="25"/>
      <c r="T310" s="25"/>
      <c r="U310" s="25"/>
      <c r="V310" s="25"/>
      <c r="W310" s="25"/>
      <c r="X310" s="25"/>
      <c r="Y310" s="25"/>
      <c r="Z310" s="25"/>
    </row>
    <row r="311" spans="1:26" ht="15.75" customHeight="1">
      <c r="A311" s="25"/>
      <c r="B311" s="25"/>
      <c r="C311" s="25"/>
      <c r="D311" s="25"/>
      <c r="E311" s="25"/>
      <c r="F311" s="25"/>
      <c r="G311" s="25"/>
      <c r="H311" s="25"/>
      <c r="I311" s="25"/>
      <c r="J311" s="25"/>
      <c r="K311" s="25"/>
      <c r="L311" s="25"/>
      <c r="M311" s="25"/>
      <c r="N311" s="25"/>
      <c r="O311" s="25"/>
      <c r="P311" s="25"/>
      <c r="Q311" s="25"/>
      <c r="R311" s="25"/>
      <c r="S311" s="25"/>
      <c r="T311" s="25"/>
      <c r="U311" s="25"/>
      <c r="V311" s="25"/>
      <c r="W311" s="25"/>
      <c r="X311" s="25"/>
      <c r="Y311" s="25"/>
      <c r="Z311" s="25"/>
    </row>
    <row r="312" spans="1:26" ht="15.75" customHeight="1">
      <c r="A312" s="25"/>
      <c r="B312" s="25"/>
      <c r="C312" s="25"/>
      <c r="D312" s="25"/>
      <c r="E312" s="25"/>
      <c r="F312" s="25"/>
      <c r="G312" s="25"/>
      <c r="H312" s="25"/>
      <c r="I312" s="25"/>
      <c r="J312" s="25"/>
      <c r="K312" s="25"/>
      <c r="L312" s="25"/>
      <c r="M312" s="25"/>
      <c r="N312" s="25"/>
      <c r="O312" s="25"/>
      <c r="P312" s="25"/>
      <c r="Q312" s="25"/>
      <c r="R312" s="25"/>
      <c r="S312" s="25"/>
      <c r="T312" s="25"/>
      <c r="U312" s="25"/>
      <c r="V312" s="25"/>
      <c r="W312" s="25"/>
      <c r="X312" s="25"/>
      <c r="Y312" s="25"/>
      <c r="Z312" s="25"/>
    </row>
    <row r="313" spans="1:26" ht="15.75" customHeight="1">
      <c r="A313" s="25"/>
      <c r="B313" s="25"/>
      <c r="C313" s="25"/>
      <c r="D313" s="25"/>
      <c r="E313" s="25"/>
      <c r="F313" s="25"/>
      <c r="G313" s="25"/>
      <c r="H313" s="25"/>
      <c r="I313" s="25"/>
      <c r="J313" s="25"/>
      <c r="K313" s="25"/>
      <c r="L313" s="25"/>
      <c r="M313" s="25"/>
      <c r="N313" s="25"/>
      <c r="O313" s="25"/>
      <c r="P313" s="25"/>
      <c r="Q313" s="25"/>
      <c r="R313" s="25"/>
      <c r="S313" s="25"/>
      <c r="T313" s="25"/>
      <c r="U313" s="25"/>
      <c r="V313" s="25"/>
      <c r="W313" s="25"/>
      <c r="X313" s="25"/>
      <c r="Y313" s="25"/>
      <c r="Z313" s="25"/>
    </row>
    <row r="314" spans="1:26" ht="15.75" customHeight="1">
      <c r="A314" s="25"/>
      <c r="B314" s="25"/>
      <c r="C314" s="25"/>
      <c r="D314" s="25"/>
      <c r="E314" s="25"/>
      <c r="F314" s="25"/>
      <c r="G314" s="25"/>
      <c r="H314" s="25"/>
      <c r="I314" s="25"/>
      <c r="J314" s="25"/>
      <c r="K314" s="25"/>
      <c r="L314" s="25"/>
      <c r="M314" s="25"/>
      <c r="N314" s="25"/>
      <c r="O314" s="25"/>
      <c r="P314" s="25"/>
      <c r="Q314" s="25"/>
      <c r="R314" s="25"/>
      <c r="S314" s="25"/>
      <c r="T314" s="25"/>
      <c r="U314" s="25"/>
      <c r="V314" s="25"/>
      <c r="W314" s="25"/>
      <c r="X314" s="25"/>
      <c r="Y314" s="25"/>
      <c r="Z314" s="25"/>
    </row>
    <row r="315" spans="1:26" ht="15.75" customHeight="1">
      <c r="A315" s="25"/>
      <c r="B315" s="25"/>
      <c r="C315" s="25"/>
      <c r="D315" s="25"/>
      <c r="E315" s="25"/>
      <c r="F315" s="25"/>
      <c r="G315" s="25"/>
      <c r="H315" s="25"/>
      <c r="I315" s="25"/>
      <c r="J315" s="25"/>
      <c r="K315" s="25"/>
      <c r="L315" s="25"/>
      <c r="M315" s="25"/>
      <c r="N315" s="25"/>
      <c r="O315" s="25"/>
      <c r="P315" s="25"/>
      <c r="Q315" s="25"/>
      <c r="R315" s="25"/>
      <c r="S315" s="25"/>
      <c r="T315" s="25"/>
      <c r="U315" s="25"/>
      <c r="V315" s="25"/>
      <c r="W315" s="25"/>
      <c r="X315" s="25"/>
      <c r="Y315" s="25"/>
      <c r="Z315" s="25"/>
    </row>
    <row r="316" spans="1:26" ht="15.75" customHeight="1">
      <c r="A316" s="25"/>
      <c r="B316" s="25"/>
      <c r="C316" s="25"/>
      <c r="D316" s="25"/>
      <c r="E316" s="25"/>
      <c r="F316" s="25"/>
      <c r="G316" s="25"/>
      <c r="H316" s="25"/>
      <c r="I316" s="25"/>
      <c r="J316" s="25"/>
      <c r="K316" s="25"/>
      <c r="L316" s="25"/>
      <c r="M316" s="25"/>
      <c r="N316" s="25"/>
      <c r="O316" s="25"/>
      <c r="P316" s="25"/>
      <c r="Q316" s="25"/>
      <c r="R316" s="25"/>
      <c r="S316" s="25"/>
      <c r="T316" s="25"/>
      <c r="U316" s="25"/>
      <c r="V316" s="25"/>
      <c r="W316" s="25"/>
      <c r="X316" s="25"/>
      <c r="Y316" s="25"/>
      <c r="Z316" s="25"/>
    </row>
    <row r="317" spans="1:26" ht="15.75" customHeight="1">
      <c r="A317" s="25"/>
      <c r="B317" s="25"/>
      <c r="C317" s="25"/>
      <c r="D317" s="25"/>
      <c r="E317" s="25"/>
      <c r="F317" s="25"/>
      <c r="G317" s="25"/>
      <c r="H317" s="25"/>
      <c r="I317" s="25"/>
      <c r="J317" s="25"/>
      <c r="K317" s="25"/>
      <c r="L317" s="25"/>
      <c r="M317" s="25"/>
      <c r="N317" s="25"/>
      <c r="O317" s="25"/>
      <c r="P317" s="25"/>
      <c r="Q317" s="25"/>
      <c r="R317" s="25"/>
      <c r="S317" s="25"/>
      <c r="T317" s="25"/>
      <c r="U317" s="25"/>
      <c r="V317" s="25"/>
      <c r="W317" s="25"/>
      <c r="X317" s="25"/>
      <c r="Y317" s="25"/>
      <c r="Z317" s="25"/>
    </row>
    <row r="318" spans="1:26" ht="15.75" customHeight="1">
      <c r="A318" s="25"/>
      <c r="B318" s="25"/>
      <c r="C318" s="25"/>
      <c r="D318" s="25"/>
      <c r="E318" s="25"/>
      <c r="F318" s="25"/>
      <c r="G318" s="25"/>
      <c r="H318" s="25"/>
      <c r="I318" s="25"/>
      <c r="J318" s="25"/>
      <c r="K318" s="25"/>
      <c r="L318" s="25"/>
      <c r="M318" s="25"/>
      <c r="N318" s="25"/>
      <c r="O318" s="25"/>
      <c r="P318" s="25"/>
      <c r="Q318" s="25"/>
      <c r="R318" s="25"/>
      <c r="S318" s="25"/>
      <c r="T318" s="25"/>
      <c r="U318" s="25"/>
      <c r="V318" s="25"/>
      <c r="W318" s="25"/>
      <c r="X318" s="25"/>
      <c r="Y318" s="25"/>
      <c r="Z318" s="25"/>
    </row>
    <row r="319" spans="1:26" ht="15.75" customHeight="1">
      <c r="A319" s="25"/>
      <c r="B319" s="25"/>
      <c r="C319" s="25"/>
      <c r="D319" s="25"/>
      <c r="E319" s="25"/>
      <c r="F319" s="25"/>
      <c r="G319" s="25"/>
      <c r="H319" s="25"/>
      <c r="I319" s="25"/>
      <c r="J319" s="25"/>
      <c r="K319" s="25"/>
      <c r="L319" s="25"/>
      <c r="M319" s="25"/>
      <c r="N319" s="25"/>
      <c r="O319" s="25"/>
      <c r="P319" s="25"/>
      <c r="Q319" s="25"/>
      <c r="R319" s="25"/>
      <c r="S319" s="25"/>
      <c r="T319" s="25"/>
      <c r="U319" s="25"/>
      <c r="V319" s="25"/>
      <c r="W319" s="25"/>
      <c r="X319" s="25"/>
      <c r="Y319" s="25"/>
      <c r="Z319" s="25"/>
    </row>
    <row r="320" spans="1:26" ht="15.75" customHeight="1">
      <c r="A320" s="25"/>
      <c r="B320" s="25"/>
      <c r="C320" s="25"/>
      <c r="D320" s="25"/>
      <c r="E320" s="25"/>
      <c r="F320" s="25"/>
      <c r="G320" s="25"/>
      <c r="H320" s="25"/>
      <c r="I320" s="25"/>
      <c r="J320" s="25"/>
      <c r="K320" s="25"/>
      <c r="L320" s="25"/>
      <c r="M320" s="25"/>
      <c r="N320" s="25"/>
      <c r="O320" s="25"/>
      <c r="P320" s="25"/>
      <c r="Q320" s="25"/>
      <c r="R320" s="25"/>
      <c r="S320" s="25"/>
      <c r="T320" s="25"/>
      <c r="U320" s="25"/>
      <c r="V320" s="25"/>
      <c r="W320" s="25"/>
      <c r="X320" s="25"/>
      <c r="Y320" s="25"/>
      <c r="Z320" s="25"/>
    </row>
    <row r="321" spans="1:26" ht="15.75" customHeight="1">
      <c r="A321" s="25"/>
      <c r="B321" s="25"/>
      <c r="C321" s="25"/>
      <c r="D321" s="25"/>
      <c r="E321" s="25"/>
      <c r="F321" s="25"/>
      <c r="G321" s="25"/>
      <c r="H321" s="25"/>
      <c r="I321" s="25"/>
      <c r="J321" s="25"/>
      <c r="K321" s="25"/>
      <c r="L321" s="25"/>
      <c r="M321" s="25"/>
      <c r="N321" s="25"/>
      <c r="O321" s="25"/>
      <c r="P321" s="25"/>
      <c r="Q321" s="25"/>
      <c r="R321" s="25"/>
      <c r="S321" s="25"/>
      <c r="T321" s="25"/>
      <c r="U321" s="25"/>
      <c r="V321" s="25"/>
      <c r="W321" s="25"/>
      <c r="X321" s="25"/>
      <c r="Y321" s="25"/>
      <c r="Z321" s="25"/>
    </row>
    <row r="322" spans="1:26" ht="15.75" customHeight="1">
      <c r="A322" s="25"/>
      <c r="B322" s="25"/>
      <c r="C322" s="25"/>
      <c r="D322" s="25"/>
      <c r="E322" s="25"/>
      <c r="F322" s="25"/>
      <c r="G322" s="25"/>
      <c r="H322" s="25"/>
      <c r="I322" s="25"/>
      <c r="J322" s="25"/>
      <c r="K322" s="25"/>
      <c r="L322" s="25"/>
      <c r="M322" s="25"/>
      <c r="N322" s="25"/>
      <c r="O322" s="25"/>
      <c r="P322" s="25"/>
      <c r="Q322" s="25"/>
      <c r="R322" s="25"/>
      <c r="S322" s="25"/>
      <c r="T322" s="25"/>
      <c r="U322" s="25"/>
      <c r="V322" s="25"/>
      <c r="W322" s="25"/>
      <c r="X322" s="25"/>
      <c r="Y322" s="25"/>
      <c r="Z322" s="25"/>
    </row>
    <row r="323" spans="1:26" ht="15.75" customHeight="1">
      <c r="A323" s="25"/>
      <c r="B323" s="25"/>
      <c r="C323" s="25"/>
      <c r="D323" s="25"/>
      <c r="E323" s="25"/>
      <c r="F323" s="25"/>
      <c r="G323" s="25"/>
      <c r="H323" s="25"/>
      <c r="I323" s="25"/>
      <c r="J323" s="25"/>
      <c r="K323" s="25"/>
      <c r="L323" s="25"/>
      <c r="M323" s="25"/>
      <c r="N323" s="25"/>
      <c r="O323" s="25"/>
      <c r="P323" s="25"/>
      <c r="Q323" s="25"/>
      <c r="R323" s="25"/>
      <c r="S323" s="25"/>
      <c r="T323" s="25"/>
      <c r="U323" s="25"/>
      <c r="V323" s="25"/>
      <c r="W323" s="25"/>
      <c r="X323" s="25"/>
      <c r="Y323" s="25"/>
      <c r="Z323" s="25"/>
    </row>
    <row r="324" spans="1:26" ht="15.75" customHeight="1">
      <c r="A324" s="25"/>
      <c r="B324" s="25"/>
      <c r="C324" s="25"/>
      <c r="D324" s="25"/>
      <c r="E324" s="25"/>
      <c r="F324" s="25"/>
      <c r="G324" s="25"/>
      <c r="H324" s="25"/>
      <c r="I324" s="25"/>
      <c r="J324" s="25"/>
      <c r="K324" s="25"/>
      <c r="L324" s="25"/>
      <c r="M324" s="25"/>
      <c r="N324" s="25"/>
      <c r="O324" s="25"/>
      <c r="P324" s="25"/>
      <c r="Q324" s="25"/>
      <c r="R324" s="25"/>
      <c r="S324" s="25"/>
      <c r="T324" s="25"/>
      <c r="U324" s="25"/>
      <c r="V324" s="25"/>
      <c r="W324" s="25"/>
      <c r="X324" s="25"/>
      <c r="Y324" s="25"/>
      <c r="Z324" s="25"/>
    </row>
    <row r="325" spans="1:26" ht="15.75" customHeight="1">
      <c r="A325" s="25"/>
      <c r="B325" s="25"/>
      <c r="C325" s="25"/>
      <c r="D325" s="25"/>
      <c r="E325" s="25"/>
      <c r="F325" s="25"/>
      <c r="G325" s="25"/>
      <c r="H325" s="25"/>
      <c r="I325" s="25"/>
      <c r="J325" s="25"/>
      <c r="K325" s="25"/>
      <c r="L325" s="25"/>
      <c r="M325" s="25"/>
      <c r="N325" s="25"/>
      <c r="O325" s="25"/>
      <c r="P325" s="25"/>
      <c r="Q325" s="25"/>
      <c r="R325" s="25"/>
      <c r="S325" s="25"/>
      <c r="T325" s="25"/>
      <c r="U325" s="25"/>
      <c r="V325" s="25"/>
      <c r="W325" s="25"/>
      <c r="X325" s="25"/>
      <c r="Y325" s="25"/>
      <c r="Z325" s="25"/>
    </row>
    <row r="326" spans="1:26" ht="15.75" customHeight="1">
      <c r="A326" s="25"/>
      <c r="B326" s="25"/>
      <c r="C326" s="25"/>
      <c r="D326" s="25"/>
      <c r="E326" s="25"/>
      <c r="F326" s="25"/>
      <c r="G326" s="25"/>
      <c r="H326" s="25"/>
      <c r="I326" s="25"/>
      <c r="J326" s="25"/>
      <c r="K326" s="25"/>
      <c r="L326" s="25"/>
      <c r="M326" s="25"/>
      <c r="N326" s="25"/>
      <c r="O326" s="25"/>
      <c r="P326" s="25"/>
      <c r="Q326" s="25"/>
      <c r="R326" s="25"/>
      <c r="S326" s="25"/>
      <c r="T326" s="25"/>
      <c r="U326" s="25"/>
      <c r="V326" s="25"/>
      <c r="W326" s="25"/>
      <c r="X326" s="25"/>
      <c r="Y326" s="25"/>
      <c r="Z326" s="25"/>
    </row>
    <row r="327" spans="1:26" ht="15.75" customHeight="1">
      <c r="A327" s="25"/>
      <c r="B327" s="25"/>
      <c r="C327" s="25"/>
      <c r="D327" s="25"/>
      <c r="E327" s="25"/>
      <c r="F327" s="25"/>
      <c r="G327" s="25"/>
      <c r="H327" s="25"/>
      <c r="I327" s="25"/>
      <c r="J327" s="25"/>
      <c r="K327" s="25"/>
      <c r="L327" s="25"/>
      <c r="M327" s="25"/>
      <c r="N327" s="25"/>
      <c r="O327" s="25"/>
      <c r="P327" s="25"/>
      <c r="Q327" s="25"/>
      <c r="R327" s="25"/>
      <c r="S327" s="25"/>
      <c r="T327" s="25"/>
      <c r="U327" s="25"/>
      <c r="V327" s="25"/>
      <c r="W327" s="25"/>
      <c r="X327" s="25"/>
      <c r="Y327" s="25"/>
      <c r="Z327" s="25"/>
    </row>
    <row r="328" spans="1:26" ht="15.75" customHeight="1">
      <c r="A328" s="25"/>
      <c r="B328" s="25"/>
      <c r="C328" s="25"/>
      <c r="D328" s="25"/>
      <c r="E328" s="25"/>
      <c r="F328" s="25"/>
      <c r="G328" s="25"/>
      <c r="H328" s="25"/>
      <c r="I328" s="25"/>
      <c r="J328" s="25"/>
      <c r="K328" s="25"/>
      <c r="L328" s="25"/>
      <c r="M328" s="25"/>
      <c r="N328" s="25"/>
      <c r="O328" s="25"/>
      <c r="P328" s="25"/>
      <c r="Q328" s="25"/>
      <c r="R328" s="25"/>
      <c r="S328" s="25"/>
      <c r="T328" s="25"/>
      <c r="U328" s="25"/>
      <c r="V328" s="25"/>
      <c r="W328" s="25"/>
      <c r="X328" s="25"/>
      <c r="Y328" s="25"/>
      <c r="Z328" s="25"/>
    </row>
    <row r="329" spans="1:26" ht="15.75" customHeight="1">
      <c r="A329" s="25"/>
      <c r="B329" s="25"/>
      <c r="C329" s="25"/>
      <c r="D329" s="25"/>
      <c r="E329" s="25"/>
      <c r="F329" s="25"/>
      <c r="G329" s="25"/>
      <c r="H329" s="25"/>
      <c r="I329" s="25"/>
      <c r="J329" s="25"/>
      <c r="K329" s="25"/>
      <c r="L329" s="25"/>
      <c r="M329" s="25"/>
      <c r="N329" s="25"/>
      <c r="O329" s="25"/>
      <c r="P329" s="25"/>
      <c r="Q329" s="25"/>
      <c r="R329" s="25"/>
      <c r="S329" s="25"/>
      <c r="T329" s="25"/>
      <c r="U329" s="25"/>
      <c r="V329" s="25"/>
      <c r="W329" s="25"/>
      <c r="X329" s="25"/>
      <c r="Y329" s="25"/>
      <c r="Z329" s="25"/>
    </row>
    <row r="330" spans="1:26" ht="15.75" customHeight="1">
      <c r="A330" s="25"/>
      <c r="B330" s="25"/>
      <c r="C330" s="25"/>
      <c r="D330" s="25"/>
      <c r="E330" s="25"/>
      <c r="F330" s="25"/>
      <c r="G330" s="25"/>
      <c r="H330" s="25"/>
      <c r="I330" s="25"/>
      <c r="J330" s="25"/>
      <c r="K330" s="25"/>
      <c r="L330" s="25"/>
      <c r="M330" s="25"/>
      <c r="N330" s="25"/>
      <c r="O330" s="25"/>
      <c r="P330" s="25"/>
      <c r="Q330" s="25"/>
      <c r="R330" s="25"/>
      <c r="S330" s="25"/>
      <c r="T330" s="25"/>
      <c r="U330" s="25"/>
      <c r="V330" s="25"/>
      <c r="W330" s="25"/>
      <c r="X330" s="25"/>
      <c r="Y330" s="25"/>
      <c r="Z330" s="25"/>
    </row>
    <row r="331" spans="1:26" ht="15.75" customHeight="1">
      <c r="A331" s="25"/>
      <c r="B331" s="25"/>
      <c r="C331" s="25"/>
      <c r="D331" s="25"/>
      <c r="E331" s="25"/>
      <c r="F331" s="25"/>
      <c r="G331" s="25"/>
      <c r="H331" s="25"/>
      <c r="I331" s="25"/>
      <c r="J331" s="25"/>
      <c r="K331" s="25"/>
      <c r="L331" s="25"/>
      <c r="M331" s="25"/>
      <c r="N331" s="25"/>
      <c r="O331" s="25"/>
      <c r="P331" s="25"/>
      <c r="Q331" s="25"/>
      <c r="R331" s="25"/>
      <c r="S331" s="25"/>
      <c r="T331" s="25"/>
      <c r="U331" s="25"/>
      <c r="V331" s="25"/>
      <c r="W331" s="25"/>
      <c r="X331" s="25"/>
      <c r="Y331" s="25"/>
      <c r="Z331" s="25"/>
    </row>
    <row r="332" spans="1:26" ht="15.75" customHeight="1">
      <c r="A332" s="25"/>
      <c r="B332" s="25"/>
      <c r="C332" s="25"/>
      <c r="D332" s="25"/>
      <c r="E332" s="25"/>
      <c r="F332" s="25"/>
      <c r="G332" s="25"/>
      <c r="H332" s="25"/>
      <c r="I332" s="25"/>
      <c r="J332" s="25"/>
      <c r="K332" s="25"/>
      <c r="L332" s="25"/>
      <c r="M332" s="25"/>
      <c r="N332" s="25"/>
      <c r="O332" s="25"/>
      <c r="P332" s="25"/>
      <c r="Q332" s="25"/>
      <c r="R332" s="25"/>
      <c r="S332" s="25"/>
      <c r="T332" s="25"/>
      <c r="U332" s="25"/>
      <c r="V332" s="25"/>
      <c r="W332" s="25"/>
      <c r="X332" s="25"/>
      <c r="Y332" s="25"/>
      <c r="Z332" s="25"/>
    </row>
    <row r="333" spans="1:26" ht="15.75" customHeight="1">
      <c r="A333" s="25"/>
      <c r="B333" s="25"/>
      <c r="C333" s="25"/>
      <c r="D333" s="25"/>
      <c r="E333" s="25"/>
      <c r="F333" s="25"/>
      <c r="G333" s="25"/>
      <c r="H333" s="25"/>
      <c r="I333" s="25"/>
      <c r="J333" s="25"/>
      <c r="K333" s="25"/>
      <c r="L333" s="25"/>
      <c r="M333" s="25"/>
      <c r="N333" s="25"/>
      <c r="O333" s="25"/>
      <c r="P333" s="25"/>
      <c r="Q333" s="25"/>
      <c r="R333" s="25"/>
      <c r="S333" s="25"/>
      <c r="T333" s="25"/>
      <c r="U333" s="25"/>
      <c r="V333" s="25"/>
      <c r="W333" s="25"/>
      <c r="X333" s="25"/>
      <c r="Y333" s="25"/>
      <c r="Z333" s="25"/>
    </row>
    <row r="334" spans="1:26" ht="15.75" customHeight="1">
      <c r="A334" s="25"/>
      <c r="B334" s="25"/>
      <c r="C334" s="25"/>
      <c r="D334" s="25"/>
      <c r="E334" s="25"/>
      <c r="F334" s="25"/>
      <c r="G334" s="25"/>
      <c r="H334" s="25"/>
      <c r="I334" s="25"/>
      <c r="J334" s="25"/>
      <c r="K334" s="25"/>
      <c r="L334" s="25"/>
      <c r="M334" s="25"/>
      <c r="N334" s="25"/>
      <c r="O334" s="25"/>
      <c r="P334" s="25"/>
      <c r="Q334" s="25"/>
      <c r="R334" s="25"/>
      <c r="S334" s="25"/>
      <c r="T334" s="25"/>
      <c r="U334" s="25"/>
      <c r="V334" s="25"/>
      <c r="W334" s="25"/>
      <c r="X334" s="25"/>
      <c r="Y334" s="25"/>
      <c r="Z334" s="25"/>
    </row>
    <row r="335" spans="1:26" ht="15.75" customHeight="1">
      <c r="A335" s="25"/>
      <c r="B335" s="25"/>
      <c r="C335" s="25"/>
      <c r="D335" s="25"/>
      <c r="E335" s="25"/>
      <c r="F335" s="25"/>
      <c r="G335" s="25"/>
      <c r="H335" s="25"/>
      <c r="I335" s="25"/>
      <c r="J335" s="25"/>
      <c r="K335" s="25"/>
      <c r="L335" s="25"/>
      <c r="M335" s="25"/>
      <c r="N335" s="25"/>
      <c r="O335" s="25"/>
      <c r="P335" s="25"/>
      <c r="Q335" s="25"/>
      <c r="R335" s="25"/>
      <c r="S335" s="25"/>
      <c r="T335" s="25"/>
      <c r="U335" s="25"/>
      <c r="V335" s="25"/>
      <c r="W335" s="25"/>
      <c r="X335" s="25"/>
      <c r="Y335" s="25"/>
      <c r="Z335" s="25"/>
    </row>
    <row r="336" spans="1:26" ht="15.75" customHeight="1">
      <c r="A336" s="25"/>
      <c r="B336" s="25"/>
      <c r="C336" s="25"/>
      <c r="D336" s="25"/>
      <c r="E336" s="25"/>
      <c r="F336" s="25"/>
      <c r="G336" s="25"/>
      <c r="H336" s="25"/>
      <c r="I336" s="25"/>
      <c r="J336" s="25"/>
      <c r="K336" s="25"/>
      <c r="L336" s="25"/>
      <c r="M336" s="25"/>
      <c r="N336" s="25"/>
      <c r="O336" s="25"/>
      <c r="P336" s="25"/>
      <c r="Q336" s="25"/>
      <c r="R336" s="25"/>
      <c r="S336" s="25"/>
      <c r="T336" s="25"/>
      <c r="U336" s="25"/>
      <c r="V336" s="25"/>
      <c r="W336" s="25"/>
      <c r="X336" s="25"/>
      <c r="Y336" s="25"/>
      <c r="Z336" s="25"/>
    </row>
    <row r="337" spans="1:26" ht="15.75" customHeight="1">
      <c r="A337" s="25"/>
      <c r="B337" s="25"/>
      <c r="C337" s="25"/>
      <c r="D337" s="25"/>
      <c r="E337" s="25"/>
      <c r="F337" s="25"/>
      <c r="G337" s="25"/>
      <c r="H337" s="25"/>
      <c r="I337" s="25"/>
      <c r="J337" s="25"/>
      <c r="K337" s="25"/>
      <c r="L337" s="25"/>
      <c r="M337" s="25"/>
      <c r="N337" s="25"/>
      <c r="O337" s="25"/>
      <c r="P337" s="25"/>
      <c r="Q337" s="25"/>
      <c r="R337" s="25"/>
      <c r="S337" s="25"/>
      <c r="T337" s="25"/>
      <c r="U337" s="25"/>
      <c r="V337" s="25"/>
      <c r="W337" s="25"/>
      <c r="X337" s="25"/>
      <c r="Y337" s="25"/>
      <c r="Z337" s="25"/>
    </row>
    <row r="338" spans="1:26" ht="15.75" customHeight="1">
      <c r="A338" s="25"/>
      <c r="B338" s="25"/>
      <c r="C338" s="25"/>
      <c r="D338" s="25"/>
      <c r="E338" s="25"/>
      <c r="F338" s="25"/>
      <c r="G338" s="25"/>
      <c r="H338" s="25"/>
      <c r="I338" s="25"/>
      <c r="J338" s="25"/>
      <c r="K338" s="25"/>
      <c r="L338" s="25"/>
      <c r="M338" s="25"/>
      <c r="N338" s="25"/>
      <c r="O338" s="25"/>
      <c r="P338" s="25"/>
      <c r="Q338" s="25"/>
      <c r="R338" s="25"/>
      <c r="S338" s="25"/>
      <c r="T338" s="25"/>
      <c r="U338" s="25"/>
      <c r="V338" s="25"/>
      <c r="W338" s="25"/>
      <c r="X338" s="25"/>
      <c r="Y338" s="25"/>
      <c r="Z338" s="25"/>
    </row>
    <row r="339" spans="1:26" ht="15.75" customHeight="1">
      <c r="A339" s="25"/>
      <c r="B339" s="25"/>
      <c r="C339" s="25"/>
      <c r="D339" s="25"/>
      <c r="E339" s="25"/>
      <c r="F339" s="25"/>
      <c r="G339" s="25"/>
      <c r="H339" s="25"/>
      <c r="I339" s="25"/>
      <c r="J339" s="25"/>
      <c r="K339" s="25"/>
      <c r="L339" s="25"/>
      <c r="M339" s="25"/>
      <c r="N339" s="25"/>
      <c r="O339" s="25"/>
      <c r="P339" s="25"/>
      <c r="Q339" s="25"/>
      <c r="R339" s="25"/>
      <c r="S339" s="25"/>
      <c r="T339" s="25"/>
      <c r="U339" s="25"/>
      <c r="V339" s="25"/>
      <c r="W339" s="25"/>
      <c r="X339" s="25"/>
      <c r="Y339" s="25"/>
      <c r="Z339" s="25"/>
    </row>
    <row r="340" spans="1:26" ht="15.75" customHeight="1">
      <c r="A340" s="25"/>
      <c r="B340" s="25"/>
      <c r="C340" s="25"/>
      <c r="D340" s="25"/>
      <c r="E340" s="25"/>
      <c r="F340" s="25"/>
      <c r="G340" s="25"/>
      <c r="H340" s="25"/>
      <c r="I340" s="25"/>
      <c r="J340" s="25"/>
      <c r="K340" s="25"/>
      <c r="L340" s="25"/>
      <c r="M340" s="25"/>
      <c r="N340" s="25"/>
      <c r="O340" s="25"/>
      <c r="P340" s="25"/>
      <c r="Q340" s="25"/>
      <c r="R340" s="25"/>
      <c r="S340" s="25"/>
      <c r="T340" s="25"/>
      <c r="U340" s="25"/>
      <c r="V340" s="25"/>
      <c r="W340" s="25"/>
      <c r="X340" s="25"/>
      <c r="Y340" s="25"/>
      <c r="Z340" s="25"/>
    </row>
    <row r="341" spans="1:26" ht="15.75" customHeight="1">
      <c r="A341" s="25"/>
      <c r="B341" s="25"/>
      <c r="C341" s="25"/>
      <c r="D341" s="25"/>
      <c r="E341" s="25"/>
      <c r="F341" s="25"/>
      <c r="G341" s="25"/>
      <c r="H341" s="25"/>
      <c r="I341" s="25"/>
      <c r="J341" s="25"/>
      <c r="K341" s="25"/>
      <c r="L341" s="25"/>
      <c r="M341" s="25"/>
      <c r="N341" s="25"/>
      <c r="O341" s="25"/>
      <c r="P341" s="25"/>
      <c r="Q341" s="25"/>
      <c r="R341" s="25"/>
      <c r="S341" s="25"/>
      <c r="T341" s="25"/>
      <c r="U341" s="25"/>
      <c r="V341" s="25"/>
      <c r="W341" s="25"/>
      <c r="X341" s="25"/>
      <c r="Y341" s="25"/>
      <c r="Z341" s="25"/>
    </row>
    <row r="342" spans="1:26" ht="15.75" customHeight="1">
      <c r="A342" s="25"/>
      <c r="B342" s="25"/>
      <c r="C342" s="25"/>
      <c r="D342" s="25"/>
      <c r="E342" s="25"/>
      <c r="F342" s="25"/>
      <c r="G342" s="25"/>
      <c r="H342" s="25"/>
      <c r="I342" s="25"/>
      <c r="J342" s="25"/>
      <c r="K342" s="25"/>
      <c r="L342" s="25"/>
      <c r="M342" s="25"/>
      <c r="N342" s="25"/>
      <c r="O342" s="25"/>
      <c r="P342" s="25"/>
      <c r="Q342" s="25"/>
      <c r="R342" s="25"/>
      <c r="S342" s="25"/>
      <c r="T342" s="25"/>
      <c r="U342" s="25"/>
      <c r="V342" s="25"/>
      <c r="W342" s="25"/>
      <c r="X342" s="25"/>
      <c r="Y342" s="25"/>
      <c r="Z342" s="25"/>
    </row>
    <row r="343" spans="1:26" ht="15.75" customHeight="1">
      <c r="A343" s="25"/>
      <c r="B343" s="25"/>
      <c r="C343" s="25"/>
      <c r="D343" s="25"/>
      <c r="E343" s="25"/>
      <c r="F343" s="25"/>
      <c r="G343" s="25"/>
      <c r="H343" s="25"/>
      <c r="I343" s="25"/>
      <c r="J343" s="25"/>
      <c r="K343" s="25"/>
      <c r="L343" s="25"/>
      <c r="M343" s="25"/>
      <c r="N343" s="25"/>
      <c r="O343" s="25"/>
      <c r="P343" s="25"/>
      <c r="Q343" s="25"/>
      <c r="R343" s="25"/>
      <c r="S343" s="25"/>
      <c r="T343" s="25"/>
      <c r="U343" s="25"/>
      <c r="V343" s="25"/>
      <c r="W343" s="25"/>
      <c r="X343" s="25"/>
      <c r="Y343" s="25"/>
      <c r="Z343" s="25"/>
    </row>
    <row r="344" spans="1:26" ht="15.75" customHeight="1">
      <c r="A344" s="25"/>
      <c r="B344" s="25"/>
      <c r="C344" s="25"/>
      <c r="D344" s="25"/>
      <c r="E344" s="25"/>
      <c r="F344" s="25"/>
      <c r="G344" s="25"/>
      <c r="H344" s="25"/>
      <c r="I344" s="25"/>
      <c r="J344" s="25"/>
      <c r="K344" s="25"/>
      <c r="L344" s="25"/>
      <c r="M344" s="25"/>
      <c r="N344" s="25"/>
      <c r="O344" s="25"/>
      <c r="P344" s="25"/>
      <c r="Q344" s="25"/>
      <c r="R344" s="25"/>
      <c r="S344" s="25"/>
      <c r="T344" s="25"/>
      <c r="U344" s="25"/>
      <c r="V344" s="25"/>
      <c r="W344" s="25"/>
      <c r="X344" s="25"/>
      <c r="Y344" s="25"/>
      <c r="Z344" s="25"/>
    </row>
    <row r="345" spans="1:26" ht="15.75" customHeight="1">
      <c r="A345" s="25"/>
      <c r="B345" s="25"/>
      <c r="C345" s="25"/>
      <c r="D345" s="25"/>
      <c r="E345" s="25"/>
      <c r="F345" s="25"/>
      <c r="G345" s="25"/>
      <c r="H345" s="25"/>
      <c r="I345" s="25"/>
      <c r="J345" s="25"/>
      <c r="K345" s="25"/>
      <c r="L345" s="25"/>
      <c r="M345" s="25"/>
      <c r="N345" s="25"/>
      <c r="O345" s="25"/>
      <c r="P345" s="25"/>
      <c r="Q345" s="25"/>
      <c r="R345" s="25"/>
      <c r="S345" s="25"/>
      <c r="T345" s="25"/>
      <c r="U345" s="25"/>
      <c r="V345" s="25"/>
      <c r="W345" s="25"/>
      <c r="X345" s="25"/>
      <c r="Y345" s="25"/>
      <c r="Z345" s="25"/>
    </row>
    <row r="346" spans="1:26" ht="15.75" customHeight="1">
      <c r="A346" s="25"/>
      <c r="B346" s="25"/>
      <c r="C346" s="25"/>
      <c r="D346" s="25"/>
      <c r="E346" s="25"/>
      <c r="F346" s="25"/>
      <c r="G346" s="25"/>
      <c r="H346" s="25"/>
      <c r="I346" s="25"/>
      <c r="J346" s="25"/>
      <c r="K346" s="25"/>
      <c r="L346" s="25"/>
      <c r="M346" s="25"/>
      <c r="N346" s="25"/>
      <c r="O346" s="25"/>
      <c r="P346" s="25"/>
      <c r="Q346" s="25"/>
      <c r="R346" s="25"/>
      <c r="S346" s="25"/>
      <c r="T346" s="25"/>
      <c r="U346" s="25"/>
      <c r="V346" s="25"/>
      <c r="W346" s="25"/>
      <c r="X346" s="25"/>
      <c r="Y346" s="25"/>
      <c r="Z346" s="25"/>
    </row>
    <row r="347" spans="1:26" ht="15.75" customHeight="1">
      <c r="A347" s="25"/>
      <c r="B347" s="25"/>
      <c r="C347" s="25"/>
      <c r="D347" s="25"/>
      <c r="E347" s="25"/>
      <c r="F347" s="25"/>
      <c r="G347" s="25"/>
      <c r="H347" s="25"/>
      <c r="I347" s="25"/>
      <c r="J347" s="25"/>
      <c r="K347" s="25"/>
      <c r="L347" s="25"/>
      <c r="M347" s="25"/>
      <c r="N347" s="25"/>
      <c r="O347" s="25"/>
      <c r="P347" s="25"/>
      <c r="Q347" s="25"/>
      <c r="R347" s="25"/>
      <c r="S347" s="25"/>
      <c r="T347" s="25"/>
      <c r="U347" s="25"/>
      <c r="V347" s="25"/>
      <c r="W347" s="25"/>
      <c r="X347" s="25"/>
      <c r="Y347" s="25"/>
      <c r="Z347" s="25"/>
    </row>
    <row r="348" spans="1:26" ht="15.75" customHeight="1">
      <c r="A348" s="25"/>
      <c r="B348" s="25"/>
      <c r="C348" s="25"/>
      <c r="D348" s="25"/>
      <c r="E348" s="25"/>
      <c r="F348" s="25"/>
      <c r="G348" s="25"/>
      <c r="H348" s="25"/>
      <c r="I348" s="25"/>
      <c r="J348" s="25"/>
      <c r="K348" s="25"/>
      <c r="L348" s="25"/>
      <c r="M348" s="25"/>
      <c r="N348" s="25"/>
      <c r="O348" s="25"/>
      <c r="P348" s="25"/>
      <c r="Q348" s="25"/>
      <c r="R348" s="25"/>
      <c r="S348" s="25"/>
      <c r="T348" s="25"/>
      <c r="U348" s="25"/>
      <c r="V348" s="25"/>
      <c r="W348" s="25"/>
      <c r="X348" s="25"/>
      <c r="Y348" s="25"/>
      <c r="Z348" s="25"/>
    </row>
    <row r="349" spans="1:26" ht="15.75" customHeight="1">
      <c r="A349" s="25"/>
      <c r="B349" s="25"/>
      <c r="C349" s="25"/>
      <c r="D349" s="25"/>
      <c r="E349" s="25"/>
      <c r="F349" s="25"/>
      <c r="G349" s="25"/>
      <c r="H349" s="25"/>
      <c r="I349" s="25"/>
      <c r="J349" s="25"/>
      <c r="K349" s="25"/>
      <c r="L349" s="25"/>
      <c r="M349" s="25"/>
      <c r="N349" s="25"/>
      <c r="O349" s="25"/>
      <c r="P349" s="25"/>
      <c r="Q349" s="25"/>
      <c r="R349" s="25"/>
      <c r="S349" s="25"/>
      <c r="T349" s="25"/>
      <c r="U349" s="25"/>
      <c r="V349" s="25"/>
      <c r="W349" s="25"/>
      <c r="X349" s="25"/>
      <c r="Y349" s="25"/>
      <c r="Z349" s="25"/>
    </row>
    <row r="350" spans="1:26" ht="15.75" customHeight="1">
      <c r="A350" s="25"/>
      <c r="B350" s="25"/>
      <c r="C350" s="25"/>
      <c r="D350" s="25"/>
      <c r="E350" s="25"/>
      <c r="F350" s="25"/>
      <c r="G350" s="25"/>
      <c r="H350" s="25"/>
      <c r="I350" s="25"/>
      <c r="J350" s="25"/>
      <c r="K350" s="25"/>
      <c r="L350" s="25"/>
      <c r="M350" s="25"/>
      <c r="N350" s="25"/>
      <c r="O350" s="25"/>
      <c r="P350" s="25"/>
      <c r="Q350" s="25"/>
      <c r="R350" s="25"/>
      <c r="S350" s="25"/>
      <c r="T350" s="25"/>
      <c r="U350" s="25"/>
      <c r="V350" s="25"/>
      <c r="W350" s="25"/>
      <c r="X350" s="25"/>
      <c r="Y350" s="25"/>
      <c r="Z350" s="25"/>
    </row>
    <row r="351" spans="1:26" ht="15.75" customHeight="1">
      <c r="A351" s="25"/>
      <c r="B351" s="25"/>
      <c r="C351" s="25"/>
      <c r="D351" s="25"/>
      <c r="E351" s="25"/>
      <c r="F351" s="25"/>
      <c r="G351" s="25"/>
      <c r="H351" s="25"/>
      <c r="I351" s="25"/>
      <c r="J351" s="25"/>
      <c r="K351" s="25"/>
      <c r="L351" s="25"/>
      <c r="M351" s="25"/>
      <c r="N351" s="25"/>
      <c r="O351" s="25"/>
      <c r="P351" s="25"/>
      <c r="Q351" s="25"/>
      <c r="R351" s="25"/>
      <c r="S351" s="25"/>
      <c r="T351" s="25"/>
      <c r="U351" s="25"/>
      <c r="V351" s="25"/>
      <c r="W351" s="25"/>
      <c r="X351" s="25"/>
      <c r="Y351" s="25"/>
      <c r="Z351" s="25"/>
    </row>
    <row r="352" spans="1:26" ht="15.75" customHeight="1">
      <c r="A352" s="25"/>
      <c r="B352" s="25"/>
      <c r="C352" s="25"/>
      <c r="D352" s="25"/>
      <c r="E352" s="25"/>
      <c r="F352" s="25"/>
      <c r="G352" s="25"/>
      <c r="H352" s="25"/>
      <c r="I352" s="25"/>
      <c r="J352" s="25"/>
      <c r="K352" s="25"/>
      <c r="L352" s="25"/>
      <c r="M352" s="25"/>
      <c r="N352" s="25"/>
      <c r="O352" s="25"/>
      <c r="P352" s="25"/>
      <c r="Q352" s="25"/>
      <c r="R352" s="25"/>
      <c r="S352" s="25"/>
      <c r="T352" s="25"/>
      <c r="U352" s="25"/>
      <c r="V352" s="25"/>
      <c r="W352" s="25"/>
      <c r="X352" s="25"/>
      <c r="Y352" s="25"/>
      <c r="Z352" s="25"/>
    </row>
    <row r="353" spans="1:26" ht="15.75" customHeight="1">
      <c r="A353" s="25"/>
      <c r="B353" s="25"/>
      <c r="C353" s="25"/>
      <c r="D353" s="25"/>
      <c r="E353" s="25"/>
      <c r="F353" s="25"/>
      <c r="G353" s="25"/>
      <c r="H353" s="25"/>
      <c r="I353" s="25"/>
      <c r="J353" s="25"/>
      <c r="K353" s="25"/>
      <c r="L353" s="25"/>
      <c r="M353" s="25"/>
      <c r="N353" s="25"/>
      <c r="O353" s="25"/>
      <c r="P353" s="25"/>
      <c r="Q353" s="25"/>
      <c r="R353" s="25"/>
      <c r="S353" s="25"/>
      <c r="T353" s="25"/>
      <c r="U353" s="25"/>
      <c r="V353" s="25"/>
      <c r="W353" s="25"/>
      <c r="X353" s="25"/>
      <c r="Y353" s="25"/>
      <c r="Z353" s="25"/>
    </row>
    <row r="354" spans="1:26" ht="15.75" customHeight="1">
      <c r="A354" s="25"/>
      <c r="B354" s="25"/>
      <c r="C354" s="25"/>
      <c r="D354" s="25"/>
      <c r="E354" s="25"/>
      <c r="F354" s="25"/>
      <c r="G354" s="25"/>
      <c r="H354" s="25"/>
      <c r="I354" s="25"/>
      <c r="J354" s="25"/>
      <c r="K354" s="25"/>
      <c r="L354" s="25"/>
      <c r="M354" s="25"/>
      <c r="N354" s="25"/>
      <c r="O354" s="25"/>
      <c r="P354" s="25"/>
      <c r="Q354" s="25"/>
      <c r="R354" s="25"/>
      <c r="S354" s="25"/>
      <c r="T354" s="25"/>
      <c r="U354" s="25"/>
      <c r="V354" s="25"/>
      <c r="W354" s="25"/>
      <c r="X354" s="25"/>
      <c r="Y354" s="25"/>
      <c r="Z354" s="25"/>
    </row>
    <row r="355" spans="1:26" ht="15.75" customHeight="1">
      <c r="A355" s="25"/>
      <c r="B355" s="25"/>
      <c r="C355" s="25"/>
      <c r="D355" s="25"/>
      <c r="E355" s="25"/>
      <c r="F355" s="25"/>
      <c r="G355" s="25"/>
      <c r="H355" s="25"/>
      <c r="I355" s="25"/>
      <c r="J355" s="25"/>
      <c r="K355" s="25"/>
      <c r="L355" s="25"/>
      <c r="M355" s="25"/>
      <c r="N355" s="25"/>
      <c r="O355" s="25"/>
      <c r="P355" s="25"/>
      <c r="Q355" s="25"/>
      <c r="R355" s="25"/>
      <c r="S355" s="25"/>
      <c r="T355" s="25"/>
      <c r="U355" s="25"/>
      <c r="V355" s="25"/>
      <c r="W355" s="25"/>
      <c r="X355" s="25"/>
      <c r="Y355" s="25"/>
      <c r="Z355" s="25"/>
    </row>
    <row r="356" spans="1:26" ht="15.75" customHeight="1">
      <c r="A356" s="25"/>
      <c r="B356" s="25"/>
      <c r="C356" s="25"/>
      <c r="D356" s="25"/>
      <c r="E356" s="25"/>
      <c r="F356" s="25"/>
      <c r="G356" s="25"/>
      <c r="H356" s="25"/>
      <c r="I356" s="25"/>
      <c r="J356" s="25"/>
      <c r="K356" s="25"/>
      <c r="L356" s="25"/>
      <c r="M356" s="25"/>
      <c r="N356" s="25"/>
      <c r="O356" s="25"/>
      <c r="P356" s="25"/>
      <c r="Q356" s="25"/>
      <c r="R356" s="25"/>
      <c r="S356" s="25"/>
      <c r="T356" s="25"/>
      <c r="U356" s="25"/>
      <c r="V356" s="25"/>
      <c r="W356" s="25"/>
      <c r="X356" s="25"/>
      <c r="Y356" s="25"/>
      <c r="Z356" s="25"/>
    </row>
    <row r="357" spans="1:26" ht="15.75" customHeight="1">
      <c r="A357" s="25"/>
      <c r="B357" s="25"/>
      <c r="C357" s="25"/>
      <c r="D357" s="25"/>
      <c r="E357" s="25"/>
      <c r="F357" s="25"/>
      <c r="G357" s="25"/>
      <c r="H357" s="25"/>
      <c r="I357" s="25"/>
      <c r="J357" s="25"/>
      <c r="K357" s="25"/>
      <c r="L357" s="25"/>
      <c r="M357" s="25"/>
      <c r="N357" s="25"/>
      <c r="O357" s="25"/>
      <c r="P357" s="25"/>
      <c r="Q357" s="25"/>
      <c r="R357" s="25"/>
      <c r="S357" s="25"/>
      <c r="T357" s="25"/>
      <c r="U357" s="25"/>
      <c r="V357" s="25"/>
      <c r="W357" s="25"/>
      <c r="X357" s="25"/>
      <c r="Y357" s="25"/>
      <c r="Z357" s="25"/>
    </row>
    <row r="358" spans="1:26" ht="15.75" customHeight="1">
      <c r="A358" s="25"/>
      <c r="B358" s="25"/>
      <c r="C358" s="25"/>
      <c r="D358" s="25"/>
      <c r="E358" s="25"/>
      <c r="F358" s="25"/>
      <c r="G358" s="25"/>
      <c r="H358" s="25"/>
      <c r="I358" s="25"/>
      <c r="J358" s="25"/>
      <c r="K358" s="25"/>
      <c r="L358" s="25"/>
      <c r="M358" s="25"/>
      <c r="N358" s="25"/>
      <c r="O358" s="25"/>
      <c r="P358" s="25"/>
      <c r="Q358" s="25"/>
      <c r="R358" s="25"/>
      <c r="S358" s="25"/>
      <c r="T358" s="25"/>
      <c r="U358" s="25"/>
      <c r="V358" s="25"/>
      <c r="W358" s="25"/>
      <c r="X358" s="25"/>
      <c r="Y358" s="25"/>
      <c r="Z358" s="25"/>
    </row>
    <row r="359" spans="1:26" ht="15.75" customHeight="1">
      <c r="A359" s="25"/>
      <c r="B359" s="25"/>
      <c r="C359" s="25"/>
      <c r="D359" s="25"/>
      <c r="E359" s="25"/>
      <c r="F359" s="25"/>
      <c r="G359" s="25"/>
      <c r="H359" s="25"/>
      <c r="I359" s="25"/>
      <c r="J359" s="25"/>
      <c r="K359" s="25"/>
      <c r="L359" s="25"/>
      <c r="M359" s="25"/>
      <c r="N359" s="25"/>
      <c r="O359" s="25"/>
      <c r="P359" s="25"/>
      <c r="Q359" s="25"/>
      <c r="R359" s="25"/>
      <c r="S359" s="25"/>
      <c r="T359" s="25"/>
      <c r="U359" s="25"/>
      <c r="V359" s="25"/>
      <c r="W359" s="25"/>
      <c r="X359" s="25"/>
      <c r="Y359" s="25"/>
      <c r="Z359" s="25"/>
    </row>
    <row r="360" spans="1:26" ht="15.75" customHeight="1">
      <c r="A360" s="25"/>
      <c r="B360" s="25"/>
      <c r="C360" s="25"/>
      <c r="D360" s="25"/>
      <c r="E360" s="25"/>
      <c r="F360" s="25"/>
      <c r="G360" s="25"/>
      <c r="H360" s="25"/>
      <c r="I360" s="25"/>
      <c r="J360" s="25"/>
      <c r="K360" s="25"/>
      <c r="L360" s="25"/>
      <c r="M360" s="25"/>
      <c r="N360" s="25"/>
      <c r="O360" s="25"/>
      <c r="P360" s="25"/>
      <c r="Q360" s="25"/>
      <c r="R360" s="25"/>
      <c r="S360" s="25"/>
      <c r="T360" s="25"/>
      <c r="U360" s="25"/>
      <c r="V360" s="25"/>
      <c r="W360" s="25"/>
      <c r="X360" s="25"/>
      <c r="Y360" s="25"/>
      <c r="Z360" s="25"/>
    </row>
    <row r="361" spans="1:26" ht="15.75" customHeight="1">
      <c r="A361" s="25"/>
      <c r="B361" s="25"/>
      <c r="C361" s="25"/>
      <c r="D361" s="25"/>
      <c r="E361" s="25"/>
      <c r="F361" s="25"/>
      <c r="G361" s="25"/>
      <c r="H361" s="25"/>
      <c r="I361" s="25"/>
      <c r="J361" s="25"/>
      <c r="K361" s="25"/>
      <c r="L361" s="25"/>
      <c r="M361" s="25"/>
      <c r="N361" s="25"/>
      <c r="O361" s="25"/>
      <c r="P361" s="25"/>
      <c r="Q361" s="25"/>
      <c r="R361" s="25"/>
      <c r="S361" s="25"/>
      <c r="T361" s="25"/>
      <c r="U361" s="25"/>
      <c r="V361" s="25"/>
      <c r="W361" s="25"/>
      <c r="X361" s="25"/>
      <c r="Y361" s="25"/>
      <c r="Z361" s="25"/>
    </row>
    <row r="362" spans="1:26" ht="15.75" customHeight="1">
      <c r="A362" s="25"/>
      <c r="B362" s="25"/>
      <c r="C362" s="25"/>
      <c r="D362" s="25"/>
      <c r="E362" s="25"/>
      <c r="F362" s="25"/>
      <c r="G362" s="25"/>
      <c r="H362" s="25"/>
      <c r="I362" s="25"/>
      <c r="J362" s="25"/>
      <c r="K362" s="25"/>
      <c r="L362" s="25"/>
      <c r="M362" s="25"/>
      <c r="N362" s="25"/>
      <c r="O362" s="25"/>
      <c r="P362" s="25"/>
      <c r="Q362" s="25"/>
      <c r="R362" s="25"/>
      <c r="S362" s="25"/>
      <c r="T362" s="25"/>
      <c r="U362" s="25"/>
      <c r="V362" s="25"/>
      <c r="W362" s="25"/>
      <c r="X362" s="25"/>
      <c r="Y362" s="25"/>
      <c r="Z362" s="25"/>
    </row>
    <row r="363" spans="1:26" ht="15.75" customHeight="1">
      <c r="A363" s="25"/>
      <c r="B363" s="25"/>
      <c r="C363" s="25"/>
      <c r="D363" s="25"/>
      <c r="E363" s="25"/>
      <c r="F363" s="25"/>
      <c r="G363" s="25"/>
      <c r="H363" s="25"/>
      <c r="I363" s="25"/>
      <c r="J363" s="25"/>
      <c r="K363" s="25"/>
      <c r="L363" s="25"/>
      <c r="M363" s="25"/>
      <c r="N363" s="25"/>
      <c r="O363" s="25"/>
      <c r="P363" s="25"/>
      <c r="Q363" s="25"/>
      <c r="R363" s="25"/>
      <c r="S363" s="25"/>
      <c r="T363" s="25"/>
      <c r="U363" s="25"/>
      <c r="V363" s="25"/>
      <c r="W363" s="25"/>
      <c r="X363" s="25"/>
      <c r="Y363" s="25"/>
      <c r="Z363" s="25"/>
    </row>
    <row r="364" spans="1:26" ht="15.75" customHeight="1">
      <c r="A364" s="25"/>
      <c r="B364" s="25"/>
      <c r="C364" s="25"/>
      <c r="D364" s="25"/>
      <c r="E364" s="25"/>
      <c r="F364" s="25"/>
      <c r="G364" s="25"/>
      <c r="H364" s="25"/>
      <c r="I364" s="25"/>
      <c r="J364" s="25"/>
      <c r="K364" s="25"/>
      <c r="L364" s="25"/>
      <c r="M364" s="25"/>
      <c r="N364" s="25"/>
      <c r="O364" s="25"/>
      <c r="P364" s="25"/>
      <c r="Q364" s="25"/>
      <c r="R364" s="25"/>
      <c r="S364" s="25"/>
      <c r="T364" s="25"/>
      <c r="U364" s="25"/>
      <c r="V364" s="25"/>
      <c r="W364" s="25"/>
      <c r="X364" s="25"/>
      <c r="Y364" s="25"/>
      <c r="Z364" s="25"/>
    </row>
    <row r="365" spans="1:26" ht="15.75" customHeight="1">
      <c r="A365" s="25"/>
      <c r="B365" s="25"/>
      <c r="C365" s="25"/>
      <c r="D365" s="25"/>
      <c r="E365" s="25"/>
      <c r="F365" s="25"/>
      <c r="G365" s="25"/>
      <c r="H365" s="25"/>
      <c r="I365" s="25"/>
      <c r="J365" s="25"/>
      <c r="K365" s="25"/>
      <c r="L365" s="25"/>
      <c r="M365" s="25"/>
      <c r="N365" s="25"/>
      <c r="O365" s="25"/>
      <c r="P365" s="25"/>
      <c r="Q365" s="25"/>
      <c r="R365" s="25"/>
      <c r="S365" s="25"/>
      <c r="T365" s="25"/>
      <c r="U365" s="25"/>
      <c r="V365" s="25"/>
      <c r="W365" s="25"/>
      <c r="X365" s="25"/>
      <c r="Y365" s="25"/>
      <c r="Z365" s="25"/>
    </row>
    <row r="366" spans="1:26" ht="15.75" customHeight="1">
      <c r="A366" s="25"/>
      <c r="B366" s="25"/>
      <c r="C366" s="25"/>
      <c r="D366" s="25"/>
      <c r="E366" s="25"/>
      <c r="F366" s="25"/>
      <c r="G366" s="25"/>
      <c r="H366" s="25"/>
      <c r="I366" s="25"/>
      <c r="J366" s="25"/>
      <c r="K366" s="25"/>
      <c r="L366" s="25"/>
      <c r="M366" s="25"/>
      <c r="N366" s="25"/>
      <c r="O366" s="25"/>
      <c r="P366" s="25"/>
      <c r="Q366" s="25"/>
      <c r="R366" s="25"/>
      <c r="S366" s="25"/>
      <c r="T366" s="25"/>
      <c r="U366" s="25"/>
      <c r="V366" s="25"/>
      <c r="W366" s="25"/>
      <c r="X366" s="25"/>
      <c r="Y366" s="25"/>
      <c r="Z366" s="25"/>
    </row>
    <row r="367" spans="1:26" ht="15.75" customHeight="1">
      <c r="A367" s="25"/>
      <c r="B367" s="25"/>
      <c r="C367" s="25"/>
      <c r="D367" s="25"/>
      <c r="E367" s="25"/>
      <c r="F367" s="25"/>
      <c r="G367" s="25"/>
      <c r="H367" s="25"/>
      <c r="I367" s="25"/>
      <c r="J367" s="25"/>
      <c r="K367" s="25"/>
      <c r="L367" s="25"/>
      <c r="M367" s="25"/>
      <c r="N367" s="25"/>
      <c r="O367" s="25"/>
      <c r="P367" s="25"/>
      <c r="Q367" s="25"/>
      <c r="R367" s="25"/>
      <c r="S367" s="25"/>
      <c r="T367" s="25"/>
      <c r="U367" s="25"/>
      <c r="V367" s="25"/>
      <c r="W367" s="25"/>
      <c r="X367" s="25"/>
      <c r="Y367" s="25"/>
      <c r="Z367" s="25"/>
    </row>
    <row r="368" spans="1:26" ht="15.75" customHeight="1">
      <c r="A368" s="25"/>
      <c r="B368" s="25"/>
      <c r="C368" s="25"/>
      <c r="D368" s="25"/>
      <c r="E368" s="25"/>
      <c r="F368" s="25"/>
      <c r="G368" s="25"/>
      <c r="H368" s="25"/>
      <c r="I368" s="25"/>
      <c r="J368" s="25"/>
      <c r="K368" s="25"/>
      <c r="L368" s="25"/>
      <c r="M368" s="25"/>
      <c r="N368" s="25"/>
      <c r="O368" s="25"/>
      <c r="P368" s="25"/>
      <c r="Q368" s="25"/>
      <c r="R368" s="25"/>
      <c r="S368" s="25"/>
      <c r="T368" s="25"/>
      <c r="U368" s="25"/>
      <c r="V368" s="25"/>
      <c r="W368" s="25"/>
      <c r="X368" s="25"/>
      <c r="Y368" s="25"/>
      <c r="Z368" s="25"/>
    </row>
    <row r="369" spans="1:26" ht="15.75" customHeight="1">
      <c r="A369" s="25"/>
      <c r="B369" s="25"/>
      <c r="C369" s="25"/>
      <c r="D369" s="25"/>
      <c r="E369" s="25"/>
      <c r="F369" s="25"/>
      <c r="G369" s="25"/>
      <c r="H369" s="25"/>
      <c r="I369" s="25"/>
      <c r="J369" s="25"/>
      <c r="K369" s="25"/>
      <c r="L369" s="25"/>
      <c r="M369" s="25"/>
      <c r="N369" s="25"/>
      <c r="O369" s="25"/>
      <c r="P369" s="25"/>
      <c r="Q369" s="25"/>
      <c r="R369" s="25"/>
      <c r="S369" s="25"/>
      <c r="T369" s="25"/>
      <c r="U369" s="25"/>
      <c r="V369" s="25"/>
      <c r="W369" s="25"/>
      <c r="X369" s="25"/>
      <c r="Y369" s="25"/>
      <c r="Z369" s="25"/>
    </row>
    <row r="370" spans="1:26" ht="15.75" customHeight="1">
      <c r="A370" s="25"/>
      <c r="B370" s="25"/>
      <c r="C370" s="25"/>
      <c r="D370" s="25"/>
      <c r="E370" s="25"/>
      <c r="F370" s="25"/>
      <c r="G370" s="25"/>
      <c r="H370" s="25"/>
      <c r="I370" s="25"/>
      <c r="J370" s="25"/>
      <c r="K370" s="25"/>
      <c r="L370" s="25"/>
      <c r="M370" s="25"/>
      <c r="N370" s="25"/>
      <c r="O370" s="25"/>
      <c r="P370" s="25"/>
      <c r="Q370" s="25"/>
      <c r="R370" s="25"/>
      <c r="S370" s="25"/>
      <c r="T370" s="25"/>
      <c r="U370" s="25"/>
      <c r="V370" s="25"/>
      <c r="W370" s="25"/>
      <c r="X370" s="25"/>
      <c r="Y370" s="25"/>
      <c r="Z370" s="25"/>
    </row>
    <row r="371" spans="1:26" ht="15.75" customHeight="1">
      <c r="A371" s="25"/>
      <c r="B371" s="25"/>
      <c r="C371" s="25"/>
      <c r="D371" s="25"/>
      <c r="E371" s="25"/>
      <c r="F371" s="25"/>
      <c r="G371" s="25"/>
      <c r="H371" s="25"/>
      <c r="I371" s="25"/>
      <c r="J371" s="25"/>
      <c r="K371" s="25"/>
      <c r="L371" s="25"/>
      <c r="M371" s="25"/>
      <c r="N371" s="25"/>
      <c r="O371" s="25"/>
      <c r="P371" s="25"/>
      <c r="Q371" s="25"/>
      <c r="R371" s="25"/>
      <c r="S371" s="25"/>
      <c r="T371" s="25"/>
      <c r="U371" s="25"/>
      <c r="V371" s="25"/>
      <c r="W371" s="25"/>
      <c r="X371" s="25"/>
      <c r="Y371" s="25"/>
      <c r="Z371" s="25"/>
    </row>
    <row r="372" spans="1:26" ht="15.75" customHeight="1">
      <c r="A372" s="25"/>
      <c r="B372" s="25"/>
      <c r="C372" s="25"/>
      <c r="D372" s="25"/>
      <c r="E372" s="25"/>
      <c r="F372" s="25"/>
      <c r="G372" s="25"/>
      <c r="H372" s="25"/>
      <c r="I372" s="25"/>
      <c r="J372" s="25"/>
      <c r="K372" s="25"/>
      <c r="L372" s="25"/>
      <c r="M372" s="25"/>
      <c r="N372" s="25"/>
      <c r="O372" s="25"/>
      <c r="P372" s="25"/>
      <c r="Q372" s="25"/>
      <c r="R372" s="25"/>
      <c r="S372" s="25"/>
      <c r="T372" s="25"/>
      <c r="U372" s="25"/>
      <c r="V372" s="25"/>
      <c r="W372" s="25"/>
      <c r="X372" s="25"/>
      <c r="Y372" s="25"/>
      <c r="Z372" s="25"/>
    </row>
    <row r="373" spans="1:26" ht="15.75" customHeight="1">
      <c r="A373" s="25"/>
      <c r="B373" s="25"/>
      <c r="C373" s="25"/>
      <c r="D373" s="25"/>
      <c r="E373" s="25"/>
      <c r="F373" s="25"/>
      <c r="G373" s="25"/>
      <c r="H373" s="25"/>
      <c r="I373" s="25"/>
      <c r="J373" s="25"/>
      <c r="K373" s="25"/>
      <c r="L373" s="25"/>
      <c r="M373" s="25"/>
      <c r="N373" s="25"/>
      <c r="O373" s="25"/>
      <c r="P373" s="25"/>
      <c r="Q373" s="25"/>
      <c r="R373" s="25"/>
      <c r="S373" s="25"/>
      <c r="T373" s="25"/>
      <c r="U373" s="25"/>
      <c r="V373" s="25"/>
      <c r="W373" s="25"/>
      <c r="X373" s="25"/>
      <c r="Y373" s="25"/>
      <c r="Z373" s="25"/>
    </row>
    <row r="374" spans="1:26" ht="15.75" customHeight="1">
      <c r="A374" s="25"/>
      <c r="B374" s="25"/>
      <c r="C374" s="25"/>
      <c r="D374" s="25"/>
      <c r="E374" s="25"/>
      <c r="F374" s="25"/>
      <c r="G374" s="25"/>
      <c r="H374" s="25"/>
      <c r="I374" s="25"/>
      <c r="J374" s="25"/>
      <c r="K374" s="25"/>
      <c r="L374" s="25"/>
      <c r="M374" s="25"/>
      <c r="N374" s="25"/>
      <c r="O374" s="25"/>
      <c r="P374" s="25"/>
      <c r="Q374" s="25"/>
      <c r="R374" s="25"/>
      <c r="S374" s="25"/>
      <c r="T374" s="25"/>
      <c r="U374" s="25"/>
      <c r="V374" s="25"/>
      <c r="W374" s="25"/>
      <c r="X374" s="25"/>
      <c r="Y374" s="25"/>
      <c r="Z374" s="25"/>
    </row>
    <row r="375" spans="1:26" ht="15.75" customHeight="1">
      <c r="A375" s="25"/>
      <c r="B375" s="25"/>
      <c r="C375" s="25"/>
      <c r="D375" s="25"/>
      <c r="E375" s="25"/>
      <c r="F375" s="25"/>
      <c r="G375" s="25"/>
      <c r="H375" s="25"/>
      <c r="I375" s="25"/>
      <c r="J375" s="25"/>
      <c r="K375" s="25"/>
      <c r="L375" s="25"/>
      <c r="M375" s="25"/>
      <c r="N375" s="25"/>
      <c r="O375" s="25"/>
      <c r="P375" s="25"/>
      <c r="Q375" s="25"/>
      <c r="R375" s="25"/>
      <c r="S375" s="25"/>
      <c r="T375" s="25"/>
      <c r="U375" s="25"/>
      <c r="V375" s="25"/>
      <c r="W375" s="25"/>
      <c r="X375" s="25"/>
      <c r="Y375" s="25"/>
      <c r="Z375" s="25"/>
    </row>
    <row r="376" spans="1:26" ht="15.75" customHeight="1">
      <c r="A376" s="25"/>
      <c r="B376" s="25"/>
      <c r="C376" s="25"/>
      <c r="D376" s="25"/>
      <c r="E376" s="25"/>
      <c r="F376" s="25"/>
      <c r="G376" s="25"/>
      <c r="H376" s="25"/>
      <c r="I376" s="25"/>
      <c r="J376" s="25"/>
      <c r="K376" s="25"/>
      <c r="L376" s="25"/>
      <c r="M376" s="25"/>
      <c r="N376" s="25"/>
      <c r="O376" s="25"/>
      <c r="P376" s="25"/>
      <c r="Q376" s="25"/>
      <c r="R376" s="25"/>
      <c r="S376" s="25"/>
      <c r="T376" s="25"/>
      <c r="U376" s="25"/>
      <c r="V376" s="25"/>
      <c r="W376" s="25"/>
      <c r="X376" s="25"/>
      <c r="Y376" s="25"/>
      <c r="Z376" s="25"/>
    </row>
    <row r="377" spans="1:26" ht="15.75" customHeight="1">
      <c r="A377" s="25"/>
      <c r="B377" s="25"/>
      <c r="C377" s="25"/>
      <c r="D377" s="25"/>
      <c r="E377" s="25"/>
      <c r="F377" s="25"/>
      <c r="G377" s="25"/>
      <c r="H377" s="25"/>
      <c r="I377" s="25"/>
      <c r="J377" s="25"/>
      <c r="K377" s="25"/>
      <c r="L377" s="25"/>
      <c r="M377" s="25"/>
      <c r="N377" s="25"/>
      <c r="O377" s="25"/>
      <c r="P377" s="25"/>
      <c r="Q377" s="25"/>
      <c r="R377" s="25"/>
      <c r="S377" s="25"/>
      <c r="T377" s="25"/>
      <c r="U377" s="25"/>
      <c r="V377" s="25"/>
      <c r="W377" s="25"/>
      <c r="X377" s="25"/>
      <c r="Y377" s="25"/>
      <c r="Z377" s="25"/>
    </row>
    <row r="378" spans="1:26" ht="15.75" customHeight="1">
      <c r="A378" s="25"/>
      <c r="B378" s="25"/>
      <c r="C378" s="25"/>
      <c r="D378" s="25"/>
      <c r="E378" s="25"/>
      <c r="F378" s="25"/>
      <c r="G378" s="25"/>
      <c r="H378" s="25"/>
      <c r="I378" s="25"/>
      <c r="J378" s="25"/>
      <c r="K378" s="25"/>
      <c r="L378" s="25"/>
      <c r="M378" s="25"/>
      <c r="N378" s="25"/>
      <c r="O378" s="25"/>
      <c r="P378" s="25"/>
      <c r="Q378" s="25"/>
      <c r="R378" s="25"/>
      <c r="S378" s="25"/>
      <c r="T378" s="25"/>
      <c r="U378" s="25"/>
      <c r="V378" s="25"/>
      <c r="W378" s="25"/>
      <c r="X378" s="25"/>
      <c r="Y378" s="25"/>
      <c r="Z378" s="25"/>
    </row>
    <row r="379" spans="1:26" ht="15.75" customHeight="1">
      <c r="A379" s="25"/>
      <c r="B379" s="25"/>
      <c r="C379" s="25"/>
      <c r="D379" s="25"/>
      <c r="E379" s="25"/>
      <c r="F379" s="25"/>
      <c r="G379" s="25"/>
      <c r="H379" s="25"/>
      <c r="I379" s="25"/>
      <c r="J379" s="25"/>
      <c r="K379" s="25"/>
      <c r="L379" s="25"/>
      <c r="M379" s="25"/>
      <c r="N379" s="25"/>
      <c r="O379" s="25"/>
      <c r="P379" s="25"/>
      <c r="Q379" s="25"/>
      <c r="R379" s="25"/>
      <c r="S379" s="25"/>
      <c r="T379" s="25"/>
      <c r="U379" s="25"/>
      <c r="V379" s="25"/>
      <c r="W379" s="25"/>
      <c r="X379" s="25"/>
      <c r="Y379" s="25"/>
      <c r="Z379" s="25"/>
    </row>
    <row r="380" spans="1:26" ht="15.75" customHeight="1">
      <c r="A380" s="25"/>
      <c r="B380" s="25"/>
      <c r="C380" s="25"/>
      <c r="D380" s="25"/>
      <c r="E380" s="25"/>
      <c r="F380" s="25"/>
      <c r="G380" s="25"/>
      <c r="H380" s="25"/>
      <c r="I380" s="25"/>
      <c r="J380" s="25"/>
      <c r="K380" s="25"/>
      <c r="L380" s="25"/>
      <c r="M380" s="25"/>
      <c r="N380" s="25"/>
      <c r="O380" s="25"/>
      <c r="P380" s="25"/>
      <c r="Q380" s="25"/>
      <c r="R380" s="25"/>
      <c r="S380" s="25"/>
      <c r="T380" s="25"/>
      <c r="U380" s="25"/>
      <c r="V380" s="25"/>
      <c r="W380" s="25"/>
      <c r="X380" s="25"/>
      <c r="Y380" s="25"/>
      <c r="Z380" s="25"/>
    </row>
    <row r="381" spans="1:26" ht="15.75" customHeight="1">
      <c r="A381" s="25"/>
      <c r="B381" s="25"/>
      <c r="C381" s="25"/>
      <c r="D381" s="25"/>
      <c r="E381" s="25"/>
      <c r="F381" s="25"/>
      <c r="G381" s="25"/>
      <c r="H381" s="25"/>
      <c r="I381" s="25"/>
      <c r="J381" s="25"/>
      <c r="K381" s="25"/>
      <c r="L381" s="25"/>
      <c r="M381" s="25"/>
      <c r="N381" s="25"/>
      <c r="O381" s="25"/>
      <c r="P381" s="25"/>
      <c r="Q381" s="25"/>
      <c r="R381" s="25"/>
      <c r="S381" s="25"/>
      <c r="T381" s="25"/>
      <c r="U381" s="25"/>
      <c r="V381" s="25"/>
      <c r="W381" s="25"/>
      <c r="X381" s="25"/>
      <c r="Y381" s="25"/>
      <c r="Z381" s="25"/>
    </row>
    <row r="382" spans="1:26" ht="15.75" customHeight="1">
      <c r="A382" s="25"/>
      <c r="B382" s="25"/>
      <c r="C382" s="25"/>
      <c r="D382" s="25"/>
      <c r="E382" s="25"/>
      <c r="F382" s="25"/>
      <c r="G382" s="25"/>
      <c r="H382" s="25"/>
      <c r="I382" s="25"/>
      <c r="J382" s="25"/>
      <c r="K382" s="25"/>
      <c r="L382" s="25"/>
      <c r="M382" s="25"/>
      <c r="N382" s="25"/>
      <c r="O382" s="25"/>
      <c r="P382" s="25"/>
      <c r="Q382" s="25"/>
      <c r="R382" s="25"/>
      <c r="S382" s="25"/>
      <c r="T382" s="25"/>
      <c r="U382" s="25"/>
      <c r="V382" s="25"/>
      <c r="W382" s="25"/>
      <c r="X382" s="25"/>
      <c r="Y382" s="25"/>
      <c r="Z382" s="25"/>
    </row>
    <row r="383" spans="1:26" ht="15.75" customHeight="1">
      <c r="A383" s="25"/>
      <c r="B383" s="25"/>
      <c r="C383" s="25"/>
      <c r="D383" s="25"/>
      <c r="E383" s="25"/>
      <c r="F383" s="25"/>
      <c r="G383" s="25"/>
      <c r="H383" s="25"/>
      <c r="I383" s="25"/>
      <c r="J383" s="25"/>
      <c r="K383" s="25"/>
      <c r="L383" s="25"/>
      <c r="M383" s="25"/>
      <c r="N383" s="25"/>
      <c r="O383" s="25"/>
      <c r="P383" s="25"/>
      <c r="Q383" s="25"/>
      <c r="R383" s="25"/>
      <c r="S383" s="25"/>
      <c r="T383" s="25"/>
      <c r="U383" s="25"/>
      <c r="V383" s="25"/>
      <c r="W383" s="25"/>
      <c r="X383" s="25"/>
      <c r="Y383" s="25"/>
      <c r="Z383" s="25"/>
    </row>
    <row r="384" spans="1:26" ht="15.75" customHeight="1">
      <c r="A384" s="25"/>
      <c r="B384" s="25"/>
      <c r="C384" s="25"/>
      <c r="D384" s="25"/>
      <c r="E384" s="25"/>
      <c r="F384" s="25"/>
      <c r="G384" s="25"/>
      <c r="H384" s="25"/>
      <c r="I384" s="25"/>
      <c r="J384" s="25"/>
      <c r="K384" s="25"/>
      <c r="L384" s="25"/>
      <c r="M384" s="25"/>
      <c r="N384" s="25"/>
      <c r="O384" s="25"/>
      <c r="P384" s="25"/>
      <c r="Q384" s="25"/>
      <c r="R384" s="25"/>
      <c r="S384" s="25"/>
      <c r="T384" s="25"/>
      <c r="U384" s="25"/>
      <c r="V384" s="25"/>
      <c r="W384" s="25"/>
      <c r="X384" s="25"/>
      <c r="Y384" s="25"/>
      <c r="Z384" s="25"/>
    </row>
    <row r="385" spans="1:26" ht="15.75" customHeight="1">
      <c r="A385" s="25"/>
      <c r="B385" s="25"/>
      <c r="C385" s="25"/>
      <c r="D385" s="25"/>
      <c r="E385" s="25"/>
      <c r="F385" s="25"/>
      <c r="G385" s="25"/>
      <c r="H385" s="25"/>
      <c r="I385" s="25"/>
      <c r="J385" s="25"/>
      <c r="K385" s="25"/>
      <c r="L385" s="25"/>
      <c r="M385" s="25"/>
      <c r="N385" s="25"/>
      <c r="O385" s="25"/>
      <c r="P385" s="25"/>
      <c r="Q385" s="25"/>
      <c r="R385" s="25"/>
      <c r="S385" s="25"/>
      <c r="T385" s="25"/>
      <c r="U385" s="25"/>
      <c r="V385" s="25"/>
      <c r="W385" s="25"/>
      <c r="X385" s="25"/>
      <c r="Y385" s="25"/>
      <c r="Z385" s="25"/>
    </row>
    <row r="386" spans="1:26" ht="15.75" customHeight="1">
      <c r="A386" s="25"/>
      <c r="B386" s="25"/>
      <c r="C386" s="25"/>
      <c r="D386" s="25"/>
      <c r="E386" s="25"/>
      <c r="F386" s="25"/>
      <c r="G386" s="25"/>
      <c r="H386" s="25"/>
      <c r="I386" s="25"/>
      <c r="J386" s="25"/>
      <c r="K386" s="25"/>
      <c r="L386" s="25"/>
      <c r="M386" s="25"/>
      <c r="N386" s="25"/>
      <c r="O386" s="25"/>
      <c r="P386" s="25"/>
      <c r="Q386" s="25"/>
      <c r="R386" s="25"/>
      <c r="S386" s="25"/>
      <c r="T386" s="25"/>
      <c r="U386" s="25"/>
      <c r="V386" s="25"/>
      <c r="W386" s="25"/>
      <c r="X386" s="25"/>
      <c r="Y386" s="25"/>
      <c r="Z386" s="25"/>
    </row>
    <row r="387" spans="1:26" ht="15.75" customHeight="1">
      <c r="A387" s="25"/>
      <c r="B387" s="25"/>
      <c r="C387" s="25"/>
      <c r="D387" s="25"/>
      <c r="E387" s="25"/>
      <c r="F387" s="25"/>
      <c r="G387" s="25"/>
      <c r="H387" s="25"/>
      <c r="I387" s="25"/>
      <c r="J387" s="25"/>
      <c r="K387" s="25"/>
      <c r="L387" s="25"/>
      <c r="M387" s="25"/>
      <c r="N387" s="25"/>
      <c r="O387" s="25"/>
      <c r="P387" s="25"/>
      <c r="Q387" s="25"/>
      <c r="R387" s="25"/>
      <c r="S387" s="25"/>
      <c r="T387" s="25"/>
      <c r="U387" s="25"/>
      <c r="V387" s="25"/>
      <c r="W387" s="25"/>
      <c r="X387" s="25"/>
      <c r="Y387" s="25"/>
      <c r="Z387" s="25"/>
    </row>
    <row r="388" spans="1:26" ht="15.75" customHeight="1">
      <c r="A388" s="25"/>
      <c r="B388" s="25"/>
      <c r="C388" s="25"/>
      <c r="D388" s="25"/>
      <c r="E388" s="25"/>
      <c r="F388" s="25"/>
      <c r="G388" s="25"/>
      <c r="H388" s="25"/>
      <c r="I388" s="25"/>
      <c r="J388" s="25"/>
      <c r="K388" s="25"/>
      <c r="L388" s="25"/>
      <c r="M388" s="25"/>
      <c r="N388" s="25"/>
      <c r="O388" s="25"/>
      <c r="P388" s="25"/>
      <c r="Q388" s="25"/>
      <c r="R388" s="25"/>
      <c r="S388" s="25"/>
      <c r="T388" s="25"/>
      <c r="U388" s="25"/>
      <c r="V388" s="25"/>
      <c r="W388" s="25"/>
      <c r="X388" s="25"/>
      <c r="Y388" s="25"/>
      <c r="Z388" s="25"/>
    </row>
    <row r="389" spans="1:26" ht="15.75" customHeight="1">
      <c r="A389" s="25"/>
      <c r="B389" s="25"/>
      <c r="C389" s="25"/>
      <c r="D389" s="25"/>
      <c r="E389" s="25"/>
      <c r="F389" s="25"/>
      <c r="G389" s="25"/>
      <c r="H389" s="25"/>
      <c r="I389" s="25"/>
      <c r="J389" s="25"/>
      <c r="K389" s="25"/>
      <c r="L389" s="25"/>
      <c r="M389" s="25"/>
      <c r="N389" s="25"/>
      <c r="O389" s="25"/>
      <c r="P389" s="25"/>
      <c r="Q389" s="25"/>
      <c r="R389" s="25"/>
      <c r="S389" s="25"/>
      <c r="T389" s="25"/>
      <c r="U389" s="25"/>
      <c r="V389" s="25"/>
      <c r="W389" s="25"/>
      <c r="X389" s="25"/>
      <c r="Y389" s="25"/>
      <c r="Z389" s="25"/>
    </row>
    <row r="390" spans="1:26" ht="15.75" customHeight="1">
      <c r="A390" s="25"/>
      <c r="B390" s="25"/>
      <c r="C390" s="25"/>
      <c r="D390" s="25"/>
      <c r="E390" s="25"/>
      <c r="F390" s="25"/>
      <c r="G390" s="25"/>
      <c r="H390" s="25"/>
      <c r="I390" s="25"/>
      <c r="J390" s="25"/>
      <c r="K390" s="25"/>
      <c r="L390" s="25"/>
      <c r="M390" s="25"/>
      <c r="N390" s="25"/>
      <c r="O390" s="25"/>
      <c r="P390" s="25"/>
      <c r="Q390" s="25"/>
      <c r="R390" s="25"/>
      <c r="S390" s="25"/>
      <c r="T390" s="25"/>
      <c r="U390" s="25"/>
      <c r="V390" s="25"/>
      <c r="W390" s="25"/>
      <c r="X390" s="25"/>
      <c r="Y390" s="25"/>
      <c r="Z390" s="25"/>
    </row>
    <row r="391" spans="1:26" ht="15.75" customHeight="1">
      <c r="A391" s="25"/>
      <c r="B391" s="25"/>
      <c r="C391" s="25"/>
      <c r="D391" s="25"/>
      <c r="E391" s="25"/>
      <c r="F391" s="25"/>
      <c r="G391" s="25"/>
      <c r="H391" s="25"/>
      <c r="I391" s="25"/>
      <c r="J391" s="25"/>
      <c r="K391" s="25"/>
      <c r="L391" s="25"/>
      <c r="M391" s="25"/>
      <c r="N391" s="25"/>
      <c r="O391" s="25"/>
      <c r="P391" s="25"/>
      <c r="Q391" s="25"/>
      <c r="R391" s="25"/>
      <c r="S391" s="25"/>
      <c r="T391" s="25"/>
      <c r="U391" s="25"/>
      <c r="V391" s="25"/>
      <c r="W391" s="25"/>
      <c r="X391" s="25"/>
      <c r="Y391" s="25"/>
      <c r="Z391" s="25"/>
    </row>
    <row r="392" spans="1:26" ht="15.75" customHeight="1">
      <c r="A392" s="25"/>
      <c r="B392" s="25"/>
      <c r="C392" s="25"/>
      <c r="D392" s="25"/>
      <c r="E392" s="25"/>
      <c r="F392" s="25"/>
      <c r="G392" s="25"/>
      <c r="H392" s="25"/>
      <c r="I392" s="25"/>
      <c r="J392" s="25"/>
      <c r="K392" s="25"/>
      <c r="L392" s="25"/>
      <c r="M392" s="25"/>
      <c r="N392" s="25"/>
      <c r="O392" s="25"/>
      <c r="P392" s="25"/>
      <c r="Q392" s="25"/>
      <c r="R392" s="25"/>
      <c r="S392" s="25"/>
      <c r="T392" s="25"/>
      <c r="U392" s="25"/>
      <c r="V392" s="25"/>
      <c r="W392" s="25"/>
      <c r="X392" s="25"/>
      <c r="Y392" s="25"/>
      <c r="Z392" s="25"/>
    </row>
    <row r="393" spans="1:26" ht="15.75" customHeight="1">
      <c r="A393" s="25"/>
      <c r="B393" s="25"/>
      <c r="C393" s="25"/>
      <c r="D393" s="25"/>
      <c r="E393" s="25"/>
      <c r="F393" s="25"/>
      <c r="G393" s="25"/>
      <c r="H393" s="25"/>
      <c r="I393" s="25"/>
      <c r="J393" s="25"/>
      <c r="K393" s="25"/>
      <c r="L393" s="25"/>
      <c r="M393" s="25"/>
      <c r="N393" s="25"/>
      <c r="O393" s="25"/>
      <c r="P393" s="25"/>
      <c r="Q393" s="25"/>
      <c r="R393" s="25"/>
      <c r="S393" s="25"/>
      <c r="T393" s="25"/>
      <c r="U393" s="25"/>
      <c r="V393" s="25"/>
      <c r="W393" s="25"/>
      <c r="X393" s="25"/>
      <c r="Y393" s="25"/>
      <c r="Z393" s="25"/>
    </row>
    <row r="394" spans="1:26" ht="15.75" customHeight="1">
      <c r="A394" s="25"/>
      <c r="B394" s="25"/>
      <c r="C394" s="25"/>
      <c r="D394" s="25"/>
      <c r="E394" s="25"/>
      <c r="F394" s="25"/>
      <c r="G394" s="25"/>
      <c r="H394" s="25"/>
      <c r="I394" s="25"/>
      <c r="J394" s="25"/>
      <c r="K394" s="25"/>
      <c r="L394" s="25"/>
      <c r="M394" s="25"/>
      <c r="N394" s="25"/>
      <c r="O394" s="25"/>
      <c r="P394" s="25"/>
      <c r="Q394" s="25"/>
      <c r="R394" s="25"/>
      <c r="S394" s="25"/>
      <c r="T394" s="25"/>
      <c r="U394" s="25"/>
      <c r="V394" s="25"/>
      <c r="W394" s="25"/>
      <c r="X394" s="25"/>
      <c r="Y394" s="25"/>
      <c r="Z394" s="25"/>
    </row>
    <row r="395" spans="1:26" ht="15.75" customHeight="1">
      <c r="A395" s="25"/>
      <c r="B395" s="25"/>
      <c r="C395" s="25"/>
      <c r="D395" s="25"/>
      <c r="E395" s="25"/>
      <c r="F395" s="25"/>
      <c r="G395" s="25"/>
      <c r="H395" s="25"/>
      <c r="I395" s="25"/>
      <c r="J395" s="25"/>
      <c r="K395" s="25"/>
      <c r="L395" s="25"/>
      <c r="M395" s="25"/>
      <c r="N395" s="25"/>
      <c r="O395" s="25"/>
      <c r="P395" s="25"/>
      <c r="Q395" s="25"/>
      <c r="R395" s="25"/>
      <c r="S395" s="25"/>
      <c r="T395" s="25"/>
      <c r="U395" s="25"/>
      <c r="V395" s="25"/>
      <c r="W395" s="25"/>
      <c r="X395" s="25"/>
      <c r="Y395" s="25"/>
      <c r="Z395" s="25"/>
    </row>
    <row r="396" spans="1:26" ht="15.75" customHeight="1">
      <c r="A396" s="25"/>
      <c r="B396" s="25"/>
      <c r="C396" s="25"/>
      <c r="D396" s="25"/>
      <c r="E396" s="25"/>
      <c r="F396" s="25"/>
      <c r="G396" s="25"/>
      <c r="H396" s="25"/>
      <c r="I396" s="25"/>
      <c r="J396" s="25"/>
      <c r="K396" s="25"/>
      <c r="L396" s="25"/>
      <c r="M396" s="25"/>
      <c r="N396" s="25"/>
      <c r="O396" s="25"/>
      <c r="P396" s="25"/>
      <c r="Q396" s="25"/>
      <c r="R396" s="25"/>
      <c r="S396" s="25"/>
      <c r="T396" s="25"/>
      <c r="U396" s="25"/>
      <c r="V396" s="25"/>
      <c r="W396" s="25"/>
      <c r="X396" s="25"/>
      <c r="Y396" s="25"/>
      <c r="Z396" s="25"/>
    </row>
    <row r="397" spans="1:26" ht="15.75" customHeight="1">
      <c r="A397" s="25"/>
      <c r="B397" s="25"/>
      <c r="C397" s="25"/>
      <c r="D397" s="25"/>
      <c r="E397" s="25"/>
      <c r="F397" s="25"/>
      <c r="G397" s="25"/>
      <c r="H397" s="25"/>
      <c r="I397" s="25"/>
      <c r="J397" s="25"/>
      <c r="K397" s="25"/>
      <c r="L397" s="25"/>
      <c r="M397" s="25"/>
      <c r="N397" s="25"/>
      <c r="O397" s="25"/>
      <c r="P397" s="25"/>
      <c r="Q397" s="25"/>
      <c r="R397" s="25"/>
      <c r="S397" s="25"/>
      <c r="T397" s="25"/>
      <c r="U397" s="25"/>
      <c r="V397" s="25"/>
      <c r="W397" s="25"/>
      <c r="X397" s="25"/>
      <c r="Y397" s="25"/>
      <c r="Z397" s="25"/>
    </row>
    <row r="398" spans="1:26" ht="15.75" customHeight="1">
      <c r="A398" s="25"/>
      <c r="B398" s="25"/>
      <c r="C398" s="25"/>
      <c r="D398" s="25"/>
      <c r="E398" s="25"/>
      <c r="F398" s="25"/>
      <c r="G398" s="25"/>
      <c r="H398" s="25"/>
      <c r="I398" s="25"/>
      <c r="J398" s="25"/>
      <c r="K398" s="25"/>
      <c r="L398" s="25"/>
      <c r="M398" s="25"/>
      <c r="N398" s="25"/>
      <c r="O398" s="25"/>
      <c r="P398" s="25"/>
      <c r="Q398" s="25"/>
      <c r="R398" s="25"/>
      <c r="S398" s="25"/>
      <c r="T398" s="25"/>
      <c r="U398" s="25"/>
      <c r="V398" s="25"/>
      <c r="W398" s="25"/>
      <c r="X398" s="25"/>
      <c r="Y398" s="25"/>
      <c r="Z398" s="25"/>
    </row>
    <row r="399" spans="1:26" ht="15.75" customHeight="1">
      <c r="A399" s="25"/>
      <c r="B399" s="25"/>
      <c r="C399" s="25"/>
      <c r="D399" s="25"/>
      <c r="E399" s="25"/>
      <c r="F399" s="25"/>
      <c r="G399" s="25"/>
      <c r="H399" s="25"/>
      <c r="I399" s="25"/>
      <c r="J399" s="25"/>
      <c r="K399" s="25"/>
      <c r="L399" s="25"/>
      <c r="M399" s="25"/>
      <c r="N399" s="25"/>
      <c r="O399" s="25"/>
      <c r="P399" s="25"/>
      <c r="Q399" s="25"/>
      <c r="R399" s="25"/>
      <c r="S399" s="25"/>
      <c r="T399" s="25"/>
      <c r="U399" s="25"/>
      <c r="V399" s="25"/>
      <c r="W399" s="25"/>
      <c r="X399" s="25"/>
      <c r="Y399" s="25"/>
      <c r="Z399" s="25"/>
    </row>
    <row r="400" spans="1:26" ht="15.75" customHeight="1">
      <c r="A400" s="25"/>
      <c r="B400" s="25"/>
      <c r="C400" s="25"/>
      <c r="D400" s="25"/>
      <c r="E400" s="25"/>
      <c r="F400" s="25"/>
      <c r="G400" s="25"/>
      <c r="H400" s="25"/>
      <c r="I400" s="25"/>
      <c r="J400" s="25"/>
      <c r="K400" s="25"/>
      <c r="L400" s="25"/>
      <c r="M400" s="25"/>
      <c r="N400" s="25"/>
      <c r="O400" s="25"/>
      <c r="P400" s="25"/>
      <c r="Q400" s="25"/>
      <c r="R400" s="25"/>
      <c r="S400" s="25"/>
      <c r="T400" s="25"/>
      <c r="U400" s="25"/>
      <c r="V400" s="25"/>
      <c r="W400" s="25"/>
      <c r="X400" s="25"/>
      <c r="Y400" s="25"/>
      <c r="Z400" s="25"/>
    </row>
    <row r="401" spans="1:26" ht="15.75" customHeight="1">
      <c r="A401" s="25"/>
      <c r="B401" s="25"/>
      <c r="C401" s="25"/>
      <c r="D401" s="25"/>
      <c r="E401" s="25"/>
      <c r="F401" s="25"/>
      <c r="G401" s="25"/>
      <c r="H401" s="25"/>
      <c r="I401" s="25"/>
      <c r="J401" s="25"/>
      <c r="K401" s="25"/>
      <c r="L401" s="25"/>
      <c r="M401" s="25"/>
      <c r="N401" s="25"/>
      <c r="O401" s="25"/>
      <c r="P401" s="25"/>
      <c r="Q401" s="25"/>
      <c r="R401" s="25"/>
      <c r="S401" s="25"/>
      <c r="T401" s="25"/>
      <c r="U401" s="25"/>
      <c r="V401" s="25"/>
      <c r="W401" s="25"/>
      <c r="X401" s="25"/>
      <c r="Y401" s="25"/>
      <c r="Z401" s="25"/>
    </row>
    <row r="402" spans="1:26" ht="15.75" customHeight="1">
      <c r="A402" s="25"/>
      <c r="B402" s="25"/>
      <c r="C402" s="25"/>
      <c r="D402" s="25"/>
      <c r="E402" s="25"/>
      <c r="F402" s="25"/>
      <c r="G402" s="25"/>
      <c r="H402" s="25"/>
      <c r="I402" s="25"/>
      <c r="J402" s="25"/>
      <c r="K402" s="25"/>
      <c r="L402" s="25"/>
      <c r="M402" s="25"/>
      <c r="N402" s="25"/>
      <c r="O402" s="25"/>
      <c r="P402" s="25"/>
      <c r="Q402" s="25"/>
      <c r="R402" s="25"/>
      <c r="S402" s="25"/>
      <c r="T402" s="25"/>
      <c r="U402" s="25"/>
      <c r="V402" s="25"/>
      <c r="W402" s="25"/>
      <c r="X402" s="25"/>
      <c r="Y402" s="25"/>
      <c r="Z402" s="25"/>
    </row>
    <row r="403" spans="1:26" ht="15.75" customHeight="1">
      <c r="A403" s="25"/>
      <c r="B403" s="25"/>
      <c r="C403" s="25"/>
      <c r="D403" s="25"/>
      <c r="E403" s="25"/>
      <c r="F403" s="25"/>
      <c r="G403" s="25"/>
      <c r="H403" s="25"/>
      <c r="I403" s="25"/>
      <c r="J403" s="25"/>
      <c r="K403" s="25"/>
      <c r="L403" s="25"/>
      <c r="M403" s="25"/>
      <c r="N403" s="25"/>
      <c r="O403" s="25"/>
      <c r="P403" s="25"/>
      <c r="Q403" s="25"/>
      <c r="R403" s="25"/>
      <c r="S403" s="25"/>
      <c r="T403" s="25"/>
      <c r="U403" s="25"/>
      <c r="V403" s="25"/>
      <c r="W403" s="25"/>
      <c r="X403" s="25"/>
      <c r="Y403" s="25"/>
      <c r="Z403" s="25"/>
    </row>
    <row r="404" spans="1:26" ht="15.75" customHeight="1">
      <c r="A404" s="25"/>
      <c r="B404" s="25"/>
      <c r="C404" s="25"/>
      <c r="D404" s="25"/>
      <c r="E404" s="25"/>
      <c r="F404" s="25"/>
      <c r="G404" s="25"/>
      <c r="H404" s="25"/>
      <c r="I404" s="25"/>
      <c r="J404" s="25"/>
      <c r="K404" s="25"/>
      <c r="L404" s="25"/>
      <c r="M404" s="25"/>
      <c r="N404" s="25"/>
      <c r="O404" s="25"/>
      <c r="P404" s="25"/>
      <c r="Q404" s="25"/>
      <c r="R404" s="25"/>
      <c r="S404" s="25"/>
      <c r="T404" s="25"/>
      <c r="U404" s="25"/>
      <c r="V404" s="25"/>
      <c r="W404" s="25"/>
      <c r="X404" s="25"/>
      <c r="Y404" s="25"/>
      <c r="Z404" s="25"/>
    </row>
    <row r="405" spans="1:26" ht="15.75" customHeight="1">
      <c r="A405" s="25"/>
      <c r="B405" s="25"/>
      <c r="C405" s="25"/>
      <c r="D405" s="25"/>
      <c r="E405" s="25"/>
      <c r="F405" s="25"/>
      <c r="G405" s="25"/>
      <c r="H405" s="25"/>
      <c r="I405" s="25"/>
      <c r="J405" s="25"/>
      <c r="K405" s="25"/>
      <c r="L405" s="25"/>
      <c r="M405" s="25"/>
      <c r="N405" s="25"/>
      <c r="O405" s="25"/>
      <c r="P405" s="25"/>
      <c r="Q405" s="25"/>
      <c r="R405" s="25"/>
      <c r="S405" s="25"/>
      <c r="T405" s="25"/>
      <c r="U405" s="25"/>
      <c r="V405" s="25"/>
      <c r="W405" s="25"/>
      <c r="X405" s="25"/>
      <c r="Y405" s="25"/>
      <c r="Z405" s="25"/>
    </row>
    <row r="406" spans="1:26" ht="15.75" customHeight="1">
      <c r="A406" s="25"/>
      <c r="B406" s="25"/>
      <c r="C406" s="25"/>
      <c r="D406" s="25"/>
      <c r="E406" s="25"/>
      <c r="F406" s="25"/>
      <c r="G406" s="25"/>
      <c r="H406" s="25"/>
      <c r="I406" s="25"/>
      <c r="J406" s="25"/>
      <c r="K406" s="25"/>
      <c r="L406" s="25"/>
      <c r="M406" s="25"/>
      <c r="N406" s="25"/>
      <c r="O406" s="25"/>
      <c r="P406" s="25"/>
      <c r="Q406" s="25"/>
      <c r="R406" s="25"/>
      <c r="S406" s="25"/>
      <c r="T406" s="25"/>
      <c r="U406" s="25"/>
      <c r="V406" s="25"/>
      <c r="W406" s="25"/>
      <c r="X406" s="25"/>
      <c r="Y406" s="25"/>
      <c r="Z406" s="25"/>
    </row>
    <row r="407" spans="1:26" ht="15.75" customHeight="1">
      <c r="A407" s="25"/>
      <c r="B407" s="25"/>
      <c r="C407" s="25"/>
      <c r="D407" s="25"/>
      <c r="E407" s="25"/>
      <c r="F407" s="25"/>
      <c r="G407" s="25"/>
      <c r="H407" s="25"/>
      <c r="I407" s="25"/>
      <c r="J407" s="25"/>
      <c r="K407" s="25"/>
      <c r="L407" s="25"/>
      <c r="M407" s="25"/>
      <c r="N407" s="25"/>
      <c r="O407" s="25"/>
      <c r="P407" s="25"/>
      <c r="Q407" s="25"/>
      <c r="R407" s="25"/>
      <c r="S407" s="25"/>
      <c r="T407" s="25"/>
      <c r="U407" s="25"/>
      <c r="V407" s="25"/>
      <c r="W407" s="25"/>
      <c r="X407" s="25"/>
      <c r="Y407" s="25"/>
      <c r="Z407" s="25"/>
    </row>
    <row r="408" spans="1:26" ht="15.75" customHeight="1">
      <c r="A408" s="25"/>
      <c r="B408" s="25"/>
      <c r="C408" s="25"/>
      <c r="D408" s="25"/>
      <c r="E408" s="25"/>
      <c r="F408" s="25"/>
      <c r="G408" s="25"/>
      <c r="H408" s="25"/>
      <c r="I408" s="25"/>
      <c r="J408" s="25"/>
      <c r="K408" s="25"/>
      <c r="L408" s="25"/>
      <c r="M408" s="25"/>
      <c r="N408" s="25"/>
      <c r="O408" s="25"/>
      <c r="P408" s="25"/>
      <c r="Q408" s="25"/>
      <c r="R408" s="25"/>
      <c r="S408" s="25"/>
      <c r="T408" s="25"/>
      <c r="U408" s="25"/>
      <c r="V408" s="25"/>
      <c r="W408" s="25"/>
      <c r="X408" s="25"/>
      <c r="Y408" s="25"/>
      <c r="Z408" s="25"/>
    </row>
    <row r="409" spans="1:26" ht="15.75" customHeight="1">
      <c r="A409" s="25"/>
      <c r="B409" s="25"/>
      <c r="C409" s="25"/>
      <c r="D409" s="25"/>
      <c r="E409" s="25"/>
      <c r="F409" s="25"/>
      <c r="G409" s="25"/>
      <c r="H409" s="25"/>
      <c r="I409" s="25"/>
      <c r="J409" s="25"/>
      <c r="K409" s="25"/>
      <c r="L409" s="25"/>
      <c r="M409" s="25"/>
      <c r="N409" s="25"/>
      <c r="O409" s="25"/>
      <c r="P409" s="25"/>
      <c r="Q409" s="25"/>
      <c r="R409" s="25"/>
      <c r="S409" s="25"/>
      <c r="T409" s="25"/>
      <c r="U409" s="25"/>
      <c r="V409" s="25"/>
      <c r="W409" s="25"/>
      <c r="X409" s="25"/>
      <c r="Y409" s="25"/>
      <c r="Z409" s="25"/>
    </row>
    <row r="410" spans="1:26" ht="15.75" customHeight="1">
      <c r="A410" s="25"/>
      <c r="B410" s="25"/>
      <c r="C410" s="25"/>
      <c r="D410" s="25"/>
      <c r="E410" s="25"/>
      <c r="F410" s="25"/>
      <c r="G410" s="25"/>
      <c r="H410" s="25"/>
      <c r="I410" s="25"/>
      <c r="J410" s="25"/>
      <c r="K410" s="25"/>
      <c r="L410" s="25"/>
      <c r="M410" s="25"/>
      <c r="N410" s="25"/>
      <c r="O410" s="25"/>
      <c r="P410" s="25"/>
      <c r="Q410" s="25"/>
      <c r="R410" s="25"/>
      <c r="S410" s="25"/>
      <c r="T410" s="25"/>
      <c r="U410" s="25"/>
      <c r="V410" s="25"/>
      <c r="W410" s="25"/>
      <c r="X410" s="25"/>
      <c r="Y410" s="25"/>
      <c r="Z410" s="25"/>
    </row>
    <row r="411" spans="1:26" ht="15.75" customHeight="1">
      <c r="A411" s="25"/>
      <c r="B411" s="25"/>
      <c r="C411" s="25"/>
      <c r="D411" s="25"/>
      <c r="E411" s="25"/>
      <c r="F411" s="25"/>
      <c r="G411" s="25"/>
      <c r="H411" s="25"/>
      <c r="I411" s="25"/>
      <c r="J411" s="25"/>
      <c r="K411" s="25"/>
      <c r="L411" s="25"/>
      <c r="M411" s="25"/>
      <c r="N411" s="25"/>
      <c r="O411" s="25"/>
      <c r="P411" s="25"/>
      <c r="Q411" s="25"/>
      <c r="R411" s="25"/>
      <c r="S411" s="25"/>
      <c r="T411" s="25"/>
      <c r="U411" s="25"/>
      <c r="V411" s="25"/>
      <c r="W411" s="25"/>
      <c r="X411" s="25"/>
      <c r="Y411" s="25"/>
      <c r="Z411" s="25"/>
    </row>
    <row r="412" spans="1:26" ht="15.75" customHeight="1">
      <c r="A412" s="25"/>
      <c r="B412" s="25"/>
      <c r="C412" s="25"/>
      <c r="D412" s="25"/>
      <c r="E412" s="25"/>
      <c r="F412" s="25"/>
      <c r="G412" s="25"/>
      <c r="H412" s="25"/>
      <c r="I412" s="25"/>
      <c r="J412" s="25"/>
      <c r="K412" s="25"/>
      <c r="L412" s="25"/>
      <c r="M412" s="25"/>
      <c r="N412" s="25"/>
      <c r="O412" s="25"/>
      <c r="P412" s="25"/>
      <c r="Q412" s="25"/>
      <c r="R412" s="25"/>
      <c r="S412" s="25"/>
      <c r="T412" s="25"/>
      <c r="U412" s="25"/>
      <c r="V412" s="25"/>
      <c r="W412" s="25"/>
      <c r="X412" s="25"/>
      <c r="Y412" s="25"/>
      <c r="Z412" s="25"/>
    </row>
    <row r="413" spans="1:26" ht="15.75" customHeight="1">
      <c r="A413" s="25"/>
      <c r="B413" s="25"/>
      <c r="C413" s="25"/>
      <c r="D413" s="25"/>
      <c r="E413" s="25"/>
      <c r="F413" s="25"/>
      <c r="G413" s="25"/>
      <c r="H413" s="25"/>
      <c r="I413" s="25"/>
      <c r="J413" s="25"/>
      <c r="K413" s="25"/>
      <c r="L413" s="25"/>
      <c r="M413" s="25"/>
      <c r="N413" s="25"/>
      <c r="O413" s="25"/>
      <c r="P413" s="25"/>
      <c r="Q413" s="25"/>
      <c r="R413" s="25"/>
      <c r="S413" s="25"/>
      <c r="T413" s="25"/>
      <c r="U413" s="25"/>
      <c r="V413" s="25"/>
      <c r="W413" s="25"/>
      <c r="X413" s="25"/>
      <c r="Y413" s="25"/>
      <c r="Z413" s="25"/>
    </row>
    <row r="414" spans="1:26" ht="15.75" customHeight="1">
      <c r="A414" s="25"/>
      <c r="B414" s="25"/>
      <c r="C414" s="25"/>
      <c r="D414" s="25"/>
      <c r="E414" s="25"/>
      <c r="F414" s="25"/>
      <c r="G414" s="25"/>
      <c r="H414" s="25"/>
      <c r="I414" s="25"/>
      <c r="J414" s="25"/>
      <c r="K414" s="25"/>
      <c r="L414" s="25"/>
      <c r="M414" s="25"/>
      <c r="N414" s="25"/>
      <c r="O414" s="25"/>
      <c r="P414" s="25"/>
      <c r="Q414" s="25"/>
      <c r="R414" s="25"/>
      <c r="S414" s="25"/>
      <c r="T414" s="25"/>
      <c r="U414" s="25"/>
      <c r="V414" s="25"/>
      <c r="W414" s="25"/>
      <c r="X414" s="25"/>
      <c r="Y414" s="25"/>
      <c r="Z414" s="25"/>
    </row>
    <row r="415" spans="1:26" ht="15.75" customHeight="1">
      <c r="A415" s="25"/>
      <c r="B415" s="25"/>
      <c r="C415" s="25"/>
      <c r="D415" s="25"/>
      <c r="E415" s="25"/>
      <c r="F415" s="25"/>
      <c r="G415" s="25"/>
      <c r="H415" s="25"/>
      <c r="I415" s="25"/>
      <c r="J415" s="25"/>
      <c r="K415" s="25"/>
      <c r="L415" s="25"/>
      <c r="M415" s="25"/>
      <c r="N415" s="25"/>
      <c r="O415" s="25"/>
      <c r="P415" s="25"/>
      <c r="Q415" s="25"/>
      <c r="R415" s="25"/>
      <c r="S415" s="25"/>
      <c r="T415" s="25"/>
      <c r="U415" s="25"/>
      <c r="V415" s="25"/>
      <c r="W415" s="25"/>
      <c r="X415" s="25"/>
      <c r="Y415" s="25"/>
      <c r="Z415" s="25"/>
    </row>
    <row r="416" spans="1:26" ht="15.75" customHeight="1">
      <c r="A416" s="25"/>
      <c r="B416" s="25"/>
      <c r="C416" s="25"/>
      <c r="D416" s="25"/>
      <c r="E416" s="25"/>
      <c r="F416" s="25"/>
      <c r="G416" s="25"/>
      <c r="H416" s="25"/>
      <c r="I416" s="25"/>
      <c r="J416" s="25"/>
      <c r="K416" s="25"/>
      <c r="L416" s="25"/>
      <c r="M416" s="25"/>
      <c r="N416" s="25"/>
      <c r="O416" s="25"/>
      <c r="P416" s="25"/>
      <c r="Q416" s="25"/>
      <c r="R416" s="25"/>
      <c r="S416" s="25"/>
      <c r="T416" s="25"/>
      <c r="U416" s="25"/>
      <c r="V416" s="25"/>
      <c r="W416" s="25"/>
      <c r="X416" s="25"/>
      <c r="Y416" s="25"/>
      <c r="Z416" s="25"/>
    </row>
    <row r="417" spans="1:26" ht="15.75" customHeight="1">
      <c r="A417" s="25"/>
      <c r="B417" s="25"/>
      <c r="C417" s="25"/>
      <c r="D417" s="25"/>
      <c r="E417" s="25"/>
      <c r="F417" s="25"/>
      <c r="G417" s="25"/>
      <c r="H417" s="25"/>
      <c r="I417" s="25"/>
      <c r="J417" s="25"/>
      <c r="K417" s="25"/>
      <c r="L417" s="25"/>
      <c r="M417" s="25"/>
      <c r="N417" s="25"/>
      <c r="O417" s="25"/>
      <c r="P417" s="25"/>
      <c r="Q417" s="25"/>
      <c r="R417" s="25"/>
      <c r="S417" s="25"/>
      <c r="T417" s="25"/>
      <c r="U417" s="25"/>
      <c r="V417" s="25"/>
      <c r="W417" s="25"/>
      <c r="X417" s="25"/>
      <c r="Y417" s="25"/>
      <c r="Z417" s="25"/>
    </row>
    <row r="418" spans="1:26" ht="15.75" customHeight="1">
      <c r="A418" s="25"/>
      <c r="B418" s="25"/>
      <c r="C418" s="25"/>
      <c r="D418" s="25"/>
      <c r="E418" s="25"/>
      <c r="F418" s="25"/>
      <c r="G418" s="25"/>
      <c r="H418" s="25"/>
      <c r="I418" s="25"/>
      <c r="J418" s="25"/>
      <c r="K418" s="25"/>
      <c r="L418" s="25"/>
      <c r="M418" s="25"/>
      <c r="N418" s="25"/>
      <c r="O418" s="25"/>
      <c r="P418" s="25"/>
      <c r="Q418" s="25"/>
      <c r="R418" s="25"/>
      <c r="S418" s="25"/>
      <c r="T418" s="25"/>
      <c r="U418" s="25"/>
      <c r="V418" s="25"/>
      <c r="W418" s="25"/>
      <c r="X418" s="25"/>
      <c r="Y418" s="25"/>
      <c r="Z418" s="25"/>
    </row>
    <row r="419" spans="1:26" ht="15.75" customHeight="1">
      <c r="A419" s="25"/>
      <c r="B419" s="25"/>
      <c r="C419" s="25"/>
      <c r="D419" s="25"/>
      <c r="E419" s="25"/>
      <c r="F419" s="25"/>
      <c r="G419" s="25"/>
      <c r="H419" s="25"/>
      <c r="I419" s="25"/>
      <c r="J419" s="25"/>
      <c r="K419" s="25"/>
      <c r="L419" s="25"/>
      <c r="M419" s="25"/>
      <c r="N419" s="25"/>
      <c r="O419" s="25"/>
      <c r="P419" s="25"/>
      <c r="Q419" s="25"/>
      <c r="R419" s="25"/>
      <c r="S419" s="25"/>
      <c r="T419" s="25"/>
      <c r="U419" s="25"/>
      <c r="V419" s="25"/>
      <c r="W419" s="25"/>
      <c r="X419" s="25"/>
      <c r="Y419" s="25"/>
      <c r="Z419" s="25"/>
    </row>
    <row r="420" spans="1:26" ht="15.75" customHeight="1">
      <c r="A420" s="25"/>
      <c r="B420" s="25"/>
      <c r="C420" s="25"/>
      <c r="D420" s="25"/>
      <c r="E420" s="25"/>
      <c r="F420" s="25"/>
      <c r="G420" s="25"/>
      <c r="H420" s="25"/>
      <c r="I420" s="25"/>
      <c r="J420" s="25"/>
      <c r="K420" s="25"/>
      <c r="L420" s="25"/>
      <c r="M420" s="25"/>
      <c r="N420" s="25"/>
      <c r="O420" s="25"/>
      <c r="P420" s="25"/>
      <c r="Q420" s="25"/>
      <c r="R420" s="25"/>
      <c r="S420" s="25"/>
      <c r="T420" s="25"/>
      <c r="U420" s="25"/>
      <c r="V420" s="25"/>
      <c r="W420" s="25"/>
      <c r="X420" s="25"/>
      <c r="Y420" s="25"/>
      <c r="Z420" s="25"/>
    </row>
    <row r="421" spans="1:26" ht="15.75" customHeight="1">
      <c r="A421" s="25"/>
      <c r="B421" s="25"/>
      <c r="C421" s="25"/>
      <c r="D421" s="25"/>
      <c r="E421" s="25"/>
      <c r="F421" s="25"/>
      <c r="G421" s="25"/>
      <c r="H421" s="25"/>
      <c r="I421" s="25"/>
      <c r="J421" s="25"/>
      <c r="K421" s="25"/>
      <c r="L421" s="25"/>
      <c r="M421" s="25"/>
      <c r="N421" s="25"/>
      <c r="O421" s="25"/>
      <c r="P421" s="25"/>
      <c r="Q421" s="25"/>
      <c r="R421" s="25"/>
      <c r="S421" s="25"/>
      <c r="T421" s="25"/>
      <c r="U421" s="25"/>
      <c r="V421" s="25"/>
      <c r="W421" s="25"/>
      <c r="X421" s="25"/>
      <c r="Y421" s="25"/>
      <c r="Z421" s="25"/>
    </row>
    <row r="422" spans="1:26" ht="15.75" customHeight="1">
      <c r="A422" s="25"/>
      <c r="B422" s="25"/>
      <c r="C422" s="25"/>
      <c r="D422" s="25"/>
      <c r="E422" s="25"/>
      <c r="F422" s="25"/>
      <c r="G422" s="25"/>
      <c r="H422" s="25"/>
      <c r="I422" s="25"/>
      <c r="J422" s="25"/>
      <c r="K422" s="25"/>
      <c r="L422" s="25"/>
      <c r="M422" s="25"/>
      <c r="N422" s="25"/>
      <c r="O422" s="25"/>
      <c r="P422" s="25"/>
      <c r="Q422" s="25"/>
      <c r="R422" s="25"/>
      <c r="S422" s="25"/>
      <c r="T422" s="25"/>
      <c r="U422" s="25"/>
      <c r="V422" s="25"/>
      <c r="W422" s="25"/>
      <c r="X422" s="25"/>
      <c r="Y422" s="25"/>
      <c r="Z422" s="25"/>
    </row>
    <row r="423" spans="1:26" ht="15.75" customHeight="1">
      <c r="A423" s="25"/>
      <c r="B423" s="25"/>
      <c r="C423" s="25"/>
      <c r="D423" s="25"/>
      <c r="E423" s="25"/>
      <c r="F423" s="25"/>
      <c r="G423" s="25"/>
      <c r="H423" s="25"/>
      <c r="I423" s="25"/>
      <c r="J423" s="25"/>
      <c r="K423" s="25"/>
      <c r="L423" s="25"/>
      <c r="M423" s="25"/>
      <c r="N423" s="25"/>
      <c r="O423" s="25"/>
      <c r="P423" s="25"/>
      <c r="Q423" s="25"/>
      <c r="R423" s="25"/>
      <c r="S423" s="25"/>
      <c r="T423" s="25"/>
      <c r="U423" s="25"/>
      <c r="V423" s="25"/>
      <c r="W423" s="25"/>
      <c r="X423" s="25"/>
      <c r="Y423" s="25"/>
      <c r="Z423" s="25"/>
    </row>
    <row r="424" spans="1:26" ht="15.75" customHeight="1">
      <c r="A424" s="25"/>
      <c r="B424" s="25"/>
      <c r="C424" s="25"/>
      <c r="D424" s="25"/>
      <c r="E424" s="25"/>
      <c r="F424" s="25"/>
      <c r="G424" s="25"/>
      <c r="H424" s="25"/>
      <c r="I424" s="25"/>
      <c r="J424" s="25"/>
      <c r="K424" s="25"/>
      <c r="L424" s="25"/>
      <c r="M424" s="25"/>
      <c r="N424" s="25"/>
      <c r="O424" s="25"/>
      <c r="P424" s="25"/>
      <c r="Q424" s="25"/>
      <c r="R424" s="25"/>
      <c r="S424" s="25"/>
      <c r="T424" s="25"/>
      <c r="U424" s="25"/>
      <c r="V424" s="25"/>
      <c r="W424" s="25"/>
      <c r="X424" s="25"/>
      <c r="Y424" s="25"/>
      <c r="Z424" s="25"/>
    </row>
    <row r="425" spans="1:26" ht="15.75" customHeight="1">
      <c r="A425" s="25"/>
      <c r="B425" s="25"/>
      <c r="C425" s="25"/>
      <c r="D425" s="25"/>
      <c r="E425" s="25"/>
      <c r="F425" s="25"/>
      <c r="G425" s="25"/>
      <c r="H425" s="25"/>
      <c r="I425" s="25"/>
      <c r="J425" s="25"/>
      <c r="K425" s="25"/>
      <c r="L425" s="25"/>
      <c r="M425" s="25"/>
      <c r="N425" s="25"/>
      <c r="O425" s="25"/>
      <c r="P425" s="25"/>
      <c r="Q425" s="25"/>
      <c r="R425" s="25"/>
      <c r="S425" s="25"/>
      <c r="T425" s="25"/>
      <c r="U425" s="25"/>
      <c r="V425" s="25"/>
      <c r="W425" s="25"/>
      <c r="X425" s="25"/>
      <c r="Y425" s="25"/>
      <c r="Z425" s="25"/>
    </row>
    <row r="426" spans="1:26" ht="15.75" customHeight="1">
      <c r="A426" s="25"/>
      <c r="B426" s="25"/>
      <c r="C426" s="25"/>
      <c r="D426" s="25"/>
      <c r="E426" s="25"/>
      <c r="F426" s="25"/>
      <c r="G426" s="25"/>
      <c r="H426" s="25"/>
      <c r="I426" s="25"/>
      <c r="J426" s="25"/>
      <c r="K426" s="25"/>
      <c r="L426" s="25"/>
      <c r="M426" s="25"/>
      <c r="N426" s="25"/>
      <c r="O426" s="25"/>
      <c r="P426" s="25"/>
      <c r="Q426" s="25"/>
      <c r="R426" s="25"/>
      <c r="S426" s="25"/>
      <c r="T426" s="25"/>
      <c r="U426" s="25"/>
      <c r="V426" s="25"/>
      <c r="W426" s="25"/>
      <c r="X426" s="25"/>
      <c r="Y426" s="25"/>
      <c r="Z426" s="25"/>
    </row>
    <row r="427" spans="1:26" ht="15.75" customHeight="1">
      <c r="A427" s="25"/>
      <c r="B427" s="25"/>
      <c r="C427" s="25"/>
      <c r="D427" s="25"/>
      <c r="E427" s="25"/>
      <c r="F427" s="25"/>
      <c r="G427" s="25"/>
      <c r="H427" s="25"/>
      <c r="I427" s="25"/>
      <c r="J427" s="25"/>
      <c r="K427" s="25"/>
      <c r="L427" s="25"/>
      <c r="M427" s="25"/>
      <c r="N427" s="25"/>
      <c r="O427" s="25"/>
      <c r="P427" s="25"/>
      <c r="Q427" s="25"/>
      <c r="R427" s="25"/>
      <c r="S427" s="25"/>
      <c r="T427" s="25"/>
      <c r="U427" s="25"/>
      <c r="V427" s="25"/>
      <c r="W427" s="25"/>
      <c r="X427" s="25"/>
      <c r="Y427" s="25"/>
      <c r="Z427" s="25"/>
    </row>
    <row r="428" spans="1:26" ht="15.75" customHeight="1">
      <c r="A428" s="25"/>
      <c r="B428" s="25"/>
      <c r="C428" s="25"/>
      <c r="D428" s="25"/>
      <c r="E428" s="25"/>
      <c r="F428" s="25"/>
      <c r="G428" s="25"/>
      <c r="H428" s="25"/>
      <c r="I428" s="25"/>
      <c r="J428" s="25"/>
      <c r="K428" s="25"/>
      <c r="L428" s="25"/>
      <c r="M428" s="25"/>
      <c r="N428" s="25"/>
      <c r="O428" s="25"/>
      <c r="P428" s="25"/>
      <c r="Q428" s="25"/>
      <c r="R428" s="25"/>
      <c r="S428" s="25"/>
      <c r="T428" s="25"/>
      <c r="U428" s="25"/>
      <c r="V428" s="25"/>
      <c r="W428" s="25"/>
      <c r="X428" s="25"/>
      <c r="Y428" s="25"/>
      <c r="Z428" s="25"/>
    </row>
    <row r="429" spans="1:26" ht="15.75" customHeight="1">
      <c r="A429" s="25"/>
      <c r="B429" s="25"/>
      <c r="C429" s="25"/>
      <c r="D429" s="25"/>
      <c r="E429" s="25"/>
      <c r="F429" s="25"/>
      <c r="G429" s="25"/>
      <c r="H429" s="25"/>
      <c r="I429" s="25"/>
      <c r="J429" s="25"/>
      <c r="K429" s="25"/>
      <c r="L429" s="25"/>
      <c r="M429" s="25"/>
      <c r="N429" s="25"/>
      <c r="O429" s="25"/>
      <c r="P429" s="25"/>
      <c r="Q429" s="25"/>
      <c r="R429" s="25"/>
      <c r="S429" s="25"/>
      <c r="T429" s="25"/>
      <c r="U429" s="25"/>
      <c r="V429" s="25"/>
      <c r="W429" s="25"/>
      <c r="X429" s="25"/>
      <c r="Y429" s="25"/>
      <c r="Z429" s="25"/>
    </row>
    <row r="430" spans="1:26" ht="15.75" customHeight="1">
      <c r="A430" s="25"/>
      <c r="B430" s="25"/>
      <c r="C430" s="25"/>
      <c r="D430" s="25"/>
      <c r="E430" s="25"/>
      <c r="F430" s="25"/>
      <c r="G430" s="25"/>
      <c r="H430" s="25"/>
      <c r="I430" s="25"/>
      <c r="J430" s="25"/>
      <c r="K430" s="25"/>
      <c r="L430" s="25"/>
      <c r="M430" s="25"/>
      <c r="N430" s="25"/>
      <c r="O430" s="25"/>
      <c r="P430" s="25"/>
      <c r="Q430" s="25"/>
      <c r="R430" s="25"/>
      <c r="S430" s="25"/>
      <c r="T430" s="25"/>
      <c r="U430" s="25"/>
      <c r="V430" s="25"/>
      <c r="W430" s="25"/>
      <c r="X430" s="25"/>
      <c r="Y430" s="25"/>
      <c r="Z430" s="25"/>
    </row>
    <row r="431" spans="1:26" ht="15.75" customHeight="1">
      <c r="A431" s="25"/>
      <c r="B431" s="25"/>
      <c r="C431" s="25"/>
      <c r="D431" s="25"/>
      <c r="E431" s="25"/>
      <c r="F431" s="25"/>
      <c r="G431" s="25"/>
      <c r="H431" s="25"/>
      <c r="I431" s="25"/>
      <c r="J431" s="25"/>
      <c r="K431" s="25"/>
      <c r="L431" s="25"/>
      <c r="M431" s="25"/>
      <c r="N431" s="25"/>
      <c r="O431" s="25"/>
      <c r="P431" s="25"/>
      <c r="Q431" s="25"/>
      <c r="R431" s="25"/>
      <c r="S431" s="25"/>
      <c r="T431" s="25"/>
      <c r="U431" s="25"/>
      <c r="V431" s="25"/>
      <c r="W431" s="25"/>
      <c r="X431" s="25"/>
      <c r="Y431" s="25"/>
      <c r="Z431" s="25"/>
    </row>
    <row r="432" spans="1:26" ht="15.75" customHeight="1">
      <c r="A432" s="25"/>
      <c r="B432" s="25"/>
      <c r="C432" s="25"/>
      <c r="D432" s="25"/>
      <c r="E432" s="25"/>
      <c r="F432" s="25"/>
      <c r="G432" s="25"/>
      <c r="H432" s="25"/>
      <c r="I432" s="25"/>
      <c r="J432" s="25"/>
      <c r="K432" s="25"/>
      <c r="L432" s="25"/>
      <c r="M432" s="25"/>
      <c r="N432" s="25"/>
      <c r="O432" s="25"/>
      <c r="P432" s="25"/>
      <c r="Q432" s="25"/>
      <c r="R432" s="25"/>
      <c r="S432" s="25"/>
      <c r="T432" s="25"/>
      <c r="U432" s="25"/>
      <c r="V432" s="25"/>
      <c r="W432" s="25"/>
      <c r="X432" s="25"/>
      <c r="Y432" s="25"/>
      <c r="Z432" s="25"/>
    </row>
    <row r="433" spans="1:26" ht="15.75" customHeight="1">
      <c r="A433" s="25"/>
      <c r="B433" s="25"/>
      <c r="C433" s="25"/>
      <c r="D433" s="25"/>
      <c r="E433" s="25"/>
      <c r="F433" s="25"/>
      <c r="G433" s="25"/>
      <c r="H433" s="25"/>
      <c r="I433" s="25"/>
      <c r="J433" s="25"/>
      <c r="K433" s="25"/>
      <c r="L433" s="25"/>
      <c r="M433" s="25"/>
      <c r="N433" s="25"/>
      <c r="O433" s="25"/>
      <c r="P433" s="25"/>
      <c r="Q433" s="25"/>
      <c r="R433" s="25"/>
      <c r="S433" s="25"/>
      <c r="T433" s="25"/>
      <c r="U433" s="25"/>
      <c r="V433" s="25"/>
      <c r="W433" s="25"/>
      <c r="X433" s="25"/>
      <c r="Y433" s="25"/>
      <c r="Z433" s="25"/>
    </row>
    <row r="434" spans="1:26" ht="15.75" customHeight="1">
      <c r="A434" s="25"/>
      <c r="B434" s="25"/>
      <c r="C434" s="25"/>
      <c r="D434" s="25"/>
      <c r="E434" s="25"/>
      <c r="F434" s="25"/>
      <c r="G434" s="25"/>
      <c r="H434" s="25"/>
      <c r="I434" s="25"/>
      <c r="J434" s="25"/>
      <c r="K434" s="25"/>
      <c r="L434" s="25"/>
      <c r="M434" s="25"/>
      <c r="N434" s="25"/>
      <c r="O434" s="25"/>
      <c r="P434" s="25"/>
      <c r="Q434" s="25"/>
      <c r="R434" s="25"/>
      <c r="S434" s="25"/>
      <c r="T434" s="25"/>
      <c r="U434" s="25"/>
      <c r="V434" s="25"/>
      <c r="W434" s="25"/>
      <c r="X434" s="25"/>
      <c r="Y434" s="25"/>
      <c r="Z434" s="25"/>
    </row>
    <row r="435" spans="1:26" ht="15.75" customHeight="1">
      <c r="A435" s="25"/>
      <c r="B435" s="25"/>
      <c r="C435" s="25"/>
      <c r="D435" s="25"/>
      <c r="E435" s="25"/>
      <c r="F435" s="25"/>
      <c r="G435" s="25"/>
      <c r="H435" s="25"/>
      <c r="I435" s="25"/>
      <c r="J435" s="25"/>
      <c r="K435" s="25"/>
      <c r="L435" s="25"/>
      <c r="M435" s="25"/>
      <c r="N435" s="25"/>
      <c r="O435" s="25"/>
      <c r="P435" s="25"/>
      <c r="Q435" s="25"/>
      <c r="R435" s="25"/>
      <c r="S435" s="25"/>
      <c r="T435" s="25"/>
      <c r="U435" s="25"/>
      <c r="V435" s="25"/>
      <c r="W435" s="25"/>
      <c r="X435" s="25"/>
      <c r="Y435" s="25"/>
      <c r="Z435" s="25"/>
    </row>
    <row r="436" spans="1:26" ht="15.75" customHeight="1">
      <c r="A436" s="25"/>
      <c r="B436" s="25"/>
      <c r="C436" s="25"/>
      <c r="D436" s="25"/>
      <c r="E436" s="25"/>
      <c r="F436" s="25"/>
      <c r="G436" s="25"/>
      <c r="H436" s="25"/>
      <c r="I436" s="25"/>
      <c r="J436" s="25"/>
      <c r="K436" s="25"/>
      <c r="L436" s="25"/>
      <c r="M436" s="25"/>
      <c r="N436" s="25"/>
      <c r="O436" s="25"/>
      <c r="P436" s="25"/>
      <c r="Q436" s="25"/>
      <c r="R436" s="25"/>
      <c r="S436" s="25"/>
      <c r="T436" s="25"/>
      <c r="U436" s="25"/>
      <c r="V436" s="25"/>
      <c r="W436" s="25"/>
      <c r="X436" s="25"/>
      <c r="Y436" s="25"/>
      <c r="Z436" s="25"/>
    </row>
    <row r="437" spans="1:26" ht="15.75" customHeight="1">
      <c r="A437" s="25"/>
      <c r="B437" s="25"/>
      <c r="C437" s="25"/>
      <c r="D437" s="25"/>
      <c r="E437" s="25"/>
      <c r="F437" s="25"/>
      <c r="G437" s="25"/>
      <c r="H437" s="25"/>
      <c r="I437" s="25"/>
      <c r="J437" s="25"/>
      <c r="K437" s="25"/>
      <c r="L437" s="25"/>
      <c r="M437" s="25"/>
      <c r="N437" s="25"/>
      <c r="O437" s="25"/>
      <c r="P437" s="25"/>
      <c r="Q437" s="25"/>
      <c r="R437" s="25"/>
      <c r="S437" s="25"/>
      <c r="T437" s="25"/>
      <c r="U437" s="25"/>
      <c r="V437" s="25"/>
      <c r="W437" s="25"/>
      <c r="X437" s="25"/>
      <c r="Y437" s="25"/>
      <c r="Z437" s="25"/>
    </row>
    <row r="438" spans="1:26" ht="15.75" customHeight="1">
      <c r="A438" s="25"/>
      <c r="B438" s="25"/>
      <c r="C438" s="25"/>
      <c r="D438" s="25"/>
      <c r="E438" s="25"/>
      <c r="F438" s="25"/>
      <c r="G438" s="25"/>
      <c r="H438" s="25"/>
      <c r="I438" s="25"/>
      <c r="J438" s="25"/>
      <c r="K438" s="25"/>
      <c r="L438" s="25"/>
      <c r="M438" s="25"/>
      <c r="N438" s="25"/>
      <c r="O438" s="25"/>
      <c r="P438" s="25"/>
      <c r="Q438" s="25"/>
      <c r="R438" s="25"/>
      <c r="S438" s="25"/>
      <c r="T438" s="25"/>
      <c r="U438" s="25"/>
      <c r="V438" s="25"/>
      <c r="W438" s="25"/>
      <c r="X438" s="25"/>
      <c r="Y438" s="25"/>
      <c r="Z438" s="25"/>
    </row>
    <row r="439" spans="1:26" ht="15.75" customHeight="1">
      <c r="A439" s="25"/>
      <c r="B439" s="25"/>
      <c r="C439" s="25"/>
      <c r="D439" s="25"/>
      <c r="E439" s="25"/>
      <c r="F439" s="25"/>
      <c r="G439" s="25"/>
      <c r="H439" s="25"/>
      <c r="I439" s="25"/>
      <c r="J439" s="25"/>
      <c r="K439" s="25"/>
      <c r="L439" s="25"/>
      <c r="M439" s="25"/>
      <c r="N439" s="25"/>
      <c r="O439" s="25"/>
      <c r="P439" s="25"/>
      <c r="Q439" s="25"/>
      <c r="R439" s="25"/>
      <c r="S439" s="25"/>
      <c r="T439" s="25"/>
      <c r="U439" s="25"/>
      <c r="V439" s="25"/>
      <c r="W439" s="25"/>
      <c r="X439" s="25"/>
      <c r="Y439" s="25"/>
      <c r="Z439" s="25"/>
    </row>
    <row r="440" spans="1:26" ht="15.75" customHeight="1">
      <c r="A440" s="25"/>
      <c r="B440" s="25"/>
      <c r="C440" s="25"/>
      <c r="D440" s="25"/>
      <c r="E440" s="25"/>
      <c r="F440" s="25"/>
      <c r="G440" s="25"/>
      <c r="H440" s="25"/>
      <c r="I440" s="25"/>
      <c r="J440" s="25"/>
      <c r="K440" s="25"/>
      <c r="L440" s="25"/>
      <c r="M440" s="25"/>
      <c r="N440" s="25"/>
      <c r="O440" s="25"/>
      <c r="P440" s="25"/>
      <c r="Q440" s="25"/>
      <c r="R440" s="25"/>
      <c r="S440" s="25"/>
      <c r="T440" s="25"/>
      <c r="U440" s="25"/>
      <c r="V440" s="25"/>
      <c r="W440" s="25"/>
      <c r="X440" s="25"/>
      <c r="Y440" s="25"/>
      <c r="Z440" s="25"/>
    </row>
    <row r="441" spans="1:26" ht="15.75" customHeight="1">
      <c r="A441" s="25"/>
      <c r="B441" s="25"/>
      <c r="C441" s="25"/>
      <c r="D441" s="25"/>
      <c r="E441" s="25"/>
      <c r="F441" s="25"/>
      <c r="G441" s="25"/>
      <c r="H441" s="25"/>
      <c r="I441" s="25"/>
      <c r="J441" s="25"/>
      <c r="K441" s="25"/>
      <c r="L441" s="25"/>
      <c r="M441" s="25"/>
      <c r="N441" s="25"/>
      <c r="O441" s="25"/>
      <c r="P441" s="25"/>
      <c r="Q441" s="25"/>
      <c r="R441" s="25"/>
      <c r="S441" s="25"/>
      <c r="T441" s="25"/>
      <c r="U441" s="25"/>
      <c r="V441" s="25"/>
      <c r="W441" s="25"/>
      <c r="X441" s="25"/>
      <c r="Y441" s="25"/>
      <c r="Z441" s="25"/>
    </row>
    <row r="442" spans="1:26" ht="15.75" customHeight="1">
      <c r="A442" s="25"/>
      <c r="B442" s="25"/>
      <c r="C442" s="25"/>
      <c r="D442" s="25"/>
      <c r="E442" s="25"/>
      <c r="F442" s="25"/>
      <c r="G442" s="25"/>
      <c r="H442" s="25"/>
      <c r="I442" s="25"/>
      <c r="J442" s="25"/>
      <c r="K442" s="25"/>
      <c r="L442" s="25"/>
      <c r="M442" s="25"/>
      <c r="N442" s="25"/>
      <c r="O442" s="25"/>
      <c r="P442" s="25"/>
      <c r="Q442" s="25"/>
      <c r="R442" s="25"/>
      <c r="S442" s="25"/>
      <c r="T442" s="25"/>
      <c r="U442" s="25"/>
      <c r="V442" s="25"/>
      <c r="W442" s="25"/>
      <c r="X442" s="25"/>
      <c r="Y442" s="25"/>
      <c r="Z442" s="25"/>
    </row>
    <row r="443" spans="1:26" ht="15.75" customHeight="1">
      <c r="A443" s="25"/>
      <c r="B443" s="25"/>
      <c r="C443" s="25"/>
      <c r="D443" s="25"/>
      <c r="E443" s="25"/>
      <c r="F443" s="25"/>
      <c r="G443" s="25"/>
      <c r="H443" s="25"/>
      <c r="I443" s="25"/>
      <c r="J443" s="25"/>
      <c r="K443" s="25"/>
      <c r="L443" s="25"/>
      <c r="M443" s="25"/>
      <c r="N443" s="25"/>
      <c r="O443" s="25"/>
      <c r="P443" s="25"/>
      <c r="Q443" s="25"/>
      <c r="R443" s="25"/>
      <c r="S443" s="25"/>
      <c r="T443" s="25"/>
      <c r="U443" s="25"/>
      <c r="V443" s="25"/>
      <c r="W443" s="25"/>
      <c r="X443" s="25"/>
      <c r="Y443" s="25"/>
      <c r="Z443" s="25"/>
    </row>
    <row r="444" spans="1:26" ht="15.75" customHeight="1">
      <c r="A444" s="25"/>
      <c r="B444" s="25"/>
      <c r="C444" s="25"/>
      <c r="D444" s="25"/>
      <c r="E444" s="25"/>
      <c r="F444" s="25"/>
      <c r="G444" s="25"/>
      <c r="H444" s="25"/>
      <c r="I444" s="25"/>
      <c r="J444" s="25"/>
      <c r="K444" s="25"/>
      <c r="L444" s="25"/>
      <c r="M444" s="25"/>
      <c r="N444" s="25"/>
      <c r="O444" s="25"/>
      <c r="P444" s="25"/>
      <c r="Q444" s="25"/>
      <c r="R444" s="25"/>
      <c r="S444" s="25"/>
      <c r="T444" s="25"/>
      <c r="U444" s="25"/>
      <c r="V444" s="25"/>
      <c r="W444" s="25"/>
      <c r="X444" s="25"/>
      <c r="Y444" s="25"/>
      <c r="Z444" s="25"/>
    </row>
    <row r="445" spans="1:26" ht="15.75" customHeight="1">
      <c r="A445" s="25"/>
      <c r="B445" s="25"/>
      <c r="C445" s="25"/>
      <c r="D445" s="25"/>
      <c r="E445" s="25"/>
      <c r="F445" s="25"/>
      <c r="G445" s="25"/>
      <c r="H445" s="25"/>
      <c r="I445" s="25"/>
      <c r="J445" s="25"/>
      <c r="K445" s="25"/>
      <c r="L445" s="25"/>
      <c r="M445" s="25"/>
      <c r="N445" s="25"/>
      <c r="O445" s="25"/>
      <c r="P445" s="25"/>
      <c r="Q445" s="25"/>
      <c r="R445" s="25"/>
      <c r="S445" s="25"/>
      <c r="T445" s="25"/>
      <c r="U445" s="25"/>
      <c r="V445" s="25"/>
      <c r="W445" s="25"/>
      <c r="X445" s="25"/>
      <c r="Y445" s="25"/>
      <c r="Z445" s="25"/>
    </row>
    <row r="446" spans="1:26" ht="15.75" customHeight="1">
      <c r="A446" s="25"/>
      <c r="B446" s="25"/>
      <c r="C446" s="25"/>
      <c r="D446" s="25"/>
      <c r="E446" s="25"/>
      <c r="F446" s="25"/>
      <c r="G446" s="25"/>
      <c r="H446" s="25"/>
      <c r="I446" s="25"/>
      <c r="J446" s="25"/>
      <c r="K446" s="25"/>
      <c r="L446" s="25"/>
      <c r="M446" s="25"/>
      <c r="N446" s="25"/>
      <c r="O446" s="25"/>
      <c r="P446" s="25"/>
      <c r="Q446" s="25"/>
      <c r="R446" s="25"/>
      <c r="S446" s="25"/>
      <c r="T446" s="25"/>
      <c r="U446" s="25"/>
      <c r="V446" s="25"/>
      <c r="W446" s="25"/>
      <c r="X446" s="25"/>
      <c r="Y446" s="25"/>
      <c r="Z446" s="25"/>
    </row>
    <row r="447" spans="1:26" ht="15.75" customHeight="1">
      <c r="A447" s="25"/>
      <c r="B447" s="25"/>
      <c r="C447" s="25"/>
      <c r="D447" s="25"/>
      <c r="E447" s="25"/>
      <c r="F447" s="25"/>
      <c r="G447" s="25"/>
      <c r="H447" s="25"/>
      <c r="I447" s="25"/>
      <c r="J447" s="25"/>
      <c r="K447" s="25"/>
      <c r="L447" s="25"/>
      <c r="M447" s="25"/>
      <c r="N447" s="25"/>
      <c r="O447" s="25"/>
      <c r="P447" s="25"/>
      <c r="Q447" s="25"/>
      <c r="R447" s="25"/>
      <c r="S447" s="25"/>
      <c r="T447" s="25"/>
      <c r="U447" s="25"/>
      <c r="V447" s="25"/>
      <c r="W447" s="25"/>
      <c r="X447" s="25"/>
      <c r="Y447" s="25"/>
      <c r="Z447" s="25"/>
    </row>
    <row r="448" spans="1:26" ht="15.75" customHeight="1">
      <c r="A448" s="25"/>
      <c r="B448" s="25"/>
      <c r="C448" s="25"/>
      <c r="D448" s="25"/>
      <c r="E448" s="25"/>
      <c r="F448" s="25"/>
      <c r="G448" s="25"/>
      <c r="H448" s="25"/>
      <c r="I448" s="25"/>
      <c r="J448" s="25"/>
      <c r="K448" s="25"/>
      <c r="L448" s="25"/>
      <c r="M448" s="25"/>
      <c r="N448" s="25"/>
      <c r="O448" s="25"/>
      <c r="P448" s="25"/>
      <c r="Q448" s="25"/>
      <c r="R448" s="25"/>
      <c r="S448" s="25"/>
      <c r="T448" s="25"/>
      <c r="U448" s="25"/>
      <c r="V448" s="25"/>
      <c r="W448" s="25"/>
      <c r="X448" s="25"/>
      <c r="Y448" s="25"/>
      <c r="Z448" s="25"/>
    </row>
    <row r="449" spans="1:26" ht="15.75" customHeight="1">
      <c r="A449" s="25"/>
      <c r="B449" s="25"/>
      <c r="C449" s="25"/>
      <c r="D449" s="25"/>
      <c r="E449" s="25"/>
      <c r="F449" s="25"/>
      <c r="G449" s="25"/>
      <c r="H449" s="25"/>
      <c r="I449" s="25"/>
      <c r="J449" s="25"/>
      <c r="K449" s="25"/>
      <c r="L449" s="25"/>
      <c r="M449" s="25"/>
      <c r="N449" s="25"/>
      <c r="O449" s="25"/>
      <c r="P449" s="25"/>
      <c r="Q449" s="25"/>
      <c r="R449" s="25"/>
      <c r="S449" s="25"/>
      <c r="T449" s="25"/>
      <c r="U449" s="25"/>
      <c r="V449" s="25"/>
      <c r="W449" s="25"/>
      <c r="X449" s="25"/>
      <c r="Y449" s="25"/>
      <c r="Z449" s="25"/>
    </row>
    <row r="450" spans="1:26" ht="15.75" customHeight="1">
      <c r="A450" s="25"/>
      <c r="B450" s="25"/>
      <c r="C450" s="25"/>
      <c r="D450" s="25"/>
      <c r="E450" s="25"/>
      <c r="F450" s="25"/>
      <c r="G450" s="25"/>
      <c r="H450" s="25"/>
      <c r="I450" s="25"/>
      <c r="J450" s="25"/>
      <c r="K450" s="25"/>
      <c r="L450" s="25"/>
      <c r="M450" s="25"/>
      <c r="N450" s="25"/>
      <c r="O450" s="25"/>
      <c r="P450" s="25"/>
      <c r="Q450" s="25"/>
      <c r="R450" s="25"/>
      <c r="S450" s="25"/>
      <c r="T450" s="25"/>
      <c r="U450" s="25"/>
      <c r="V450" s="25"/>
      <c r="W450" s="25"/>
      <c r="X450" s="25"/>
      <c r="Y450" s="25"/>
      <c r="Z450" s="25"/>
    </row>
    <row r="451" spans="1:26" ht="15.75" customHeight="1">
      <c r="A451" s="25"/>
      <c r="B451" s="25"/>
      <c r="C451" s="25"/>
      <c r="D451" s="25"/>
      <c r="E451" s="25"/>
      <c r="F451" s="25"/>
      <c r="G451" s="25"/>
      <c r="H451" s="25"/>
      <c r="I451" s="25"/>
      <c r="J451" s="25"/>
      <c r="K451" s="25"/>
      <c r="L451" s="25"/>
      <c r="M451" s="25"/>
      <c r="N451" s="25"/>
      <c r="O451" s="25"/>
      <c r="P451" s="25"/>
      <c r="Q451" s="25"/>
      <c r="R451" s="25"/>
      <c r="S451" s="25"/>
      <c r="T451" s="25"/>
      <c r="U451" s="25"/>
      <c r="V451" s="25"/>
      <c r="W451" s="25"/>
      <c r="X451" s="25"/>
      <c r="Y451" s="25"/>
      <c r="Z451" s="25"/>
    </row>
    <row r="452" spans="1:26" ht="15.75" customHeight="1">
      <c r="A452" s="25"/>
      <c r="B452" s="25"/>
      <c r="C452" s="25"/>
      <c r="D452" s="25"/>
      <c r="E452" s="25"/>
      <c r="F452" s="25"/>
      <c r="G452" s="25"/>
      <c r="H452" s="25"/>
      <c r="I452" s="25"/>
      <c r="J452" s="25"/>
      <c r="K452" s="25"/>
      <c r="L452" s="25"/>
      <c r="M452" s="25"/>
      <c r="N452" s="25"/>
      <c r="O452" s="25"/>
      <c r="P452" s="25"/>
      <c r="Q452" s="25"/>
      <c r="R452" s="25"/>
      <c r="S452" s="25"/>
      <c r="T452" s="25"/>
      <c r="U452" s="25"/>
      <c r="V452" s="25"/>
      <c r="W452" s="25"/>
      <c r="X452" s="25"/>
      <c r="Y452" s="25"/>
      <c r="Z452" s="25"/>
    </row>
    <row r="453" spans="1:26" ht="15.75" customHeight="1">
      <c r="A453" s="25"/>
      <c r="B453" s="25"/>
      <c r="C453" s="25"/>
      <c r="D453" s="25"/>
      <c r="E453" s="25"/>
      <c r="F453" s="25"/>
      <c r="G453" s="25"/>
      <c r="H453" s="25"/>
      <c r="I453" s="25"/>
      <c r="J453" s="25"/>
      <c r="K453" s="25"/>
      <c r="L453" s="25"/>
      <c r="M453" s="25"/>
      <c r="N453" s="25"/>
      <c r="O453" s="25"/>
      <c r="P453" s="25"/>
      <c r="Q453" s="25"/>
      <c r="R453" s="25"/>
      <c r="S453" s="25"/>
      <c r="T453" s="25"/>
      <c r="U453" s="25"/>
      <c r="V453" s="25"/>
      <c r="W453" s="25"/>
      <c r="X453" s="25"/>
      <c r="Y453" s="25"/>
      <c r="Z453" s="25"/>
    </row>
    <row r="454" spans="1:26" ht="15.75" customHeight="1">
      <c r="A454" s="25"/>
      <c r="B454" s="25"/>
      <c r="C454" s="25"/>
      <c r="D454" s="25"/>
      <c r="E454" s="25"/>
      <c r="F454" s="25"/>
      <c r="G454" s="25"/>
      <c r="H454" s="25"/>
      <c r="I454" s="25"/>
      <c r="J454" s="25"/>
      <c r="K454" s="25"/>
      <c r="L454" s="25"/>
      <c r="M454" s="25"/>
      <c r="N454" s="25"/>
      <c r="O454" s="25"/>
      <c r="P454" s="25"/>
      <c r="Q454" s="25"/>
      <c r="R454" s="25"/>
      <c r="S454" s="25"/>
      <c r="T454" s="25"/>
      <c r="U454" s="25"/>
      <c r="V454" s="25"/>
      <c r="W454" s="25"/>
      <c r="X454" s="25"/>
      <c r="Y454" s="25"/>
      <c r="Z454" s="25"/>
    </row>
    <row r="455" spans="1:26" ht="15.75" customHeight="1">
      <c r="A455" s="25"/>
      <c r="B455" s="25"/>
      <c r="C455" s="25"/>
      <c r="D455" s="25"/>
      <c r="E455" s="25"/>
      <c r="F455" s="25"/>
      <c r="G455" s="25"/>
      <c r="H455" s="25"/>
      <c r="I455" s="25"/>
      <c r="J455" s="25"/>
      <c r="K455" s="25"/>
      <c r="L455" s="25"/>
      <c r="M455" s="25"/>
      <c r="N455" s="25"/>
      <c r="O455" s="25"/>
      <c r="P455" s="25"/>
      <c r="Q455" s="25"/>
      <c r="R455" s="25"/>
      <c r="S455" s="25"/>
      <c r="T455" s="25"/>
      <c r="U455" s="25"/>
      <c r="V455" s="25"/>
      <c r="W455" s="25"/>
      <c r="X455" s="25"/>
      <c r="Y455" s="25"/>
      <c r="Z455" s="25"/>
    </row>
    <row r="456" spans="1:26" ht="15.75" customHeight="1">
      <c r="A456" s="25"/>
      <c r="B456" s="25"/>
      <c r="C456" s="25"/>
      <c r="D456" s="25"/>
      <c r="E456" s="25"/>
      <c r="F456" s="25"/>
      <c r="G456" s="25"/>
      <c r="H456" s="25"/>
      <c r="I456" s="25"/>
      <c r="J456" s="25"/>
      <c r="K456" s="25"/>
      <c r="L456" s="25"/>
      <c r="M456" s="25"/>
      <c r="N456" s="25"/>
      <c r="O456" s="25"/>
      <c r="P456" s="25"/>
      <c r="Q456" s="25"/>
      <c r="R456" s="25"/>
      <c r="S456" s="25"/>
      <c r="T456" s="25"/>
      <c r="U456" s="25"/>
      <c r="V456" s="25"/>
      <c r="W456" s="25"/>
      <c r="X456" s="25"/>
      <c r="Y456" s="25"/>
      <c r="Z456" s="25"/>
    </row>
    <row r="457" spans="1:26" ht="15.75" customHeight="1">
      <c r="A457" s="25"/>
      <c r="B457" s="25"/>
      <c r="C457" s="25"/>
      <c r="D457" s="25"/>
      <c r="E457" s="25"/>
      <c r="F457" s="25"/>
      <c r="G457" s="25"/>
      <c r="H457" s="25"/>
      <c r="I457" s="25"/>
      <c r="J457" s="25"/>
      <c r="K457" s="25"/>
      <c r="L457" s="25"/>
      <c r="M457" s="25"/>
      <c r="N457" s="25"/>
      <c r="O457" s="25"/>
      <c r="P457" s="25"/>
      <c r="Q457" s="25"/>
      <c r="R457" s="25"/>
      <c r="S457" s="25"/>
      <c r="T457" s="25"/>
      <c r="U457" s="25"/>
      <c r="V457" s="25"/>
      <c r="W457" s="25"/>
      <c r="X457" s="25"/>
      <c r="Y457" s="25"/>
      <c r="Z457" s="25"/>
    </row>
    <row r="458" spans="1:26" ht="15.75" customHeight="1">
      <c r="A458" s="25"/>
      <c r="B458" s="25"/>
      <c r="C458" s="25"/>
      <c r="D458" s="25"/>
      <c r="E458" s="25"/>
      <c r="F458" s="25"/>
      <c r="G458" s="25"/>
      <c r="H458" s="25"/>
      <c r="I458" s="25"/>
      <c r="J458" s="25"/>
      <c r="K458" s="25"/>
      <c r="L458" s="25"/>
      <c r="M458" s="25"/>
      <c r="N458" s="25"/>
      <c r="O458" s="25"/>
      <c r="P458" s="25"/>
      <c r="Q458" s="25"/>
      <c r="R458" s="25"/>
      <c r="S458" s="25"/>
      <c r="T458" s="25"/>
      <c r="U458" s="25"/>
      <c r="V458" s="25"/>
      <c r="W458" s="25"/>
      <c r="X458" s="25"/>
      <c r="Y458" s="25"/>
      <c r="Z458" s="25"/>
    </row>
    <row r="459" spans="1:26" ht="15.75" customHeight="1">
      <c r="A459" s="25"/>
      <c r="B459" s="25"/>
      <c r="C459" s="25"/>
      <c r="D459" s="25"/>
      <c r="E459" s="25"/>
      <c r="F459" s="25"/>
      <c r="G459" s="25"/>
      <c r="H459" s="25"/>
      <c r="I459" s="25"/>
      <c r="J459" s="25"/>
      <c r="K459" s="25"/>
      <c r="L459" s="25"/>
      <c r="M459" s="25"/>
      <c r="N459" s="25"/>
      <c r="O459" s="25"/>
      <c r="P459" s="25"/>
      <c r="Q459" s="25"/>
      <c r="R459" s="25"/>
      <c r="S459" s="25"/>
      <c r="T459" s="25"/>
      <c r="U459" s="25"/>
      <c r="V459" s="25"/>
      <c r="W459" s="25"/>
      <c r="X459" s="25"/>
      <c r="Y459" s="25"/>
      <c r="Z459" s="25"/>
    </row>
    <row r="460" spans="1:26" ht="15.75" customHeight="1">
      <c r="A460" s="25"/>
      <c r="B460" s="25"/>
      <c r="C460" s="25"/>
      <c r="D460" s="25"/>
      <c r="E460" s="25"/>
      <c r="F460" s="25"/>
      <c r="G460" s="25"/>
      <c r="H460" s="25"/>
      <c r="I460" s="25"/>
      <c r="J460" s="25"/>
      <c r="K460" s="25"/>
      <c r="L460" s="25"/>
      <c r="M460" s="25"/>
      <c r="N460" s="25"/>
      <c r="O460" s="25"/>
      <c r="P460" s="25"/>
      <c r="Q460" s="25"/>
      <c r="R460" s="25"/>
      <c r="S460" s="25"/>
      <c r="T460" s="25"/>
      <c r="U460" s="25"/>
      <c r="V460" s="25"/>
      <c r="W460" s="25"/>
      <c r="X460" s="25"/>
      <c r="Y460" s="25"/>
      <c r="Z460" s="25"/>
    </row>
    <row r="461" spans="1:26" ht="15.75" customHeight="1">
      <c r="A461" s="25"/>
      <c r="B461" s="25"/>
      <c r="C461" s="25"/>
      <c r="D461" s="25"/>
      <c r="E461" s="25"/>
      <c r="F461" s="25"/>
      <c r="G461" s="25"/>
      <c r="H461" s="25"/>
      <c r="I461" s="25"/>
      <c r="J461" s="25"/>
      <c r="K461" s="25"/>
      <c r="L461" s="25"/>
      <c r="M461" s="25"/>
      <c r="N461" s="25"/>
      <c r="O461" s="25"/>
      <c r="P461" s="25"/>
      <c r="Q461" s="25"/>
      <c r="R461" s="25"/>
      <c r="S461" s="25"/>
      <c r="T461" s="25"/>
      <c r="U461" s="25"/>
      <c r="V461" s="25"/>
      <c r="W461" s="25"/>
      <c r="X461" s="25"/>
      <c r="Y461" s="25"/>
      <c r="Z461" s="25"/>
    </row>
    <row r="462" spans="1:26" ht="15.75" customHeight="1">
      <c r="A462" s="25"/>
      <c r="B462" s="25"/>
      <c r="C462" s="25"/>
      <c r="D462" s="25"/>
      <c r="E462" s="25"/>
      <c r="F462" s="25"/>
      <c r="G462" s="25"/>
      <c r="H462" s="25"/>
      <c r="I462" s="25"/>
      <c r="J462" s="25"/>
      <c r="K462" s="25"/>
      <c r="L462" s="25"/>
      <c r="M462" s="25"/>
      <c r="N462" s="25"/>
      <c r="O462" s="25"/>
      <c r="P462" s="25"/>
      <c r="Q462" s="25"/>
      <c r="R462" s="25"/>
      <c r="S462" s="25"/>
      <c r="T462" s="25"/>
      <c r="U462" s="25"/>
      <c r="V462" s="25"/>
      <c r="W462" s="25"/>
      <c r="X462" s="25"/>
      <c r="Y462" s="25"/>
      <c r="Z462" s="25"/>
    </row>
    <row r="463" spans="1:26" ht="15.75" customHeight="1">
      <c r="A463" s="25"/>
      <c r="B463" s="25"/>
      <c r="C463" s="25"/>
      <c r="D463" s="25"/>
      <c r="E463" s="25"/>
      <c r="F463" s="25"/>
      <c r="G463" s="25"/>
      <c r="H463" s="25"/>
      <c r="I463" s="25"/>
      <c r="J463" s="25"/>
      <c r="K463" s="25"/>
      <c r="L463" s="25"/>
      <c r="M463" s="25"/>
      <c r="N463" s="25"/>
      <c r="O463" s="25"/>
      <c r="P463" s="25"/>
      <c r="Q463" s="25"/>
      <c r="R463" s="25"/>
      <c r="S463" s="25"/>
      <c r="T463" s="25"/>
      <c r="U463" s="25"/>
      <c r="V463" s="25"/>
      <c r="W463" s="25"/>
      <c r="X463" s="25"/>
      <c r="Y463" s="25"/>
      <c r="Z463" s="25"/>
    </row>
    <row r="464" spans="1:26" ht="15.75" customHeight="1">
      <c r="A464" s="25"/>
      <c r="B464" s="25"/>
      <c r="C464" s="25"/>
      <c r="D464" s="25"/>
      <c r="E464" s="25"/>
      <c r="F464" s="25"/>
      <c r="G464" s="25"/>
      <c r="H464" s="25"/>
      <c r="I464" s="25"/>
      <c r="J464" s="25"/>
      <c r="K464" s="25"/>
      <c r="L464" s="25"/>
      <c r="M464" s="25"/>
      <c r="N464" s="25"/>
      <c r="O464" s="25"/>
      <c r="P464" s="25"/>
      <c r="Q464" s="25"/>
      <c r="R464" s="25"/>
      <c r="S464" s="25"/>
      <c r="T464" s="25"/>
      <c r="U464" s="25"/>
      <c r="V464" s="25"/>
      <c r="W464" s="25"/>
      <c r="X464" s="25"/>
      <c r="Y464" s="25"/>
      <c r="Z464" s="25"/>
    </row>
    <row r="465" spans="1:26" ht="15.75" customHeight="1">
      <c r="A465" s="25"/>
      <c r="B465" s="25"/>
      <c r="C465" s="25"/>
      <c r="D465" s="25"/>
      <c r="E465" s="25"/>
      <c r="F465" s="25"/>
      <c r="G465" s="25"/>
      <c r="H465" s="25"/>
      <c r="I465" s="25"/>
      <c r="J465" s="25"/>
      <c r="K465" s="25"/>
      <c r="L465" s="25"/>
      <c r="M465" s="25"/>
      <c r="N465" s="25"/>
      <c r="O465" s="25"/>
      <c r="P465" s="25"/>
      <c r="Q465" s="25"/>
      <c r="R465" s="25"/>
      <c r="S465" s="25"/>
      <c r="T465" s="25"/>
      <c r="U465" s="25"/>
      <c r="V465" s="25"/>
      <c r="W465" s="25"/>
      <c r="X465" s="25"/>
      <c r="Y465" s="25"/>
      <c r="Z465" s="25"/>
    </row>
    <row r="466" spans="1:26" ht="15.75" customHeight="1">
      <c r="A466" s="25"/>
      <c r="B466" s="25"/>
      <c r="C466" s="25"/>
      <c r="D466" s="25"/>
      <c r="E466" s="25"/>
      <c r="F466" s="25"/>
      <c r="G466" s="25"/>
      <c r="H466" s="25"/>
      <c r="I466" s="25"/>
      <c r="J466" s="25"/>
      <c r="K466" s="25"/>
      <c r="L466" s="25"/>
      <c r="M466" s="25"/>
      <c r="N466" s="25"/>
      <c r="O466" s="25"/>
      <c r="P466" s="25"/>
      <c r="Q466" s="25"/>
      <c r="R466" s="25"/>
      <c r="S466" s="25"/>
      <c r="T466" s="25"/>
      <c r="U466" s="25"/>
      <c r="V466" s="25"/>
      <c r="W466" s="25"/>
      <c r="X466" s="25"/>
      <c r="Y466" s="25"/>
      <c r="Z466" s="25"/>
    </row>
    <row r="467" spans="1:26" ht="15.75" customHeight="1">
      <c r="A467" s="25"/>
      <c r="B467" s="25"/>
      <c r="C467" s="25"/>
      <c r="D467" s="25"/>
      <c r="E467" s="25"/>
      <c r="F467" s="25"/>
      <c r="G467" s="25"/>
      <c r="H467" s="25"/>
      <c r="I467" s="25"/>
      <c r="J467" s="25"/>
      <c r="K467" s="25"/>
      <c r="L467" s="25"/>
      <c r="M467" s="25"/>
      <c r="N467" s="25"/>
      <c r="O467" s="25"/>
      <c r="P467" s="25"/>
      <c r="Q467" s="25"/>
      <c r="R467" s="25"/>
      <c r="S467" s="25"/>
      <c r="T467" s="25"/>
      <c r="U467" s="25"/>
      <c r="V467" s="25"/>
      <c r="W467" s="25"/>
      <c r="X467" s="25"/>
      <c r="Y467" s="25"/>
      <c r="Z467" s="25"/>
    </row>
    <row r="468" spans="1:26" ht="15.75" customHeight="1">
      <c r="A468" s="25"/>
      <c r="B468" s="25"/>
      <c r="C468" s="25"/>
      <c r="D468" s="25"/>
      <c r="E468" s="25"/>
      <c r="F468" s="25"/>
      <c r="G468" s="25"/>
      <c r="H468" s="25"/>
      <c r="I468" s="25"/>
      <c r="J468" s="25"/>
      <c r="K468" s="25"/>
      <c r="L468" s="25"/>
      <c r="M468" s="25"/>
      <c r="N468" s="25"/>
      <c r="O468" s="25"/>
      <c r="P468" s="25"/>
      <c r="Q468" s="25"/>
      <c r="R468" s="25"/>
      <c r="S468" s="25"/>
      <c r="T468" s="25"/>
      <c r="U468" s="25"/>
      <c r="V468" s="25"/>
      <c r="W468" s="25"/>
      <c r="X468" s="25"/>
      <c r="Y468" s="25"/>
      <c r="Z468" s="25"/>
    </row>
    <row r="469" spans="1:26" ht="15.75" customHeight="1">
      <c r="A469" s="25"/>
      <c r="B469" s="25"/>
      <c r="C469" s="25"/>
      <c r="D469" s="25"/>
      <c r="E469" s="25"/>
      <c r="F469" s="25"/>
      <c r="G469" s="25"/>
      <c r="H469" s="25"/>
      <c r="I469" s="25"/>
      <c r="J469" s="25"/>
      <c r="K469" s="25"/>
      <c r="L469" s="25"/>
      <c r="M469" s="25"/>
      <c r="N469" s="25"/>
      <c r="O469" s="25"/>
      <c r="P469" s="25"/>
      <c r="Q469" s="25"/>
      <c r="R469" s="25"/>
      <c r="S469" s="25"/>
      <c r="T469" s="25"/>
      <c r="U469" s="25"/>
      <c r="V469" s="25"/>
      <c r="W469" s="25"/>
      <c r="X469" s="25"/>
      <c r="Y469" s="25"/>
      <c r="Z469" s="25"/>
    </row>
    <row r="470" spans="1:26" ht="15.75" customHeight="1">
      <c r="A470" s="25"/>
      <c r="B470" s="25"/>
      <c r="C470" s="25"/>
      <c r="D470" s="25"/>
      <c r="E470" s="25"/>
      <c r="F470" s="25"/>
      <c r="G470" s="25"/>
      <c r="H470" s="25"/>
      <c r="I470" s="25"/>
      <c r="J470" s="25"/>
      <c r="K470" s="25"/>
      <c r="L470" s="25"/>
      <c r="M470" s="25"/>
      <c r="N470" s="25"/>
      <c r="O470" s="25"/>
      <c r="P470" s="25"/>
      <c r="Q470" s="25"/>
      <c r="R470" s="25"/>
      <c r="S470" s="25"/>
      <c r="T470" s="25"/>
      <c r="U470" s="25"/>
      <c r="V470" s="25"/>
      <c r="W470" s="25"/>
      <c r="X470" s="25"/>
      <c r="Y470" s="25"/>
      <c r="Z470" s="25"/>
    </row>
    <row r="471" spans="1:26" ht="15.75" customHeight="1">
      <c r="A471" s="25"/>
      <c r="B471" s="25"/>
      <c r="C471" s="25"/>
      <c r="D471" s="25"/>
      <c r="E471" s="25"/>
      <c r="F471" s="25"/>
      <c r="G471" s="25"/>
      <c r="H471" s="25"/>
      <c r="I471" s="25"/>
      <c r="J471" s="25"/>
      <c r="K471" s="25"/>
      <c r="L471" s="25"/>
      <c r="M471" s="25"/>
      <c r="N471" s="25"/>
      <c r="O471" s="25"/>
      <c r="P471" s="25"/>
      <c r="Q471" s="25"/>
      <c r="R471" s="25"/>
      <c r="S471" s="25"/>
      <c r="T471" s="25"/>
      <c r="U471" s="25"/>
      <c r="V471" s="25"/>
      <c r="W471" s="25"/>
      <c r="X471" s="25"/>
      <c r="Y471" s="25"/>
      <c r="Z471" s="25"/>
    </row>
    <row r="472" spans="1:26" ht="15.75" customHeight="1">
      <c r="A472" s="25"/>
      <c r="B472" s="25"/>
      <c r="C472" s="25"/>
      <c r="D472" s="25"/>
      <c r="E472" s="25"/>
      <c r="F472" s="25"/>
      <c r="G472" s="25"/>
      <c r="H472" s="25"/>
      <c r="I472" s="25"/>
      <c r="J472" s="25"/>
      <c r="K472" s="25"/>
      <c r="L472" s="25"/>
      <c r="M472" s="25"/>
      <c r="N472" s="25"/>
      <c r="O472" s="25"/>
      <c r="P472" s="25"/>
      <c r="Q472" s="25"/>
      <c r="R472" s="25"/>
      <c r="S472" s="25"/>
      <c r="T472" s="25"/>
      <c r="U472" s="25"/>
      <c r="V472" s="25"/>
      <c r="W472" s="25"/>
      <c r="X472" s="25"/>
      <c r="Y472" s="25"/>
      <c r="Z472" s="25"/>
    </row>
    <row r="473" spans="1:26" ht="15.75" customHeight="1">
      <c r="A473" s="25"/>
      <c r="B473" s="25"/>
      <c r="C473" s="25"/>
      <c r="D473" s="25"/>
      <c r="E473" s="25"/>
      <c r="F473" s="25"/>
      <c r="G473" s="25"/>
      <c r="H473" s="25"/>
      <c r="I473" s="25"/>
      <c r="J473" s="25"/>
      <c r="K473" s="25"/>
      <c r="L473" s="25"/>
      <c r="M473" s="25"/>
      <c r="N473" s="25"/>
      <c r="O473" s="25"/>
      <c r="P473" s="25"/>
      <c r="Q473" s="25"/>
      <c r="R473" s="25"/>
      <c r="S473" s="25"/>
      <c r="T473" s="25"/>
      <c r="U473" s="25"/>
      <c r="V473" s="25"/>
      <c r="W473" s="25"/>
      <c r="X473" s="25"/>
      <c r="Y473" s="25"/>
      <c r="Z473" s="25"/>
    </row>
    <row r="474" spans="1:26" ht="15.75" customHeight="1">
      <c r="A474" s="25"/>
      <c r="B474" s="25"/>
      <c r="C474" s="25"/>
      <c r="D474" s="25"/>
      <c r="E474" s="25"/>
      <c r="F474" s="25"/>
      <c r="G474" s="25"/>
      <c r="H474" s="25"/>
      <c r="I474" s="25"/>
      <c r="J474" s="25"/>
      <c r="K474" s="25"/>
      <c r="L474" s="25"/>
      <c r="M474" s="25"/>
      <c r="N474" s="25"/>
      <c r="O474" s="25"/>
      <c r="P474" s="25"/>
      <c r="Q474" s="25"/>
      <c r="R474" s="25"/>
      <c r="S474" s="25"/>
      <c r="T474" s="25"/>
      <c r="U474" s="25"/>
      <c r="V474" s="25"/>
      <c r="W474" s="25"/>
      <c r="X474" s="25"/>
      <c r="Y474" s="25"/>
      <c r="Z474" s="25"/>
    </row>
    <row r="475" spans="1:26" ht="15.75" customHeight="1">
      <c r="A475" s="25"/>
      <c r="B475" s="25"/>
      <c r="C475" s="25"/>
      <c r="D475" s="25"/>
      <c r="E475" s="25"/>
      <c r="F475" s="25"/>
      <c r="G475" s="25"/>
      <c r="H475" s="25"/>
      <c r="I475" s="25"/>
      <c r="J475" s="25"/>
      <c r="K475" s="25"/>
      <c r="L475" s="25"/>
      <c r="M475" s="25"/>
      <c r="N475" s="25"/>
      <c r="O475" s="25"/>
      <c r="P475" s="25"/>
      <c r="Q475" s="25"/>
      <c r="R475" s="25"/>
      <c r="S475" s="25"/>
      <c r="T475" s="25"/>
      <c r="U475" s="25"/>
      <c r="V475" s="25"/>
      <c r="W475" s="25"/>
      <c r="X475" s="25"/>
      <c r="Y475" s="25"/>
      <c r="Z475" s="25"/>
    </row>
    <row r="476" spans="1:26" ht="15.75" customHeight="1">
      <c r="A476" s="25"/>
      <c r="B476" s="25"/>
      <c r="C476" s="25"/>
      <c r="D476" s="25"/>
      <c r="E476" s="25"/>
      <c r="F476" s="25"/>
      <c r="G476" s="25"/>
      <c r="H476" s="25"/>
      <c r="I476" s="25"/>
      <c r="J476" s="25"/>
      <c r="K476" s="25"/>
      <c r="L476" s="25"/>
      <c r="M476" s="25"/>
      <c r="N476" s="25"/>
      <c r="O476" s="25"/>
      <c r="P476" s="25"/>
      <c r="Q476" s="25"/>
      <c r="R476" s="25"/>
      <c r="S476" s="25"/>
      <c r="T476" s="25"/>
      <c r="U476" s="25"/>
      <c r="V476" s="25"/>
      <c r="W476" s="25"/>
      <c r="X476" s="25"/>
      <c r="Y476" s="25"/>
      <c r="Z476" s="25"/>
    </row>
    <row r="477" spans="1:26" ht="15.75" customHeight="1">
      <c r="A477" s="25"/>
      <c r="B477" s="25"/>
      <c r="C477" s="25"/>
      <c r="D477" s="25"/>
      <c r="E477" s="25"/>
      <c r="F477" s="25"/>
      <c r="G477" s="25"/>
      <c r="H477" s="25"/>
      <c r="I477" s="25"/>
      <c r="J477" s="25"/>
      <c r="K477" s="25"/>
      <c r="L477" s="25"/>
      <c r="M477" s="25"/>
      <c r="N477" s="25"/>
      <c r="O477" s="25"/>
      <c r="P477" s="25"/>
      <c r="Q477" s="25"/>
      <c r="R477" s="25"/>
      <c r="S477" s="25"/>
      <c r="T477" s="25"/>
      <c r="U477" s="25"/>
      <c r="V477" s="25"/>
      <c r="W477" s="25"/>
      <c r="X477" s="25"/>
      <c r="Y477" s="25"/>
      <c r="Z477" s="25"/>
    </row>
    <row r="478" spans="1:26" ht="15.75" customHeight="1">
      <c r="A478" s="25"/>
      <c r="B478" s="25"/>
      <c r="C478" s="25"/>
      <c r="D478" s="25"/>
      <c r="E478" s="25"/>
      <c r="F478" s="25"/>
      <c r="G478" s="25"/>
      <c r="H478" s="25"/>
      <c r="I478" s="25"/>
      <c r="J478" s="25"/>
      <c r="K478" s="25"/>
      <c r="L478" s="25"/>
      <c r="M478" s="25"/>
      <c r="N478" s="25"/>
      <c r="O478" s="25"/>
      <c r="P478" s="25"/>
      <c r="Q478" s="25"/>
      <c r="R478" s="25"/>
      <c r="S478" s="25"/>
      <c r="T478" s="25"/>
      <c r="U478" s="25"/>
      <c r="V478" s="25"/>
      <c r="W478" s="25"/>
      <c r="X478" s="25"/>
      <c r="Y478" s="25"/>
      <c r="Z478" s="25"/>
    </row>
    <row r="479" spans="1:26" ht="15.75" customHeight="1">
      <c r="A479" s="25"/>
      <c r="B479" s="25"/>
      <c r="C479" s="25"/>
      <c r="D479" s="25"/>
      <c r="E479" s="25"/>
      <c r="F479" s="25"/>
      <c r="G479" s="25"/>
      <c r="H479" s="25"/>
      <c r="I479" s="25"/>
      <c r="J479" s="25"/>
      <c r="K479" s="25"/>
      <c r="L479" s="25"/>
      <c r="M479" s="25"/>
      <c r="N479" s="25"/>
      <c r="O479" s="25"/>
      <c r="P479" s="25"/>
      <c r="Q479" s="25"/>
      <c r="R479" s="25"/>
      <c r="S479" s="25"/>
      <c r="T479" s="25"/>
      <c r="U479" s="25"/>
      <c r="V479" s="25"/>
      <c r="W479" s="25"/>
      <c r="X479" s="25"/>
      <c r="Y479" s="25"/>
      <c r="Z479" s="25"/>
    </row>
    <row r="480" spans="1:26" ht="15.75" customHeight="1">
      <c r="A480" s="25"/>
      <c r="B480" s="25"/>
      <c r="C480" s="25"/>
      <c r="D480" s="25"/>
      <c r="E480" s="25"/>
      <c r="F480" s="25"/>
      <c r="G480" s="25"/>
      <c r="H480" s="25"/>
      <c r="I480" s="25"/>
      <c r="J480" s="25"/>
      <c r="K480" s="25"/>
      <c r="L480" s="25"/>
      <c r="M480" s="25"/>
      <c r="N480" s="25"/>
      <c r="O480" s="25"/>
      <c r="P480" s="25"/>
      <c r="Q480" s="25"/>
      <c r="R480" s="25"/>
      <c r="S480" s="25"/>
      <c r="T480" s="25"/>
      <c r="U480" s="25"/>
      <c r="V480" s="25"/>
      <c r="W480" s="25"/>
      <c r="X480" s="25"/>
      <c r="Y480" s="25"/>
      <c r="Z480" s="25"/>
    </row>
    <row r="481" spans="1:26" ht="15.75" customHeight="1">
      <c r="A481" s="25"/>
      <c r="B481" s="25"/>
      <c r="C481" s="25"/>
      <c r="D481" s="25"/>
      <c r="E481" s="25"/>
      <c r="F481" s="25"/>
      <c r="G481" s="25"/>
      <c r="H481" s="25"/>
      <c r="I481" s="25"/>
      <c r="J481" s="25"/>
      <c r="K481" s="25"/>
      <c r="L481" s="25"/>
      <c r="M481" s="25"/>
      <c r="N481" s="25"/>
      <c r="O481" s="25"/>
      <c r="P481" s="25"/>
      <c r="Q481" s="25"/>
      <c r="R481" s="25"/>
      <c r="S481" s="25"/>
      <c r="T481" s="25"/>
      <c r="U481" s="25"/>
      <c r="V481" s="25"/>
      <c r="W481" s="25"/>
      <c r="X481" s="25"/>
      <c r="Y481" s="25"/>
      <c r="Z481" s="25"/>
    </row>
    <row r="482" spans="1:26" ht="15.75" customHeight="1">
      <c r="A482" s="25"/>
      <c r="B482" s="25"/>
      <c r="C482" s="25"/>
      <c r="D482" s="25"/>
      <c r="E482" s="25"/>
      <c r="F482" s="25"/>
      <c r="G482" s="25"/>
      <c r="H482" s="25"/>
      <c r="I482" s="25"/>
      <c r="J482" s="25"/>
      <c r="K482" s="25"/>
      <c r="L482" s="25"/>
      <c r="M482" s="25"/>
      <c r="N482" s="25"/>
      <c r="O482" s="25"/>
      <c r="P482" s="25"/>
      <c r="Q482" s="25"/>
      <c r="R482" s="25"/>
      <c r="S482" s="25"/>
      <c r="T482" s="25"/>
      <c r="U482" s="25"/>
      <c r="V482" s="25"/>
      <c r="W482" s="25"/>
      <c r="X482" s="25"/>
      <c r="Y482" s="25"/>
      <c r="Z482" s="25"/>
    </row>
    <row r="483" spans="1:26" ht="15.75" customHeight="1">
      <c r="A483" s="25"/>
      <c r="B483" s="25"/>
      <c r="C483" s="25"/>
      <c r="D483" s="25"/>
      <c r="E483" s="25"/>
      <c r="F483" s="25"/>
      <c r="G483" s="25"/>
      <c r="H483" s="25"/>
      <c r="I483" s="25"/>
      <c r="J483" s="25"/>
      <c r="K483" s="25"/>
      <c r="L483" s="25"/>
      <c r="M483" s="25"/>
      <c r="N483" s="25"/>
      <c r="O483" s="25"/>
      <c r="P483" s="25"/>
      <c r="Q483" s="25"/>
      <c r="R483" s="25"/>
      <c r="S483" s="25"/>
      <c r="T483" s="25"/>
      <c r="U483" s="25"/>
      <c r="V483" s="25"/>
      <c r="W483" s="25"/>
      <c r="X483" s="25"/>
      <c r="Y483" s="25"/>
      <c r="Z483" s="25"/>
    </row>
    <row r="484" spans="1:26" ht="15.75" customHeight="1">
      <c r="A484" s="25"/>
      <c r="B484" s="25"/>
      <c r="C484" s="25"/>
      <c r="D484" s="25"/>
      <c r="E484" s="25"/>
      <c r="F484" s="25"/>
      <c r="G484" s="25"/>
      <c r="H484" s="25"/>
      <c r="I484" s="25"/>
      <c r="J484" s="25"/>
      <c r="K484" s="25"/>
      <c r="L484" s="25"/>
      <c r="M484" s="25"/>
      <c r="N484" s="25"/>
      <c r="O484" s="25"/>
      <c r="P484" s="25"/>
      <c r="Q484" s="25"/>
      <c r="R484" s="25"/>
      <c r="S484" s="25"/>
      <c r="T484" s="25"/>
      <c r="U484" s="25"/>
      <c r="V484" s="25"/>
      <c r="W484" s="25"/>
      <c r="X484" s="25"/>
      <c r="Y484" s="25"/>
      <c r="Z484" s="25"/>
    </row>
    <row r="485" spans="1:26" ht="15.75" customHeight="1">
      <c r="A485" s="25"/>
      <c r="B485" s="25"/>
      <c r="C485" s="25"/>
      <c r="D485" s="25"/>
      <c r="E485" s="25"/>
      <c r="F485" s="25"/>
      <c r="G485" s="25"/>
      <c r="H485" s="25"/>
      <c r="I485" s="25"/>
      <c r="J485" s="25"/>
      <c r="K485" s="25"/>
      <c r="L485" s="25"/>
      <c r="M485" s="25"/>
      <c r="N485" s="25"/>
      <c r="O485" s="25"/>
      <c r="P485" s="25"/>
      <c r="Q485" s="25"/>
      <c r="R485" s="25"/>
      <c r="S485" s="25"/>
      <c r="T485" s="25"/>
      <c r="U485" s="25"/>
      <c r="V485" s="25"/>
      <c r="W485" s="25"/>
      <c r="X485" s="25"/>
      <c r="Y485" s="25"/>
      <c r="Z485" s="25"/>
    </row>
    <row r="486" spans="1:26" ht="15.75" customHeight="1">
      <c r="A486" s="25"/>
      <c r="B486" s="25"/>
      <c r="C486" s="25"/>
      <c r="D486" s="25"/>
      <c r="E486" s="25"/>
      <c r="F486" s="25"/>
      <c r="G486" s="25"/>
      <c r="H486" s="25"/>
      <c r="I486" s="25"/>
      <c r="J486" s="25"/>
      <c r="K486" s="25"/>
      <c r="L486" s="25"/>
      <c r="M486" s="25"/>
      <c r="N486" s="25"/>
      <c r="O486" s="25"/>
      <c r="P486" s="25"/>
      <c r="Q486" s="25"/>
      <c r="R486" s="25"/>
      <c r="S486" s="25"/>
      <c r="T486" s="25"/>
      <c r="U486" s="25"/>
      <c r="V486" s="25"/>
      <c r="W486" s="25"/>
      <c r="X486" s="25"/>
      <c r="Y486" s="25"/>
      <c r="Z486" s="25"/>
    </row>
    <row r="487" spans="1:26" ht="15.75" customHeight="1">
      <c r="A487" s="25"/>
      <c r="B487" s="25"/>
      <c r="C487" s="25"/>
      <c r="D487" s="25"/>
      <c r="E487" s="25"/>
      <c r="F487" s="25"/>
      <c r="G487" s="25"/>
      <c r="H487" s="25"/>
      <c r="I487" s="25"/>
      <c r="J487" s="25"/>
      <c r="K487" s="25"/>
      <c r="L487" s="25"/>
      <c r="M487" s="25"/>
      <c r="N487" s="25"/>
      <c r="O487" s="25"/>
      <c r="P487" s="25"/>
      <c r="Q487" s="25"/>
      <c r="R487" s="25"/>
      <c r="S487" s="25"/>
      <c r="T487" s="25"/>
      <c r="U487" s="25"/>
      <c r="V487" s="25"/>
      <c r="W487" s="25"/>
      <c r="X487" s="25"/>
      <c r="Y487" s="25"/>
      <c r="Z487" s="25"/>
    </row>
    <row r="488" spans="1:26" ht="15.75" customHeight="1">
      <c r="A488" s="25"/>
      <c r="B488" s="25"/>
      <c r="C488" s="25"/>
      <c r="D488" s="25"/>
      <c r="E488" s="25"/>
      <c r="F488" s="25"/>
      <c r="G488" s="25"/>
      <c r="H488" s="25"/>
      <c r="I488" s="25"/>
      <c r="J488" s="25"/>
      <c r="K488" s="25"/>
      <c r="L488" s="25"/>
      <c r="M488" s="25"/>
      <c r="N488" s="25"/>
      <c r="O488" s="25"/>
      <c r="P488" s="25"/>
      <c r="Q488" s="25"/>
      <c r="R488" s="25"/>
      <c r="S488" s="25"/>
      <c r="T488" s="25"/>
      <c r="U488" s="25"/>
      <c r="V488" s="25"/>
      <c r="W488" s="25"/>
      <c r="X488" s="25"/>
      <c r="Y488" s="25"/>
      <c r="Z488" s="25"/>
    </row>
    <row r="489" spans="1:26" ht="15.75" customHeight="1">
      <c r="A489" s="25"/>
      <c r="B489" s="25"/>
      <c r="C489" s="25"/>
      <c r="D489" s="25"/>
      <c r="E489" s="25"/>
      <c r="F489" s="25"/>
      <c r="G489" s="25"/>
      <c r="H489" s="25"/>
      <c r="I489" s="25"/>
      <c r="J489" s="25"/>
      <c r="K489" s="25"/>
      <c r="L489" s="25"/>
      <c r="M489" s="25"/>
      <c r="N489" s="25"/>
      <c r="O489" s="25"/>
      <c r="P489" s="25"/>
      <c r="Q489" s="25"/>
      <c r="R489" s="25"/>
      <c r="S489" s="25"/>
      <c r="T489" s="25"/>
      <c r="U489" s="25"/>
      <c r="V489" s="25"/>
      <c r="W489" s="25"/>
      <c r="X489" s="25"/>
      <c r="Y489" s="25"/>
      <c r="Z489" s="25"/>
    </row>
    <row r="490" spans="1:26" ht="15.75" customHeight="1">
      <c r="A490" s="25"/>
      <c r="B490" s="25"/>
      <c r="C490" s="25"/>
      <c r="D490" s="25"/>
      <c r="E490" s="25"/>
      <c r="F490" s="25"/>
      <c r="G490" s="25"/>
      <c r="H490" s="25"/>
      <c r="I490" s="25"/>
      <c r="J490" s="25"/>
      <c r="K490" s="25"/>
      <c r="L490" s="25"/>
      <c r="M490" s="25"/>
      <c r="N490" s="25"/>
      <c r="O490" s="25"/>
      <c r="P490" s="25"/>
      <c r="Q490" s="25"/>
      <c r="R490" s="25"/>
      <c r="S490" s="25"/>
      <c r="T490" s="25"/>
      <c r="U490" s="25"/>
      <c r="V490" s="25"/>
      <c r="W490" s="25"/>
      <c r="X490" s="25"/>
      <c r="Y490" s="25"/>
      <c r="Z490" s="25"/>
    </row>
    <row r="491" spans="1:26" ht="15.75" customHeight="1">
      <c r="A491" s="25"/>
      <c r="B491" s="25"/>
      <c r="C491" s="25"/>
      <c r="D491" s="25"/>
      <c r="E491" s="25"/>
      <c r="F491" s="25"/>
      <c r="G491" s="25"/>
      <c r="H491" s="25"/>
      <c r="I491" s="25"/>
      <c r="J491" s="25"/>
      <c r="K491" s="25"/>
      <c r="L491" s="25"/>
      <c r="M491" s="25"/>
      <c r="N491" s="25"/>
      <c r="O491" s="25"/>
      <c r="P491" s="25"/>
      <c r="Q491" s="25"/>
      <c r="R491" s="25"/>
      <c r="S491" s="25"/>
      <c r="T491" s="25"/>
      <c r="U491" s="25"/>
      <c r="V491" s="25"/>
      <c r="W491" s="25"/>
      <c r="X491" s="25"/>
      <c r="Y491" s="25"/>
      <c r="Z491" s="25"/>
    </row>
    <row r="492" spans="1:26" ht="15.75" customHeight="1">
      <c r="A492" s="25"/>
      <c r="B492" s="25"/>
      <c r="C492" s="25"/>
      <c r="D492" s="25"/>
      <c r="E492" s="25"/>
      <c r="F492" s="25"/>
      <c r="G492" s="25"/>
      <c r="H492" s="25"/>
      <c r="I492" s="25"/>
      <c r="J492" s="25"/>
      <c r="K492" s="25"/>
      <c r="L492" s="25"/>
      <c r="M492" s="25"/>
      <c r="N492" s="25"/>
      <c r="O492" s="25"/>
      <c r="P492" s="25"/>
      <c r="Q492" s="25"/>
      <c r="R492" s="25"/>
      <c r="S492" s="25"/>
      <c r="T492" s="25"/>
      <c r="U492" s="25"/>
      <c r="V492" s="25"/>
      <c r="W492" s="25"/>
      <c r="X492" s="25"/>
      <c r="Y492" s="25"/>
      <c r="Z492" s="25"/>
    </row>
    <row r="493" spans="1:26" ht="15.75" customHeight="1">
      <c r="A493" s="25"/>
      <c r="B493" s="25"/>
      <c r="C493" s="25"/>
      <c r="D493" s="25"/>
      <c r="E493" s="25"/>
      <c r="F493" s="25"/>
      <c r="G493" s="25"/>
      <c r="H493" s="25"/>
      <c r="I493" s="25"/>
      <c r="J493" s="25"/>
      <c r="K493" s="25"/>
      <c r="L493" s="25"/>
      <c r="M493" s="25"/>
      <c r="N493" s="25"/>
      <c r="O493" s="25"/>
      <c r="P493" s="25"/>
      <c r="Q493" s="25"/>
      <c r="R493" s="25"/>
      <c r="S493" s="25"/>
      <c r="T493" s="25"/>
      <c r="U493" s="25"/>
      <c r="V493" s="25"/>
      <c r="W493" s="25"/>
      <c r="X493" s="25"/>
      <c r="Y493" s="25"/>
      <c r="Z493" s="25"/>
    </row>
    <row r="494" spans="1:26" ht="15.75" customHeight="1">
      <c r="A494" s="25"/>
      <c r="B494" s="25"/>
      <c r="C494" s="25"/>
      <c r="D494" s="25"/>
      <c r="E494" s="25"/>
      <c r="F494" s="25"/>
      <c r="G494" s="25"/>
      <c r="H494" s="25"/>
      <c r="I494" s="25"/>
      <c r="J494" s="25"/>
      <c r="K494" s="25"/>
      <c r="L494" s="25"/>
      <c r="M494" s="25"/>
      <c r="N494" s="25"/>
      <c r="O494" s="25"/>
      <c r="P494" s="25"/>
      <c r="Q494" s="25"/>
      <c r="R494" s="25"/>
      <c r="S494" s="25"/>
      <c r="T494" s="25"/>
      <c r="U494" s="25"/>
      <c r="V494" s="25"/>
      <c r="W494" s="25"/>
      <c r="X494" s="25"/>
      <c r="Y494" s="25"/>
      <c r="Z494" s="25"/>
    </row>
    <row r="495" spans="1:26" ht="15.75" customHeight="1">
      <c r="A495" s="25"/>
      <c r="B495" s="25"/>
      <c r="C495" s="25"/>
      <c r="D495" s="25"/>
      <c r="E495" s="25"/>
      <c r="F495" s="25"/>
      <c r="G495" s="25"/>
      <c r="H495" s="25"/>
      <c r="I495" s="25"/>
      <c r="J495" s="25"/>
      <c r="K495" s="25"/>
      <c r="L495" s="25"/>
      <c r="M495" s="25"/>
      <c r="N495" s="25"/>
      <c r="O495" s="25"/>
      <c r="P495" s="25"/>
      <c r="Q495" s="25"/>
      <c r="R495" s="25"/>
      <c r="S495" s="25"/>
      <c r="T495" s="25"/>
      <c r="U495" s="25"/>
      <c r="V495" s="25"/>
      <c r="W495" s="25"/>
      <c r="X495" s="25"/>
      <c r="Y495" s="25"/>
      <c r="Z495" s="25"/>
    </row>
    <row r="496" spans="1:26" ht="15.75" customHeight="1">
      <c r="A496" s="25"/>
      <c r="B496" s="25"/>
      <c r="C496" s="25"/>
      <c r="D496" s="25"/>
      <c r="E496" s="25"/>
      <c r="F496" s="25"/>
      <c r="G496" s="25"/>
      <c r="H496" s="25"/>
      <c r="I496" s="25"/>
      <c r="J496" s="25"/>
      <c r="K496" s="25"/>
      <c r="L496" s="25"/>
      <c r="M496" s="25"/>
      <c r="N496" s="25"/>
      <c r="O496" s="25"/>
      <c r="P496" s="25"/>
      <c r="Q496" s="25"/>
      <c r="R496" s="25"/>
      <c r="S496" s="25"/>
      <c r="T496" s="25"/>
      <c r="U496" s="25"/>
      <c r="V496" s="25"/>
      <c r="W496" s="25"/>
      <c r="X496" s="25"/>
      <c r="Y496" s="25"/>
      <c r="Z496" s="25"/>
    </row>
    <row r="497" spans="1:26" ht="15.75" customHeight="1">
      <c r="A497" s="25"/>
      <c r="B497" s="25"/>
      <c r="C497" s="25"/>
      <c r="D497" s="25"/>
      <c r="E497" s="25"/>
      <c r="F497" s="25"/>
      <c r="G497" s="25"/>
      <c r="H497" s="25"/>
      <c r="I497" s="25"/>
      <c r="J497" s="25"/>
      <c r="K497" s="25"/>
      <c r="L497" s="25"/>
      <c r="M497" s="25"/>
      <c r="N497" s="25"/>
      <c r="O497" s="25"/>
      <c r="P497" s="25"/>
      <c r="Q497" s="25"/>
      <c r="R497" s="25"/>
      <c r="S497" s="25"/>
      <c r="T497" s="25"/>
      <c r="U497" s="25"/>
      <c r="V497" s="25"/>
      <c r="W497" s="25"/>
      <c r="X497" s="25"/>
      <c r="Y497" s="25"/>
      <c r="Z497" s="25"/>
    </row>
    <row r="498" spans="1:26" ht="15.75" customHeight="1">
      <c r="A498" s="25"/>
      <c r="B498" s="25"/>
      <c r="C498" s="25"/>
      <c r="D498" s="25"/>
      <c r="E498" s="25"/>
      <c r="F498" s="25"/>
      <c r="G498" s="25"/>
      <c r="H498" s="25"/>
      <c r="I498" s="25"/>
      <c r="J498" s="25"/>
      <c r="K498" s="25"/>
      <c r="L498" s="25"/>
      <c r="M498" s="25"/>
      <c r="N498" s="25"/>
      <c r="O498" s="25"/>
      <c r="P498" s="25"/>
      <c r="Q498" s="25"/>
      <c r="R498" s="25"/>
      <c r="S498" s="25"/>
      <c r="T498" s="25"/>
      <c r="U498" s="25"/>
      <c r="V498" s="25"/>
      <c r="W498" s="25"/>
      <c r="X498" s="25"/>
      <c r="Y498" s="25"/>
      <c r="Z498" s="25"/>
    </row>
    <row r="499" spans="1:26" ht="15.75" customHeight="1">
      <c r="A499" s="25"/>
      <c r="B499" s="25"/>
      <c r="C499" s="25"/>
      <c r="D499" s="25"/>
      <c r="E499" s="25"/>
      <c r="F499" s="25"/>
      <c r="G499" s="25"/>
      <c r="H499" s="25"/>
      <c r="I499" s="25"/>
      <c r="J499" s="25"/>
      <c r="K499" s="25"/>
      <c r="L499" s="25"/>
      <c r="M499" s="25"/>
      <c r="N499" s="25"/>
      <c r="O499" s="25"/>
      <c r="P499" s="25"/>
      <c r="Q499" s="25"/>
      <c r="R499" s="25"/>
      <c r="S499" s="25"/>
      <c r="T499" s="25"/>
      <c r="U499" s="25"/>
      <c r="V499" s="25"/>
      <c r="W499" s="25"/>
      <c r="X499" s="25"/>
      <c r="Y499" s="25"/>
      <c r="Z499" s="25"/>
    </row>
    <row r="500" spans="1:26" ht="15.75" customHeight="1">
      <c r="A500" s="25"/>
      <c r="B500" s="25"/>
      <c r="C500" s="25"/>
      <c r="D500" s="25"/>
      <c r="E500" s="25"/>
      <c r="F500" s="25"/>
      <c r="G500" s="25"/>
      <c r="H500" s="25"/>
      <c r="I500" s="25"/>
      <c r="J500" s="25"/>
      <c r="K500" s="25"/>
      <c r="L500" s="25"/>
      <c r="M500" s="25"/>
      <c r="N500" s="25"/>
      <c r="O500" s="25"/>
      <c r="P500" s="25"/>
      <c r="Q500" s="25"/>
      <c r="R500" s="25"/>
      <c r="S500" s="25"/>
      <c r="T500" s="25"/>
      <c r="U500" s="25"/>
      <c r="V500" s="25"/>
      <c r="W500" s="25"/>
      <c r="X500" s="25"/>
      <c r="Y500" s="25"/>
      <c r="Z500" s="25"/>
    </row>
    <row r="501" spans="1:26" ht="15.75" customHeight="1">
      <c r="A501" s="25"/>
      <c r="B501" s="25"/>
      <c r="C501" s="25"/>
      <c r="D501" s="25"/>
      <c r="E501" s="25"/>
      <c r="F501" s="25"/>
      <c r="G501" s="25"/>
      <c r="H501" s="25"/>
      <c r="I501" s="25"/>
      <c r="J501" s="25"/>
      <c r="K501" s="25"/>
      <c r="L501" s="25"/>
      <c r="M501" s="25"/>
      <c r="N501" s="25"/>
      <c r="O501" s="25"/>
      <c r="P501" s="25"/>
      <c r="Q501" s="25"/>
      <c r="R501" s="25"/>
      <c r="S501" s="25"/>
      <c r="T501" s="25"/>
      <c r="U501" s="25"/>
      <c r="V501" s="25"/>
      <c r="W501" s="25"/>
      <c r="X501" s="25"/>
      <c r="Y501" s="25"/>
      <c r="Z501" s="25"/>
    </row>
    <row r="502" spans="1:26" ht="15.75" customHeight="1">
      <c r="A502" s="25"/>
      <c r="B502" s="25"/>
      <c r="C502" s="25"/>
      <c r="D502" s="25"/>
      <c r="E502" s="25"/>
      <c r="F502" s="25"/>
      <c r="G502" s="25"/>
      <c r="H502" s="25"/>
      <c r="I502" s="25"/>
      <c r="J502" s="25"/>
      <c r="K502" s="25"/>
      <c r="L502" s="25"/>
      <c r="M502" s="25"/>
      <c r="N502" s="25"/>
      <c r="O502" s="25"/>
      <c r="P502" s="25"/>
      <c r="Q502" s="25"/>
      <c r="R502" s="25"/>
      <c r="S502" s="25"/>
      <c r="T502" s="25"/>
      <c r="U502" s="25"/>
      <c r="V502" s="25"/>
      <c r="W502" s="25"/>
      <c r="X502" s="25"/>
      <c r="Y502" s="25"/>
      <c r="Z502" s="25"/>
    </row>
    <row r="503" spans="1:26" ht="15.75" customHeight="1">
      <c r="A503" s="25"/>
      <c r="B503" s="25"/>
      <c r="C503" s="25"/>
      <c r="D503" s="25"/>
      <c r="E503" s="25"/>
      <c r="F503" s="25"/>
      <c r="G503" s="25"/>
      <c r="H503" s="25"/>
      <c r="I503" s="25"/>
      <c r="J503" s="25"/>
      <c r="K503" s="25"/>
      <c r="L503" s="25"/>
      <c r="M503" s="25"/>
      <c r="N503" s="25"/>
      <c r="O503" s="25"/>
      <c r="P503" s="25"/>
      <c r="Q503" s="25"/>
      <c r="R503" s="25"/>
      <c r="S503" s="25"/>
      <c r="T503" s="25"/>
      <c r="U503" s="25"/>
      <c r="V503" s="25"/>
      <c r="W503" s="25"/>
      <c r="X503" s="25"/>
      <c r="Y503" s="25"/>
      <c r="Z503" s="25"/>
    </row>
    <row r="504" spans="1:26" ht="15.75" customHeight="1">
      <c r="A504" s="25"/>
      <c r="B504" s="25"/>
      <c r="C504" s="25"/>
      <c r="D504" s="25"/>
      <c r="E504" s="25"/>
      <c r="F504" s="25"/>
      <c r="G504" s="25"/>
      <c r="H504" s="25"/>
      <c r="I504" s="25"/>
      <c r="J504" s="25"/>
      <c r="K504" s="25"/>
      <c r="L504" s="25"/>
      <c r="M504" s="25"/>
      <c r="N504" s="25"/>
      <c r="O504" s="25"/>
      <c r="P504" s="25"/>
      <c r="Q504" s="25"/>
      <c r="R504" s="25"/>
      <c r="S504" s="25"/>
      <c r="T504" s="25"/>
      <c r="U504" s="25"/>
      <c r="V504" s="25"/>
      <c r="W504" s="25"/>
      <c r="X504" s="25"/>
      <c r="Y504" s="25"/>
      <c r="Z504" s="25"/>
    </row>
    <row r="505" spans="1:26" ht="15.75" customHeight="1">
      <c r="A505" s="25"/>
      <c r="B505" s="25"/>
      <c r="C505" s="25"/>
      <c r="D505" s="25"/>
      <c r="E505" s="25"/>
      <c r="F505" s="25"/>
      <c r="G505" s="25"/>
      <c r="H505" s="25"/>
      <c r="I505" s="25"/>
      <c r="J505" s="25"/>
      <c r="K505" s="25"/>
      <c r="L505" s="25"/>
      <c r="M505" s="25"/>
      <c r="N505" s="25"/>
      <c r="O505" s="25"/>
      <c r="P505" s="25"/>
      <c r="Q505" s="25"/>
      <c r="R505" s="25"/>
      <c r="S505" s="25"/>
      <c r="T505" s="25"/>
      <c r="U505" s="25"/>
      <c r="V505" s="25"/>
      <c r="W505" s="25"/>
      <c r="X505" s="25"/>
      <c r="Y505" s="25"/>
      <c r="Z505" s="25"/>
    </row>
    <row r="506" spans="1:26" ht="15.75" customHeight="1">
      <c r="A506" s="25"/>
      <c r="B506" s="25"/>
      <c r="C506" s="25"/>
      <c r="D506" s="25"/>
      <c r="E506" s="25"/>
      <c r="F506" s="25"/>
      <c r="G506" s="25"/>
      <c r="H506" s="25"/>
      <c r="I506" s="25"/>
      <c r="J506" s="25"/>
      <c r="K506" s="25"/>
      <c r="L506" s="25"/>
      <c r="M506" s="25"/>
      <c r="N506" s="25"/>
      <c r="O506" s="25"/>
      <c r="P506" s="25"/>
      <c r="Q506" s="25"/>
      <c r="R506" s="25"/>
      <c r="S506" s="25"/>
      <c r="T506" s="25"/>
      <c r="U506" s="25"/>
      <c r="V506" s="25"/>
      <c r="W506" s="25"/>
      <c r="X506" s="25"/>
      <c r="Y506" s="25"/>
      <c r="Z506" s="25"/>
    </row>
    <row r="507" spans="1:26" ht="15.75" customHeight="1">
      <c r="A507" s="25"/>
      <c r="B507" s="25"/>
      <c r="C507" s="25"/>
      <c r="D507" s="25"/>
      <c r="E507" s="25"/>
      <c r="F507" s="25"/>
      <c r="G507" s="25"/>
      <c r="H507" s="25"/>
      <c r="I507" s="25"/>
      <c r="J507" s="25"/>
      <c r="K507" s="25"/>
      <c r="L507" s="25"/>
      <c r="M507" s="25"/>
      <c r="N507" s="25"/>
      <c r="O507" s="25"/>
      <c r="P507" s="25"/>
      <c r="Q507" s="25"/>
      <c r="R507" s="25"/>
      <c r="S507" s="25"/>
      <c r="T507" s="25"/>
      <c r="U507" s="25"/>
      <c r="V507" s="25"/>
      <c r="W507" s="25"/>
      <c r="X507" s="25"/>
      <c r="Y507" s="25"/>
      <c r="Z507" s="25"/>
    </row>
    <row r="508" spans="1:26" ht="15.75" customHeight="1">
      <c r="A508" s="25"/>
      <c r="B508" s="25"/>
      <c r="C508" s="25"/>
      <c r="D508" s="25"/>
      <c r="E508" s="25"/>
      <c r="F508" s="25"/>
      <c r="G508" s="25"/>
      <c r="H508" s="25"/>
      <c r="I508" s="25"/>
      <c r="J508" s="25"/>
      <c r="K508" s="25"/>
      <c r="L508" s="25"/>
      <c r="M508" s="25"/>
      <c r="N508" s="25"/>
      <c r="O508" s="25"/>
      <c r="P508" s="25"/>
      <c r="Q508" s="25"/>
      <c r="R508" s="25"/>
      <c r="S508" s="25"/>
      <c r="T508" s="25"/>
      <c r="U508" s="25"/>
      <c r="V508" s="25"/>
      <c r="W508" s="25"/>
      <c r="X508" s="25"/>
      <c r="Y508" s="25"/>
      <c r="Z508" s="25"/>
    </row>
    <row r="509" spans="1:26" ht="15.75" customHeight="1">
      <c r="A509" s="25"/>
      <c r="B509" s="25"/>
      <c r="C509" s="25"/>
      <c r="D509" s="25"/>
      <c r="E509" s="25"/>
      <c r="F509" s="25"/>
      <c r="G509" s="25"/>
      <c r="H509" s="25"/>
      <c r="I509" s="25"/>
      <c r="J509" s="25"/>
      <c r="K509" s="25"/>
      <c r="L509" s="25"/>
      <c r="M509" s="25"/>
      <c r="N509" s="25"/>
      <c r="O509" s="25"/>
      <c r="P509" s="25"/>
      <c r="Q509" s="25"/>
      <c r="R509" s="25"/>
      <c r="S509" s="25"/>
      <c r="T509" s="25"/>
      <c r="U509" s="25"/>
      <c r="V509" s="25"/>
      <c r="W509" s="25"/>
      <c r="X509" s="25"/>
      <c r="Y509" s="25"/>
      <c r="Z509" s="25"/>
    </row>
    <row r="510" spans="1:26" ht="15.75" customHeight="1">
      <c r="A510" s="25"/>
      <c r="B510" s="25"/>
      <c r="C510" s="25"/>
      <c r="D510" s="25"/>
      <c r="E510" s="25"/>
      <c r="F510" s="25"/>
      <c r="G510" s="25"/>
      <c r="H510" s="25"/>
      <c r="I510" s="25"/>
      <c r="J510" s="25"/>
      <c r="K510" s="25"/>
      <c r="L510" s="25"/>
      <c r="M510" s="25"/>
      <c r="N510" s="25"/>
      <c r="O510" s="25"/>
      <c r="P510" s="25"/>
      <c r="Q510" s="25"/>
      <c r="R510" s="25"/>
      <c r="S510" s="25"/>
      <c r="T510" s="25"/>
      <c r="U510" s="25"/>
      <c r="V510" s="25"/>
      <c r="W510" s="25"/>
      <c r="X510" s="25"/>
      <c r="Y510" s="25"/>
      <c r="Z510" s="25"/>
    </row>
    <row r="511" spans="1:26" ht="15.75" customHeight="1">
      <c r="A511" s="25"/>
      <c r="B511" s="25"/>
      <c r="C511" s="25"/>
      <c r="D511" s="25"/>
      <c r="E511" s="25"/>
      <c r="F511" s="25"/>
      <c r="G511" s="25"/>
      <c r="H511" s="25"/>
      <c r="I511" s="25"/>
      <c r="J511" s="25"/>
      <c r="K511" s="25"/>
      <c r="L511" s="25"/>
      <c r="M511" s="25"/>
      <c r="N511" s="25"/>
      <c r="O511" s="25"/>
      <c r="P511" s="25"/>
      <c r="Q511" s="25"/>
      <c r="R511" s="25"/>
      <c r="S511" s="25"/>
      <c r="T511" s="25"/>
      <c r="U511" s="25"/>
      <c r="V511" s="25"/>
      <c r="W511" s="25"/>
      <c r="X511" s="25"/>
      <c r="Y511" s="25"/>
      <c r="Z511" s="25"/>
    </row>
    <row r="512" spans="1:26" ht="15.75" customHeight="1">
      <c r="A512" s="25"/>
      <c r="B512" s="25"/>
      <c r="C512" s="25"/>
      <c r="D512" s="25"/>
      <c r="E512" s="25"/>
      <c r="F512" s="25"/>
      <c r="G512" s="25"/>
      <c r="H512" s="25"/>
      <c r="I512" s="25"/>
      <c r="J512" s="25"/>
      <c r="K512" s="25"/>
      <c r="L512" s="25"/>
      <c r="M512" s="25"/>
      <c r="N512" s="25"/>
      <c r="O512" s="25"/>
      <c r="P512" s="25"/>
      <c r="Q512" s="25"/>
      <c r="R512" s="25"/>
      <c r="S512" s="25"/>
      <c r="T512" s="25"/>
      <c r="U512" s="25"/>
      <c r="V512" s="25"/>
      <c r="W512" s="25"/>
      <c r="X512" s="25"/>
      <c r="Y512" s="25"/>
      <c r="Z512" s="25"/>
    </row>
    <row r="513" spans="1:26" ht="15.75" customHeight="1">
      <c r="A513" s="25"/>
      <c r="B513" s="25"/>
      <c r="C513" s="25"/>
      <c r="D513" s="25"/>
      <c r="E513" s="25"/>
      <c r="F513" s="25"/>
      <c r="G513" s="25"/>
      <c r="H513" s="25"/>
      <c r="I513" s="25"/>
      <c r="J513" s="25"/>
      <c r="K513" s="25"/>
      <c r="L513" s="25"/>
      <c r="M513" s="25"/>
      <c r="N513" s="25"/>
      <c r="O513" s="25"/>
      <c r="P513" s="25"/>
      <c r="Q513" s="25"/>
      <c r="R513" s="25"/>
      <c r="S513" s="25"/>
      <c r="T513" s="25"/>
      <c r="U513" s="25"/>
      <c r="V513" s="25"/>
      <c r="W513" s="25"/>
      <c r="X513" s="25"/>
      <c r="Y513" s="25"/>
      <c r="Z513" s="25"/>
    </row>
    <row r="514" spans="1:26" ht="15.75" customHeight="1">
      <c r="A514" s="25"/>
      <c r="B514" s="25"/>
      <c r="C514" s="25"/>
      <c r="D514" s="25"/>
      <c r="E514" s="25"/>
      <c r="F514" s="25"/>
      <c r="G514" s="25"/>
      <c r="H514" s="25"/>
      <c r="I514" s="25"/>
      <c r="J514" s="25"/>
      <c r="K514" s="25"/>
      <c r="L514" s="25"/>
      <c r="M514" s="25"/>
      <c r="N514" s="25"/>
      <c r="O514" s="25"/>
      <c r="P514" s="25"/>
      <c r="Q514" s="25"/>
      <c r="R514" s="25"/>
      <c r="S514" s="25"/>
      <c r="T514" s="25"/>
      <c r="U514" s="25"/>
      <c r="V514" s="25"/>
      <c r="W514" s="25"/>
      <c r="X514" s="25"/>
      <c r="Y514" s="25"/>
      <c r="Z514" s="25"/>
    </row>
    <row r="515" spans="1:26" ht="15.75" customHeight="1">
      <c r="A515" s="25"/>
      <c r="B515" s="25"/>
      <c r="C515" s="25"/>
      <c r="D515" s="25"/>
      <c r="E515" s="25"/>
      <c r="F515" s="25"/>
      <c r="G515" s="25"/>
      <c r="H515" s="25"/>
      <c r="I515" s="25"/>
      <c r="J515" s="25"/>
      <c r="K515" s="25"/>
      <c r="L515" s="25"/>
      <c r="M515" s="25"/>
      <c r="N515" s="25"/>
      <c r="O515" s="25"/>
      <c r="P515" s="25"/>
      <c r="Q515" s="25"/>
      <c r="R515" s="25"/>
      <c r="S515" s="25"/>
      <c r="T515" s="25"/>
      <c r="U515" s="25"/>
      <c r="V515" s="25"/>
      <c r="W515" s="25"/>
      <c r="X515" s="25"/>
      <c r="Y515" s="25"/>
      <c r="Z515" s="25"/>
    </row>
    <row r="516" spans="1:26" ht="15.75" customHeight="1">
      <c r="A516" s="25"/>
      <c r="B516" s="25"/>
      <c r="C516" s="25"/>
      <c r="D516" s="25"/>
      <c r="E516" s="25"/>
      <c r="F516" s="25"/>
      <c r="G516" s="25"/>
      <c r="H516" s="25"/>
      <c r="I516" s="25"/>
      <c r="J516" s="25"/>
      <c r="K516" s="25"/>
      <c r="L516" s="25"/>
      <c r="M516" s="25"/>
      <c r="N516" s="25"/>
      <c r="O516" s="25"/>
      <c r="P516" s="25"/>
      <c r="Q516" s="25"/>
      <c r="R516" s="25"/>
      <c r="S516" s="25"/>
      <c r="T516" s="25"/>
      <c r="U516" s="25"/>
      <c r="V516" s="25"/>
      <c r="W516" s="25"/>
      <c r="X516" s="25"/>
      <c r="Y516" s="25"/>
      <c r="Z516" s="25"/>
    </row>
    <row r="517" spans="1:26" ht="15.75" customHeight="1">
      <c r="A517" s="25"/>
      <c r="B517" s="25"/>
      <c r="C517" s="25"/>
      <c r="D517" s="25"/>
      <c r="E517" s="25"/>
      <c r="F517" s="25"/>
      <c r="G517" s="25"/>
      <c r="H517" s="25"/>
      <c r="I517" s="25"/>
      <c r="J517" s="25"/>
      <c r="K517" s="25"/>
      <c r="L517" s="25"/>
      <c r="M517" s="25"/>
      <c r="N517" s="25"/>
      <c r="O517" s="25"/>
      <c r="P517" s="25"/>
      <c r="Q517" s="25"/>
      <c r="R517" s="25"/>
      <c r="S517" s="25"/>
      <c r="T517" s="25"/>
      <c r="U517" s="25"/>
      <c r="V517" s="25"/>
      <c r="W517" s="25"/>
      <c r="X517" s="25"/>
      <c r="Y517" s="25"/>
      <c r="Z517" s="25"/>
    </row>
    <row r="518" spans="1:26" ht="15.75" customHeight="1">
      <c r="A518" s="25"/>
      <c r="B518" s="25"/>
      <c r="C518" s="25"/>
      <c r="D518" s="25"/>
      <c r="E518" s="25"/>
      <c r="F518" s="25"/>
      <c r="G518" s="25"/>
      <c r="H518" s="25"/>
      <c r="I518" s="25"/>
      <c r="J518" s="25"/>
      <c r="K518" s="25"/>
      <c r="L518" s="25"/>
      <c r="M518" s="25"/>
      <c r="N518" s="25"/>
      <c r="O518" s="25"/>
      <c r="P518" s="25"/>
      <c r="Q518" s="25"/>
      <c r="R518" s="25"/>
      <c r="S518" s="25"/>
      <c r="T518" s="25"/>
      <c r="U518" s="25"/>
      <c r="V518" s="25"/>
      <c r="W518" s="25"/>
      <c r="X518" s="25"/>
      <c r="Y518" s="25"/>
      <c r="Z518" s="25"/>
    </row>
    <row r="519" spans="1:26" ht="15.75" customHeight="1">
      <c r="A519" s="25"/>
      <c r="B519" s="25"/>
      <c r="C519" s="25"/>
      <c r="D519" s="25"/>
      <c r="E519" s="25"/>
      <c r="F519" s="25"/>
      <c r="G519" s="25"/>
      <c r="H519" s="25"/>
      <c r="I519" s="25"/>
      <c r="J519" s="25"/>
      <c r="K519" s="25"/>
      <c r="L519" s="25"/>
      <c r="M519" s="25"/>
      <c r="N519" s="25"/>
      <c r="O519" s="25"/>
      <c r="P519" s="25"/>
      <c r="Q519" s="25"/>
      <c r="R519" s="25"/>
      <c r="S519" s="25"/>
      <c r="T519" s="25"/>
      <c r="U519" s="25"/>
      <c r="V519" s="25"/>
      <c r="W519" s="25"/>
      <c r="X519" s="25"/>
      <c r="Y519" s="25"/>
      <c r="Z519" s="25"/>
    </row>
    <row r="520" spans="1:26" ht="15.75" customHeight="1">
      <c r="A520" s="25"/>
      <c r="B520" s="25"/>
      <c r="C520" s="25"/>
      <c r="D520" s="25"/>
      <c r="E520" s="25"/>
      <c r="F520" s="25"/>
      <c r="G520" s="25"/>
      <c r="H520" s="25"/>
      <c r="I520" s="25"/>
      <c r="J520" s="25"/>
      <c r="K520" s="25"/>
      <c r="L520" s="25"/>
      <c r="M520" s="25"/>
      <c r="N520" s="25"/>
      <c r="O520" s="25"/>
      <c r="P520" s="25"/>
      <c r="Q520" s="25"/>
      <c r="R520" s="25"/>
      <c r="S520" s="25"/>
      <c r="T520" s="25"/>
      <c r="U520" s="25"/>
      <c r="V520" s="25"/>
      <c r="W520" s="25"/>
      <c r="X520" s="25"/>
      <c r="Y520" s="25"/>
      <c r="Z520" s="25"/>
    </row>
    <row r="521" spans="1:26" ht="15.75" customHeight="1">
      <c r="A521" s="25"/>
      <c r="B521" s="25"/>
      <c r="C521" s="25"/>
      <c r="D521" s="25"/>
      <c r="E521" s="25"/>
      <c r="F521" s="25"/>
      <c r="G521" s="25"/>
      <c r="H521" s="25"/>
      <c r="I521" s="25"/>
      <c r="J521" s="25"/>
      <c r="K521" s="25"/>
      <c r="L521" s="25"/>
      <c r="M521" s="25"/>
      <c r="N521" s="25"/>
      <c r="O521" s="25"/>
      <c r="P521" s="25"/>
      <c r="Q521" s="25"/>
      <c r="R521" s="25"/>
      <c r="S521" s="25"/>
      <c r="T521" s="25"/>
      <c r="U521" s="25"/>
      <c r="V521" s="25"/>
      <c r="W521" s="25"/>
      <c r="X521" s="25"/>
      <c r="Y521" s="25"/>
      <c r="Z521" s="25"/>
    </row>
    <row r="522" spans="1:26" ht="15.75" customHeight="1">
      <c r="A522" s="25"/>
      <c r="B522" s="25"/>
      <c r="C522" s="25"/>
      <c r="D522" s="25"/>
      <c r="E522" s="25"/>
      <c r="F522" s="25"/>
      <c r="G522" s="25"/>
      <c r="H522" s="25"/>
      <c r="I522" s="25"/>
      <c r="J522" s="25"/>
      <c r="K522" s="25"/>
      <c r="L522" s="25"/>
      <c r="M522" s="25"/>
      <c r="N522" s="25"/>
      <c r="O522" s="25"/>
      <c r="P522" s="25"/>
      <c r="Q522" s="25"/>
      <c r="R522" s="25"/>
      <c r="S522" s="25"/>
      <c r="T522" s="25"/>
      <c r="U522" s="25"/>
      <c r="V522" s="25"/>
      <c r="W522" s="25"/>
      <c r="X522" s="25"/>
      <c r="Y522" s="25"/>
      <c r="Z522" s="25"/>
    </row>
    <row r="523" spans="1:26" ht="15.75" customHeight="1">
      <c r="A523" s="25"/>
      <c r="B523" s="25"/>
      <c r="C523" s="25"/>
      <c r="D523" s="25"/>
      <c r="E523" s="25"/>
      <c r="F523" s="25"/>
      <c r="G523" s="25"/>
      <c r="H523" s="25"/>
      <c r="I523" s="25"/>
      <c r="J523" s="25"/>
      <c r="K523" s="25"/>
      <c r="L523" s="25"/>
      <c r="M523" s="25"/>
      <c r="N523" s="25"/>
      <c r="O523" s="25"/>
      <c r="P523" s="25"/>
      <c r="Q523" s="25"/>
      <c r="R523" s="25"/>
      <c r="S523" s="25"/>
      <c r="T523" s="25"/>
      <c r="U523" s="25"/>
      <c r="V523" s="25"/>
      <c r="W523" s="25"/>
      <c r="X523" s="25"/>
      <c r="Y523" s="25"/>
      <c r="Z523" s="25"/>
    </row>
    <row r="524" spans="1:26" ht="15.75" customHeight="1">
      <c r="A524" s="25"/>
      <c r="B524" s="25"/>
      <c r="C524" s="25"/>
      <c r="D524" s="25"/>
      <c r="E524" s="25"/>
      <c r="F524" s="25"/>
      <c r="G524" s="25"/>
      <c r="H524" s="25"/>
      <c r="I524" s="25"/>
      <c r="J524" s="25"/>
      <c r="K524" s="25"/>
      <c r="L524" s="25"/>
      <c r="M524" s="25"/>
      <c r="N524" s="25"/>
      <c r="O524" s="25"/>
      <c r="P524" s="25"/>
      <c r="Q524" s="25"/>
      <c r="R524" s="25"/>
      <c r="S524" s="25"/>
      <c r="T524" s="25"/>
      <c r="U524" s="25"/>
      <c r="V524" s="25"/>
      <c r="W524" s="25"/>
      <c r="X524" s="25"/>
      <c r="Y524" s="25"/>
      <c r="Z524" s="25"/>
    </row>
    <row r="525" spans="1:26" ht="15.75" customHeight="1">
      <c r="A525" s="25"/>
      <c r="B525" s="25"/>
      <c r="C525" s="25"/>
      <c r="D525" s="25"/>
      <c r="E525" s="25"/>
      <c r="F525" s="25"/>
      <c r="G525" s="25"/>
      <c r="H525" s="25"/>
      <c r="I525" s="25"/>
      <c r="J525" s="25"/>
      <c r="K525" s="25"/>
      <c r="L525" s="25"/>
      <c r="M525" s="25"/>
      <c r="N525" s="25"/>
      <c r="O525" s="25"/>
      <c r="P525" s="25"/>
      <c r="Q525" s="25"/>
      <c r="R525" s="25"/>
      <c r="S525" s="25"/>
      <c r="T525" s="25"/>
      <c r="U525" s="25"/>
      <c r="V525" s="25"/>
      <c r="W525" s="25"/>
      <c r="X525" s="25"/>
      <c r="Y525" s="25"/>
      <c r="Z525" s="25"/>
    </row>
    <row r="526" spans="1:26" ht="15.75" customHeight="1">
      <c r="A526" s="25"/>
      <c r="B526" s="25"/>
      <c r="C526" s="25"/>
      <c r="D526" s="25"/>
      <c r="E526" s="25"/>
      <c r="F526" s="25"/>
      <c r="G526" s="25"/>
      <c r="H526" s="25"/>
      <c r="I526" s="25"/>
      <c r="J526" s="25"/>
      <c r="K526" s="25"/>
      <c r="L526" s="25"/>
      <c r="M526" s="25"/>
      <c r="N526" s="25"/>
      <c r="O526" s="25"/>
      <c r="P526" s="25"/>
      <c r="Q526" s="25"/>
      <c r="R526" s="25"/>
      <c r="S526" s="25"/>
      <c r="T526" s="25"/>
      <c r="U526" s="25"/>
      <c r="V526" s="25"/>
      <c r="W526" s="25"/>
      <c r="X526" s="25"/>
      <c r="Y526" s="25"/>
      <c r="Z526" s="25"/>
    </row>
    <row r="527" spans="1:26" ht="15.75" customHeight="1">
      <c r="A527" s="25"/>
      <c r="B527" s="25"/>
      <c r="C527" s="25"/>
      <c r="D527" s="25"/>
      <c r="E527" s="25"/>
      <c r="F527" s="25"/>
      <c r="G527" s="25"/>
      <c r="H527" s="25"/>
      <c r="I527" s="25"/>
      <c r="J527" s="25"/>
      <c r="K527" s="25"/>
      <c r="L527" s="25"/>
      <c r="M527" s="25"/>
      <c r="N527" s="25"/>
      <c r="O527" s="25"/>
      <c r="P527" s="25"/>
      <c r="Q527" s="25"/>
      <c r="R527" s="25"/>
      <c r="S527" s="25"/>
      <c r="T527" s="25"/>
      <c r="U527" s="25"/>
      <c r="V527" s="25"/>
      <c r="W527" s="25"/>
      <c r="X527" s="25"/>
      <c r="Y527" s="25"/>
      <c r="Z527" s="25"/>
    </row>
    <row r="528" spans="1:26" ht="15.75" customHeight="1">
      <c r="A528" s="25"/>
      <c r="B528" s="25"/>
      <c r="C528" s="25"/>
      <c r="D528" s="25"/>
      <c r="E528" s="25"/>
      <c r="F528" s="25"/>
      <c r="G528" s="25"/>
      <c r="H528" s="25"/>
      <c r="I528" s="25"/>
      <c r="J528" s="25"/>
      <c r="K528" s="25"/>
      <c r="L528" s="25"/>
      <c r="M528" s="25"/>
      <c r="N528" s="25"/>
      <c r="O528" s="25"/>
      <c r="P528" s="25"/>
      <c r="Q528" s="25"/>
      <c r="R528" s="25"/>
      <c r="S528" s="25"/>
      <c r="T528" s="25"/>
      <c r="U528" s="25"/>
      <c r="V528" s="25"/>
      <c r="W528" s="25"/>
      <c r="X528" s="25"/>
      <c r="Y528" s="25"/>
      <c r="Z528" s="25"/>
    </row>
    <row r="529" spans="1:26" ht="15.75" customHeight="1">
      <c r="A529" s="25"/>
      <c r="B529" s="25"/>
      <c r="C529" s="25"/>
      <c r="D529" s="25"/>
      <c r="E529" s="25"/>
      <c r="F529" s="25"/>
      <c r="G529" s="25"/>
      <c r="H529" s="25"/>
      <c r="I529" s="25"/>
      <c r="J529" s="25"/>
      <c r="K529" s="25"/>
      <c r="L529" s="25"/>
      <c r="M529" s="25"/>
      <c r="N529" s="25"/>
      <c r="O529" s="25"/>
      <c r="P529" s="25"/>
      <c r="Q529" s="25"/>
      <c r="R529" s="25"/>
      <c r="S529" s="25"/>
      <c r="T529" s="25"/>
      <c r="U529" s="25"/>
      <c r="V529" s="25"/>
      <c r="W529" s="25"/>
      <c r="X529" s="25"/>
      <c r="Y529" s="25"/>
      <c r="Z529" s="25"/>
    </row>
    <row r="530" spans="1:26" ht="15.75" customHeight="1">
      <c r="A530" s="25"/>
      <c r="B530" s="25"/>
      <c r="C530" s="25"/>
      <c r="D530" s="25"/>
      <c r="E530" s="25"/>
      <c r="F530" s="25"/>
      <c r="G530" s="25"/>
      <c r="H530" s="25"/>
      <c r="I530" s="25"/>
      <c r="J530" s="25"/>
      <c r="K530" s="25"/>
      <c r="L530" s="25"/>
      <c r="M530" s="25"/>
      <c r="N530" s="25"/>
      <c r="O530" s="25"/>
      <c r="P530" s="25"/>
      <c r="Q530" s="25"/>
      <c r="R530" s="25"/>
      <c r="S530" s="25"/>
      <c r="T530" s="25"/>
      <c r="U530" s="25"/>
      <c r="V530" s="25"/>
      <c r="W530" s="25"/>
      <c r="X530" s="25"/>
      <c r="Y530" s="25"/>
      <c r="Z530" s="25"/>
    </row>
    <row r="531" spans="1:26" ht="15.75" customHeight="1">
      <c r="A531" s="25"/>
      <c r="B531" s="25"/>
      <c r="C531" s="25"/>
      <c r="D531" s="25"/>
      <c r="E531" s="25"/>
      <c r="F531" s="25"/>
      <c r="G531" s="25"/>
      <c r="H531" s="25"/>
      <c r="I531" s="25"/>
      <c r="J531" s="25"/>
      <c r="K531" s="25"/>
      <c r="L531" s="25"/>
      <c r="M531" s="25"/>
      <c r="N531" s="25"/>
      <c r="O531" s="25"/>
      <c r="P531" s="25"/>
      <c r="Q531" s="25"/>
      <c r="R531" s="25"/>
      <c r="S531" s="25"/>
      <c r="T531" s="25"/>
      <c r="U531" s="25"/>
      <c r="V531" s="25"/>
      <c r="W531" s="25"/>
      <c r="X531" s="25"/>
      <c r="Y531" s="25"/>
      <c r="Z531" s="25"/>
    </row>
    <row r="532" spans="1:26" ht="15.75" customHeight="1">
      <c r="A532" s="25"/>
      <c r="B532" s="25"/>
      <c r="C532" s="25"/>
      <c r="D532" s="25"/>
      <c r="E532" s="25"/>
      <c r="F532" s="25"/>
      <c r="G532" s="25"/>
      <c r="H532" s="25"/>
      <c r="I532" s="25"/>
      <c r="J532" s="25"/>
      <c r="K532" s="25"/>
      <c r="L532" s="25"/>
      <c r="M532" s="25"/>
      <c r="N532" s="25"/>
      <c r="O532" s="25"/>
      <c r="P532" s="25"/>
      <c r="Q532" s="25"/>
      <c r="R532" s="25"/>
      <c r="S532" s="25"/>
      <c r="T532" s="25"/>
      <c r="U532" s="25"/>
      <c r="V532" s="25"/>
      <c r="W532" s="25"/>
      <c r="X532" s="25"/>
      <c r="Y532" s="25"/>
      <c r="Z532" s="25"/>
    </row>
    <row r="533" spans="1:26" ht="15.75" customHeight="1">
      <c r="A533" s="25"/>
      <c r="B533" s="25"/>
      <c r="C533" s="25"/>
      <c r="D533" s="25"/>
      <c r="E533" s="25"/>
      <c r="F533" s="25"/>
      <c r="G533" s="25"/>
      <c r="H533" s="25"/>
      <c r="I533" s="25"/>
      <c r="J533" s="25"/>
      <c r="K533" s="25"/>
      <c r="L533" s="25"/>
      <c r="M533" s="25"/>
      <c r="N533" s="25"/>
      <c r="O533" s="25"/>
      <c r="P533" s="25"/>
      <c r="Q533" s="25"/>
      <c r="R533" s="25"/>
      <c r="S533" s="25"/>
      <c r="T533" s="25"/>
      <c r="U533" s="25"/>
      <c r="V533" s="25"/>
      <c r="W533" s="25"/>
      <c r="X533" s="25"/>
      <c r="Y533" s="25"/>
      <c r="Z533" s="25"/>
    </row>
    <row r="534" spans="1:26" ht="15.75" customHeight="1">
      <c r="A534" s="25"/>
      <c r="B534" s="25"/>
      <c r="C534" s="25"/>
      <c r="D534" s="25"/>
      <c r="E534" s="25"/>
      <c r="F534" s="25"/>
      <c r="G534" s="25"/>
      <c r="H534" s="25"/>
      <c r="I534" s="25"/>
      <c r="J534" s="25"/>
      <c r="K534" s="25"/>
      <c r="L534" s="25"/>
      <c r="M534" s="25"/>
      <c r="N534" s="25"/>
      <c r="O534" s="25"/>
      <c r="P534" s="25"/>
      <c r="Q534" s="25"/>
      <c r="R534" s="25"/>
      <c r="S534" s="25"/>
      <c r="T534" s="25"/>
      <c r="U534" s="25"/>
      <c r="V534" s="25"/>
      <c r="W534" s="25"/>
      <c r="X534" s="25"/>
      <c r="Y534" s="25"/>
      <c r="Z534" s="25"/>
    </row>
    <row r="535" spans="1:26" ht="15.75" customHeight="1">
      <c r="A535" s="25"/>
      <c r="B535" s="25"/>
      <c r="C535" s="25"/>
      <c r="D535" s="25"/>
      <c r="E535" s="25"/>
      <c r="F535" s="25"/>
      <c r="G535" s="25"/>
      <c r="H535" s="25"/>
      <c r="I535" s="25"/>
      <c r="J535" s="25"/>
      <c r="K535" s="25"/>
      <c r="L535" s="25"/>
      <c r="M535" s="25"/>
      <c r="N535" s="25"/>
      <c r="O535" s="25"/>
      <c r="P535" s="25"/>
      <c r="Q535" s="25"/>
      <c r="R535" s="25"/>
      <c r="S535" s="25"/>
      <c r="T535" s="25"/>
      <c r="U535" s="25"/>
      <c r="V535" s="25"/>
      <c r="W535" s="25"/>
      <c r="X535" s="25"/>
      <c r="Y535" s="25"/>
      <c r="Z535" s="25"/>
    </row>
    <row r="536" spans="1:26" ht="15.75" customHeight="1">
      <c r="A536" s="25"/>
      <c r="B536" s="25"/>
      <c r="C536" s="25"/>
      <c r="D536" s="25"/>
      <c r="E536" s="25"/>
      <c r="F536" s="25"/>
      <c r="G536" s="25"/>
      <c r="H536" s="25"/>
      <c r="I536" s="25"/>
      <c r="J536" s="25"/>
      <c r="K536" s="25"/>
      <c r="L536" s="25"/>
      <c r="M536" s="25"/>
      <c r="N536" s="25"/>
      <c r="O536" s="25"/>
      <c r="P536" s="25"/>
      <c r="Q536" s="25"/>
      <c r="R536" s="25"/>
      <c r="S536" s="25"/>
      <c r="T536" s="25"/>
      <c r="U536" s="25"/>
      <c r="V536" s="25"/>
      <c r="W536" s="25"/>
      <c r="X536" s="25"/>
      <c r="Y536" s="25"/>
      <c r="Z536" s="25"/>
    </row>
    <row r="537" spans="1:26" ht="15.75" customHeight="1">
      <c r="A537" s="25"/>
      <c r="B537" s="25"/>
      <c r="C537" s="25"/>
      <c r="D537" s="25"/>
      <c r="E537" s="25"/>
      <c r="F537" s="25"/>
      <c r="G537" s="25"/>
      <c r="H537" s="25"/>
      <c r="I537" s="25"/>
      <c r="J537" s="25"/>
      <c r="K537" s="25"/>
      <c r="L537" s="25"/>
      <c r="M537" s="25"/>
      <c r="N537" s="25"/>
      <c r="O537" s="25"/>
      <c r="P537" s="25"/>
      <c r="Q537" s="25"/>
      <c r="R537" s="25"/>
      <c r="S537" s="25"/>
      <c r="T537" s="25"/>
      <c r="U537" s="25"/>
      <c r="V537" s="25"/>
      <c r="W537" s="25"/>
      <c r="X537" s="25"/>
      <c r="Y537" s="25"/>
      <c r="Z537" s="25"/>
    </row>
    <row r="538" spans="1:26" ht="15.75" customHeight="1">
      <c r="A538" s="25"/>
      <c r="B538" s="25"/>
      <c r="C538" s="25"/>
      <c r="D538" s="25"/>
      <c r="E538" s="25"/>
      <c r="F538" s="25"/>
      <c r="G538" s="25"/>
      <c r="H538" s="25"/>
      <c r="I538" s="25"/>
      <c r="J538" s="25"/>
      <c r="K538" s="25"/>
      <c r="L538" s="25"/>
      <c r="M538" s="25"/>
      <c r="N538" s="25"/>
      <c r="O538" s="25"/>
      <c r="P538" s="25"/>
      <c r="Q538" s="25"/>
      <c r="R538" s="25"/>
      <c r="S538" s="25"/>
      <c r="T538" s="25"/>
      <c r="U538" s="25"/>
      <c r="V538" s="25"/>
      <c r="W538" s="25"/>
      <c r="X538" s="25"/>
      <c r="Y538" s="25"/>
      <c r="Z538" s="25"/>
    </row>
    <row r="539" spans="1:26" ht="15.75" customHeight="1">
      <c r="A539" s="25"/>
      <c r="B539" s="25"/>
      <c r="C539" s="25"/>
      <c r="D539" s="25"/>
      <c r="E539" s="25"/>
      <c r="F539" s="25"/>
      <c r="G539" s="25"/>
      <c r="H539" s="25"/>
      <c r="I539" s="25"/>
      <c r="J539" s="25"/>
      <c r="K539" s="25"/>
      <c r="L539" s="25"/>
      <c r="M539" s="25"/>
      <c r="N539" s="25"/>
      <c r="O539" s="25"/>
      <c r="P539" s="25"/>
      <c r="Q539" s="25"/>
      <c r="R539" s="25"/>
      <c r="S539" s="25"/>
      <c r="T539" s="25"/>
      <c r="U539" s="25"/>
      <c r="V539" s="25"/>
      <c r="W539" s="25"/>
      <c r="X539" s="25"/>
      <c r="Y539" s="25"/>
      <c r="Z539" s="25"/>
    </row>
    <row r="540" spans="1:26" ht="15.75" customHeight="1">
      <c r="A540" s="25"/>
      <c r="B540" s="25"/>
      <c r="C540" s="25"/>
      <c r="D540" s="25"/>
      <c r="E540" s="25"/>
      <c r="F540" s="25"/>
      <c r="G540" s="25"/>
      <c r="H540" s="25"/>
      <c r="I540" s="25"/>
      <c r="J540" s="25"/>
      <c r="K540" s="25"/>
      <c r="L540" s="25"/>
      <c r="M540" s="25"/>
      <c r="N540" s="25"/>
      <c r="O540" s="25"/>
      <c r="P540" s="25"/>
      <c r="Q540" s="25"/>
      <c r="R540" s="25"/>
      <c r="S540" s="25"/>
      <c r="T540" s="25"/>
      <c r="U540" s="25"/>
      <c r="V540" s="25"/>
      <c r="W540" s="25"/>
      <c r="X540" s="25"/>
      <c r="Y540" s="25"/>
      <c r="Z540" s="25"/>
    </row>
    <row r="541" spans="1:26" ht="15.75" customHeight="1">
      <c r="A541" s="25"/>
      <c r="B541" s="25"/>
      <c r="C541" s="25"/>
      <c r="D541" s="25"/>
      <c r="E541" s="25"/>
      <c r="F541" s="25"/>
      <c r="G541" s="25"/>
      <c r="H541" s="25"/>
      <c r="I541" s="25"/>
      <c r="J541" s="25"/>
      <c r="K541" s="25"/>
      <c r="L541" s="25"/>
      <c r="M541" s="25"/>
      <c r="N541" s="25"/>
      <c r="O541" s="25"/>
      <c r="P541" s="25"/>
      <c r="Q541" s="25"/>
      <c r="R541" s="25"/>
      <c r="S541" s="25"/>
      <c r="T541" s="25"/>
      <c r="U541" s="25"/>
      <c r="V541" s="25"/>
      <c r="W541" s="25"/>
      <c r="X541" s="25"/>
      <c r="Y541" s="25"/>
      <c r="Z541" s="25"/>
    </row>
    <row r="542" spans="1:26" ht="15.75" customHeight="1">
      <c r="A542" s="25"/>
      <c r="B542" s="25"/>
      <c r="C542" s="25"/>
      <c r="D542" s="25"/>
      <c r="E542" s="25"/>
      <c r="F542" s="25"/>
      <c r="G542" s="25"/>
      <c r="H542" s="25"/>
      <c r="I542" s="25"/>
      <c r="J542" s="25"/>
      <c r="K542" s="25"/>
      <c r="L542" s="25"/>
      <c r="M542" s="25"/>
      <c r="N542" s="25"/>
      <c r="O542" s="25"/>
      <c r="P542" s="25"/>
      <c r="Q542" s="25"/>
      <c r="R542" s="25"/>
      <c r="S542" s="25"/>
      <c r="T542" s="25"/>
      <c r="U542" s="25"/>
      <c r="V542" s="25"/>
      <c r="W542" s="25"/>
      <c r="X542" s="25"/>
      <c r="Y542" s="25"/>
      <c r="Z542" s="25"/>
    </row>
    <row r="543" spans="1:26" ht="15.75" customHeight="1">
      <c r="A543" s="25"/>
      <c r="B543" s="25"/>
      <c r="C543" s="25"/>
      <c r="D543" s="25"/>
      <c r="E543" s="25"/>
      <c r="F543" s="25"/>
      <c r="G543" s="25"/>
      <c r="H543" s="25"/>
      <c r="I543" s="25"/>
      <c r="J543" s="25"/>
      <c r="K543" s="25"/>
      <c r="L543" s="25"/>
      <c r="M543" s="25"/>
      <c r="N543" s="25"/>
      <c r="O543" s="25"/>
      <c r="P543" s="25"/>
      <c r="Q543" s="25"/>
      <c r="R543" s="25"/>
      <c r="S543" s="25"/>
      <c r="T543" s="25"/>
      <c r="U543" s="25"/>
      <c r="V543" s="25"/>
      <c r="W543" s="25"/>
      <c r="X543" s="25"/>
      <c r="Y543" s="25"/>
      <c r="Z543" s="25"/>
    </row>
    <row r="544" spans="1:26" ht="15.75" customHeight="1">
      <c r="A544" s="25"/>
      <c r="B544" s="25"/>
      <c r="C544" s="25"/>
      <c r="D544" s="25"/>
      <c r="E544" s="25"/>
      <c r="F544" s="25"/>
      <c r="G544" s="25"/>
      <c r="H544" s="25"/>
      <c r="I544" s="25"/>
      <c r="J544" s="25"/>
      <c r="K544" s="25"/>
      <c r="L544" s="25"/>
      <c r="M544" s="25"/>
      <c r="N544" s="25"/>
      <c r="O544" s="25"/>
      <c r="P544" s="25"/>
      <c r="Q544" s="25"/>
      <c r="R544" s="25"/>
      <c r="S544" s="25"/>
      <c r="T544" s="25"/>
      <c r="U544" s="25"/>
      <c r="V544" s="25"/>
      <c r="W544" s="25"/>
      <c r="X544" s="25"/>
      <c r="Y544" s="25"/>
      <c r="Z544" s="25"/>
    </row>
    <row r="545" spans="1:26" ht="15.75" customHeight="1">
      <c r="A545" s="25"/>
      <c r="B545" s="25"/>
      <c r="C545" s="25"/>
      <c r="D545" s="25"/>
      <c r="E545" s="25"/>
      <c r="F545" s="25"/>
      <c r="G545" s="25"/>
      <c r="H545" s="25"/>
      <c r="I545" s="25"/>
      <c r="J545" s="25"/>
      <c r="K545" s="25"/>
      <c r="L545" s="25"/>
      <c r="M545" s="25"/>
      <c r="N545" s="25"/>
      <c r="O545" s="25"/>
      <c r="P545" s="25"/>
      <c r="Q545" s="25"/>
      <c r="R545" s="25"/>
      <c r="S545" s="25"/>
      <c r="T545" s="25"/>
      <c r="U545" s="25"/>
      <c r="V545" s="25"/>
      <c r="W545" s="25"/>
      <c r="X545" s="25"/>
      <c r="Y545" s="25"/>
      <c r="Z545" s="25"/>
    </row>
    <row r="546" spans="1:26" ht="15.75" customHeight="1">
      <c r="A546" s="25"/>
      <c r="B546" s="25"/>
      <c r="C546" s="25"/>
      <c r="D546" s="25"/>
      <c r="E546" s="25"/>
      <c r="F546" s="25"/>
      <c r="G546" s="25"/>
      <c r="H546" s="25"/>
      <c r="I546" s="25"/>
      <c r="J546" s="25"/>
      <c r="K546" s="25"/>
      <c r="L546" s="25"/>
      <c r="M546" s="25"/>
      <c r="N546" s="25"/>
      <c r="O546" s="25"/>
      <c r="P546" s="25"/>
      <c r="Q546" s="25"/>
      <c r="R546" s="25"/>
      <c r="S546" s="25"/>
      <c r="T546" s="25"/>
      <c r="U546" s="25"/>
      <c r="V546" s="25"/>
      <c r="W546" s="25"/>
      <c r="X546" s="25"/>
      <c r="Y546" s="25"/>
      <c r="Z546" s="25"/>
    </row>
    <row r="547" spans="1:26" ht="15.75" customHeight="1">
      <c r="A547" s="25"/>
      <c r="B547" s="25"/>
      <c r="C547" s="25"/>
      <c r="D547" s="25"/>
      <c r="E547" s="25"/>
      <c r="F547" s="25"/>
      <c r="G547" s="25"/>
      <c r="H547" s="25"/>
      <c r="I547" s="25"/>
      <c r="J547" s="25"/>
      <c r="K547" s="25"/>
      <c r="L547" s="25"/>
      <c r="M547" s="25"/>
      <c r="N547" s="25"/>
      <c r="O547" s="25"/>
      <c r="P547" s="25"/>
      <c r="Q547" s="25"/>
      <c r="R547" s="25"/>
      <c r="S547" s="25"/>
      <c r="T547" s="25"/>
      <c r="U547" s="25"/>
      <c r="V547" s="25"/>
      <c r="W547" s="25"/>
      <c r="X547" s="25"/>
      <c r="Y547" s="25"/>
      <c r="Z547" s="25"/>
    </row>
    <row r="548" spans="1:26" ht="15.75" customHeight="1">
      <c r="A548" s="25"/>
      <c r="B548" s="25"/>
      <c r="C548" s="25"/>
      <c r="D548" s="25"/>
      <c r="E548" s="25"/>
      <c r="F548" s="25"/>
      <c r="G548" s="25"/>
      <c r="H548" s="25"/>
      <c r="I548" s="25"/>
      <c r="J548" s="25"/>
      <c r="K548" s="25"/>
      <c r="L548" s="25"/>
      <c r="M548" s="25"/>
      <c r="N548" s="25"/>
      <c r="O548" s="25"/>
      <c r="P548" s="25"/>
      <c r="Q548" s="25"/>
      <c r="R548" s="25"/>
      <c r="S548" s="25"/>
      <c r="T548" s="25"/>
      <c r="U548" s="25"/>
      <c r="V548" s="25"/>
      <c r="W548" s="25"/>
      <c r="X548" s="25"/>
      <c r="Y548" s="25"/>
      <c r="Z548" s="25"/>
    </row>
    <row r="549" spans="1:26" ht="15.75" customHeight="1">
      <c r="A549" s="25"/>
      <c r="B549" s="25"/>
      <c r="C549" s="25"/>
      <c r="D549" s="25"/>
      <c r="E549" s="25"/>
      <c r="F549" s="25"/>
      <c r="G549" s="25"/>
      <c r="H549" s="25"/>
      <c r="I549" s="25"/>
      <c r="J549" s="25"/>
      <c r="K549" s="25"/>
      <c r="L549" s="25"/>
      <c r="M549" s="25"/>
      <c r="N549" s="25"/>
      <c r="O549" s="25"/>
      <c r="P549" s="25"/>
      <c r="Q549" s="25"/>
      <c r="R549" s="25"/>
      <c r="S549" s="25"/>
      <c r="T549" s="25"/>
      <c r="U549" s="25"/>
      <c r="V549" s="25"/>
      <c r="W549" s="25"/>
      <c r="X549" s="25"/>
      <c r="Y549" s="25"/>
      <c r="Z549" s="25"/>
    </row>
    <row r="550" spans="1:26" ht="15.75" customHeight="1">
      <c r="A550" s="25"/>
      <c r="B550" s="25"/>
      <c r="C550" s="25"/>
      <c r="D550" s="25"/>
      <c r="E550" s="25"/>
      <c r="F550" s="25"/>
      <c r="G550" s="25"/>
      <c r="H550" s="25"/>
      <c r="I550" s="25"/>
      <c r="J550" s="25"/>
      <c r="K550" s="25"/>
      <c r="L550" s="25"/>
      <c r="M550" s="25"/>
      <c r="N550" s="25"/>
      <c r="O550" s="25"/>
      <c r="P550" s="25"/>
      <c r="Q550" s="25"/>
      <c r="R550" s="25"/>
      <c r="S550" s="25"/>
      <c r="T550" s="25"/>
      <c r="U550" s="25"/>
      <c r="V550" s="25"/>
      <c r="W550" s="25"/>
      <c r="X550" s="25"/>
      <c r="Y550" s="25"/>
      <c r="Z550" s="25"/>
    </row>
    <row r="551" spans="1:26" ht="15.75" customHeight="1">
      <c r="A551" s="25"/>
      <c r="B551" s="25"/>
      <c r="C551" s="25"/>
      <c r="D551" s="25"/>
      <c r="E551" s="25"/>
      <c r="F551" s="25"/>
      <c r="G551" s="25"/>
      <c r="H551" s="25"/>
      <c r="I551" s="25"/>
      <c r="J551" s="25"/>
      <c r="K551" s="25"/>
      <c r="L551" s="25"/>
      <c r="M551" s="25"/>
      <c r="N551" s="25"/>
      <c r="O551" s="25"/>
      <c r="P551" s="25"/>
      <c r="Q551" s="25"/>
      <c r="R551" s="25"/>
      <c r="S551" s="25"/>
      <c r="T551" s="25"/>
      <c r="U551" s="25"/>
      <c r="V551" s="25"/>
      <c r="W551" s="25"/>
      <c r="X551" s="25"/>
      <c r="Y551" s="25"/>
      <c r="Z551" s="25"/>
    </row>
    <row r="552" spans="1:26" ht="15.75" customHeight="1">
      <c r="A552" s="25"/>
      <c r="B552" s="25"/>
      <c r="C552" s="25"/>
      <c r="D552" s="25"/>
      <c r="E552" s="25"/>
      <c r="F552" s="25"/>
      <c r="G552" s="25"/>
      <c r="H552" s="25"/>
      <c r="I552" s="25"/>
      <c r="J552" s="25"/>
      <c r="K552" s="25"/>
      <c r="L552" s="25"/>
      <c r="M552" s="25"/>
      <c r="N552" s="25"/>
      <c r="O552" s="25"/>
      <c r="P552" s="25"/>
      <c r="Q552" s="25"/>
      <c r="R552" s="25"/>
      <c r="S552" s="25"/>
      <c r="T552" s="25"/>
      <c r="U552" s="25"/>
      <c r="V552" s="25"/>
      <c r="W552" s="25"/>
      <c r="X552" s="25"/>
      <c r="Y552" s="25"/>
      <c r="Z552" s="25"/>
    </row>
    <row r="553" spans="1:26" ht="15.75" customHeight="1">
      <c r="A553" s="25"/>
      <c r="B553" s="25"/>
      <c r="C553" s="25"/>
      <c r="D553" s="25"/>
      <c r="E553" s="25"/>
      <c r="F553" s="25"/>
      <c r="G553" s="25"/>
      <c r="H553" s="25"/>
      <c r="I553" s="25"/>
      <c r="J553" s="25"/>
      <c r="K553" s="25"/>
      <c r="L553" s="25"/>
      <c r="M553" s="25"/>
      <c r="N553" s="25"/>
      <c r="O553" s="25"/>
      <c r="P553" s="25"/>
      <c r="Q553" s="25"/>
      <c r="R553" s="25"/>
      <c r="S553" s="25"/>
      <c r="T553" s="25"/>
      <c r="U553" s="25"/>
      <c r="V553" s="25"/>
      <c r="W553" s="25"/>
      <c r="X553" s="25"/>
      <c r="Y553" s="25"/>
      <c r="Z553" s="25"/>
    </row>
    <row r="554" spans="1:26" ht="15.75" customHeight="1">
      <c r="A554" s="25"/>
      <c r="B554" s="25"/>
      <c r="C554" s="25"/>
      <c r="D554" s="25"/>
      <c r="E554" s="25"/>
      <c r="F554" s="25"/>
      <c r="G554" s="25"/>
      <c r="H554" s="25"/>
      <c r="I554" s="25"/>
      <c r="J554" s="25"/>
      <c r="K554" s="25"/>
      <c r="L554" s="25"/>
      <c r="M554" s="25"/>
      <c r="N554" s="25"/>
      <c r="O554" s="25"/>
      <c r="P554" s="25"/>
      <c r="Q554" s="25"/>
      <c r="R554" s="25"/>
      <c r="S554" s="25"/>
      <c r="T554" s="25"/>
      <c r="U554" s="25"/>
      <c r="V554" s="25"/>
      <c r="W554" s="25"/>
      <c r="X554" s="25"/>
      <c r="Y554" s="25"/>
      <c r="Z554" s="25"/>
    </row>
    <row r="555" spans="1:26" ht="15.75" customHeight="1">
      <c r="A555" s="25"/>
      <c r="B555" s="25"/>
      <c r="C555" s="25"/>
      <c r="D555" s="25"/>
      <c r="E555" s="25"/>
      <c r="F555" s="25"/>
      <c r="G555" s="25"/>
      <c r="H555" s="25"/>
      <c r="I555" s="25"/>
      <c r="J555" s="25"/>
      <c r="K555" s="25"/>
      <c r="L555" s="25"/>
      <c r="M555" s="25"/>
      <c r="N555" s="25"/>
      <c r="O555" s="25"/>
      <c r="P555" s="25"/>
      <c r="Q555" s="25"/>
      <c r="R555" s="25"/>
      <c r="S555" s="25"/>
      <c r="T555" s="25"/>
      <c r="U555" s="25"/>
      <c r="V555" s="25"/>
      <c r="W555" s="25"/>
      <c r="X555" s="25"/>
      <c r="Y555" s="25"/>
      <c r="Z555" s="25"/>
    </row>
    <row r="556" spans="1:26" ht="15.75" customHeight="1">
      <c r="A556" s="25"/>
      <c r="B556" s="25"/>
      <c r="C556" s="25"/>
      <c r="D556" s="25"/>
      <c r="E556" s="25"/>
      <c r="F556" s="25"/>
      <c r="G556" s="25"/>
      <c r="H556" s="25"/>
      <c r="I556" s="25"/>
      <c r="J556" s="25"/>
      <c r="K556" s="25"/>
      <c r="L556" s="25"/>
      <c r="M556" s="25"/>
      <c r="N556" s="25"/>
      <c r="O556" s="25"/>
      <c r="P556" s="25"/>
      <c r="Q556" s="25"/>
      <c r="R556" s="25"/>
      <c r="S556" s="25"/>
      <c r="T556" s="25"/>
      <c r="U556" s="25"/>
      <c r="V556" s="25"/>
      <c r="W556" s="25"/>
      <c r="X556" s="25"/>
      <c r="Y556" s="25"/>
      <c r="Z556" s="25"/>
    </row>
    <row r="557" spans="1:26" ht="15.75" customHeight="1">
      <c r="A557" s="25"/>
      <c r="B557" s="25"/>
      <c r="C557" s="25"/>
      <c r="D557" s="25"/>
      <c r="E557" s="25"/>
      <c r="F557" s="25"/>
      <c r="G557" s="25"/>
      <c r="H557" s="25"/>
      <c r="I557" s="25"/>
      <c r="J557" s="25"/>
      <c r="K557" s="25"/>
      <c r="L557" s="25"/>
      <c r="M557" s="25"/>
      <c r="N557" s="25"/>
      <c r="O557" s="25"/>
      <c r="P557" s="25"/>
      <c r="Q557" s="25"/>
      <c r="R557" s="25"/>
      <c r="S557" s="25"/>
      <c r="T557" s="25"/>
      <c r="U557" s="25"/>
      <c r="V557" s="25"/>
      <c r="W557" s="25"/>
      <c r="X557" s="25"/>
      <c r="Y557" s="25"/>
      <c r="Z557" s="25"/>
    </row>
    <row r="558" spans="1:26" ht="15.75" customHeight="1">
      <c r="A558" s="25"/>
      <c r="B558" s="25"/>
      <c r="C558" s="25"/>
      <c r="D558" s="25"/>
      <c r="E558" s="25"/>
      <c r="F558" s="25"/>
      <c r="G558" s="25"/>
      <c r="H558" s="25"/>
      <c r="I558" s="25"/>
      <c r="J558" s="25"/>
      <c r="K558" s="25"/>
      <c r="L558" s="25"/>
      <c r="M558" s="25"/>
      <c r="N558" s="25"/>
      <c r="O558" s="25"/>
      <c r="P558" s="25"/>
      <c r="Q558" s="25"/>
      <c r="R558" s="25"/>
      <c r="S558" s="25"/>
      <c r="T558" s="25"/>
      <c r="U558" s="25"/>
      <c r="V558" s="25"/>
      <c r="W558" s="25"/>
      <c r="X558" s="25"/>
      <c r="Y558" s="25"/>
      <c r="Z558" s="25"/>
    </row>
    <row r="559" spans="1:26" ht="15.75" customHeight="1">
      <c r="A559" s="25"/>
      <c r="B559" s="25"/>
      <c r="C559" s="25"/>
      <c r="D559" s="25"/>
      <c r="E559" s="25"/>
      <c r="F559" s="25"/>
      <c r="G559" s="25"/>
      <c r="H559" s="25"/>
      <c r="I559" s="25"/>
      <c r="J559" s="25"/>
      <c r="K559" s="25"/>
      <c r="L559" s="25"/>
      <c r="M559" s="25"/>
      <c r="N559" s="25"/>
      <c r="O559" s="25"/>
      <c r="P559" s="25"/>
      <c r="Q559" s="25"/>
      <c r="R559" s="25"/>
      <c r="S559" s="25"/>
      <c r="T559" s="25"/>
      <c r="U559" s="25"/>
      <c r="V559" s="25"/>
      <c r="W559" s="25"/>
      <c r="X559" s="25"/>
      <c r="Y559" s="25"/>
      <c r="Z559" s="25"/>
    </row>
    <row r="560" spans="1:26" ht="15.75" customHeight="1">
      <c r="A560" s="25"/>
      <c r="B560" s="25"/>
      <c r="C560" s="25"/>
      <c r="D560" s="25"/>
      <c r="E560" s="25"/>
      <c r="F560" s="25"/>
      <c r="G560" s="25"/>
      <c r="H560" s="25"/>
      <c r="I560" s="25"/>
      <c r="J560" s="25"/>
      <c r="K560" s="25"/>
      <c r="L560" s="25"/>
      <c r="M560" s="25"/>
      <c r="N560" s="25"/>
      <c r="O560" s="25"/>
      <c r="P560" s="25"/>
      <c r="Q560" s="25"/>
      <c r="R560" s="25"/>
      <c r="S560" s="25"/>
      <c r="T560" s="25"/>
      <c r="U560" s="25"/>
      <c r="V560" s="25"/>
      <c r="W560" s="25"/>
      <c r="X560" s="25"/>
      <c r="Y560" s="25"/>
      <c r="Z560" s="25"/>
    </row>
    <row r="561" spans="1:26" ht="15.75" customHeight="1">
      <c r="A561" s="25"/>
      <c r="B561" s="25"/>
      <c r="C561" s="25"/>
      <c r="D561" s="25"/>
      <c r="E561" s="25"/>
      <c r="F561" s="25"/>
      <c r="G561" s="25"/>
      <c r="H561" s="25"/>
      <c r="I561" s="25"/>
      <c r="J561" s="25"/>
      <c r="K561" s="25"/>
      <c r="L561" s="25"/>
      <c r="M561" s="25"/>
      <c r="N561" s="25"/>
      <c r="O561" s="25"/>
      <c r="P561" s="25"/>
      <c r="Q561" s="25"/>
      <c r="R561" s="25"/>
      <c r="S561" s="25"/>
      <c r="T561" s="25"/>
      <c r="U561" s="25"/>
      <c r="V561" s="25"/>
      <c r="W561" s="25"/>
      <c r="X561" s="25"/>
      <c r="Y561" s="25"/>
      <c r="Z561" s="25"/>
    </row>
    <row r="562" spans="1:26" ht="15.75" customHeight="1">
      <c r="A562" s="25"/>
      <c r="B562" s="25"/>
      <c r="C562" s="25"/>
      <c r="D562" s="25"/>
      <c r="E562" s="25"/>
      <c r="F562" s="25"/>
      <c r="G562" s="25"/>
      <c r="H562" s="25"/>
      <c r="I562" s="25"/>
      <c r="J562" s="25"/>
      <c r="K562" s="25"/>
      <c r="L562" s="25"/>
      <c r="M562" s="25"/>
      <c r="N562" s="25"/>
      <c r="O562" s="25"/>
      <c r="P562" s="25"/>
      <c r="Q562" s="25"/>
      <c r="R562" s="25"/>
      <c r="S562" s="25"/>
      <c r="T562" s="25"/>
      <c r="U562" s="25"/>
      <c r="V562" s="25"/>
      <c r="W562" s="25"/>
      <c r="X562" s="25"/>
      <c r="Y562" s="25"/>
      <c r="Z562" s="25"/>
    </row>
    <row r="563" spans="1:26" ht="15.75" customHeight="1">
      <c r="A563" s="25"/>
      <c r="B563" s="25"/>
      <c r="C563" s="25"/>
      <c r="D563" s="25"/>
      <c r="E563" s="25"/>
      <c r="F563" s="25"/>
      <c r="G563" s="25"/>
      <c r="H563" s="25"/>
      <c r="I563" s="25"/>
      <c r="J563" s="25"/>
      <c r="K563" s="25"/>
      <c r="L563" s="25"/>
      <c r="M563" s="25"/>
      <c r="N563" s="25"/>
      <c r="O563" s="25"/>
      <c r="P563" s="25"/>
      <c r="Q563" s="25"/>
      <c r="R563" s="25"/>
      <c r="S563" s="25"/>
      <c r="T563" s="25"/>
      <c r="U563" s="25"/>
      <c r="V563" s="25"/>
      <c r="W563" s="25"/>
      <c r="X563" s="25"/>
      <c r="Y563" s="25"/>
      <c r="Z563" s="25"/>
    </row>
    <row r="564" spans="1:26" ht="15.75" customHeight="1">
      <c r="A564" s="25"/>
      <c r="B564" s="25"/>
      <c r="C564" s="25"/>
      <c r="D564" s="25"/>
      <c r="E564" s="25"/>
      <c r="F564" s="25"/>
      <c r="G564" s="25"/>
      <c r="H564" s="25"/>
      <c r="I564" s="25"/>
      <c r="J564" s="25"/>
      <c r="K564" s="25"/>
      <c r="L564" s="25"/>
      <c r="M564" s="25"/>
      <c r="N564" s="25"/>
      <c r="O564" s="25"/>
      <c r="P564" s="25"/>
      <c r="Q564" s="25"/>
      <c r="R564" s="25"/>
      <c r="S564" s="25"/>
      <c r="T564" s="25"/>
      <c r="U564" s="25"/>
      <c r="V564" s="25"/>
      <c r="W564" s="25"/>
      <c r="X564" s="25"/>
      <c r="Y564" s="25"/>
      <c r="Z564" s="25"/>
    </row>
    <row r="565" spans="1:26" ht="15.75" customHeight="1">
      <c r="A565" s="25"/>
      <c r="B565" s="25"/>
      <c r="C565" s="25"/>
      <c r="D565" s="25"/>
      <c r="E565" s="25"/>
      <c r="F565" s="25"/>
      <c r="G565" s="25"/>
      <c r="H565" s="25"/>
      <c r="I565" s="25"/>
      <c r="J565" s="25"/>
      <c r="K565" s="25"/>
      <c r="L565" s="25"/>
      <c r="M565" s="25"/>
      <c r="N565" s="25"/>
      <c r="O565" s="25"/>
      <c r="P565" s="25"/>
      <c r="Q565" s="25"/>
      <c r="R565" s="25"/>
      <c r="S565" s="25"/>
      <c r="T565" s="25"/>
      <c r="U565" s="25"/>
      <c r="V565" s="25"/>
      <c r="W565" s="25"/>
      <c r="X565" s="25"/>
      <c r="Y565" s="25"/>
      <c r="Z565" s="25"/>
    </row>
    <row r="566" spans="1:26" ht="15.75" customHeight="1">
      <c r="A566" s="25"/>
      <c r="B566" s="25"/>
      <c r="C566" s="25"/>
      <c r="D566" s="25"/>
      <c r="E566" s="25"/>
      <c r="F566" s="25"/>
      <c r="G566" s="25"/>
      <c r="H566" s="25"/>
      <c r="I566" s="25"/>
      <c r="J566" s="25"/>
      <c r="K566" s="25"/>
      <c r="L566" s="25"/>
      <c r="M566" s="25"/>
      <c r="N566" s="25"/>
      <c r="O566" s="25"/>
      <c r="P566" s="25"/>
      <c r="Q566" s="25"/>
      <c r="R566" s="25"/>
      <c r="S566" s="25"/>
      <c r="T566" s="25"/>
      <c r="U566" s="25"/>
      <c r="V566" s="25"/>
      <c r="W566" s="25"/>
      <c r="X566" s="25"/>
      <c r="Y566" s="25"/>
      <c r="Z566" s="25"/>
    </row>
    <row r="567" spans="1:26" ht="15.75" customHeight="1">
      <c r="A567" s="25"/>
      <c r="B567" s="25"/>
      <c r="C567" s="25"/>
      <c r="D567" s="25"/>
      <c r="E567" s="25"/>
      <c r="F567" s="25"/>
      <c r="G567" s="25"/>
      <c r="H567" s="25"/>
      <c r="I567" s="25"/>
      <c r="J567" s="25"/>
      <c r="K567" s="25"/>
      <c r="L567" s="25"/>
      <c r="M567" s="25"/>
      <c r="N567" s="25"/>
      <c r="O567" s="25"/>
      <c r="P567" s="25"/>
      <c r="Q567" s="25"/>
      <c r="R567" s="25"/>
      <c r="S567" s="25"/>
      <c r="T567" s="25"/>
      <c r="U567" s="25"/>
      <c r="V567" s="25"/>
      <c r="W567" s="25"/>
      <c r="X567" s="25"/>
      <c r="Y567" s="25"/>
      <c r="Z567" s="25"/>
    </row>
    <row r="568" spans="1:26" ht="15.75" customHeight="1">
      <c r="A568" s="25"/>
      <c r="B568" s="25"/>
      <c r="C568" s="25"/>
      <c r="D568" s="25"/>
      <c r="E568" s="25"/>
      <c r="F568" s="25"/>
      <c r="G568" s="25"/>
      <c r="H568" s="25"/>
      <c r="I568" s="25"/>
      <c r="J568" s="25"/>
      <c r="K568" s="25"/>
      <c r="L568" s="25"/>
      <c r="M568" s="25"/>
      <c r="N568" s="25"/>
      <c r="O568" s="25"/>
      <c r="P568" s="25"/>
      <c r="Q568" s="25"/>
      <c r="R568" s="25"/>
      <c r="S568" s="25"/>
      <c r="T568" s="25"/>
      <c r="U568" s="25"/>
      <c r="V568" s="25"/>
      <c r="W568" s="25"/>
      <c r="X568" s="25"/>
      <c r="Y568" s="25"/>
      <c r="Z568" s="25"/>
    </row>
    <row r="569" spans="1:26" ht="15.75" customHeight="1">
      <c r="A569" s="25"/>
      <c r="B569" s="25"/>
      <c r="C569" s="25"/>
      <c r="D569" s="25"/>
      <c r="E569" s="25"/>
      <c r="F569" s="25"/>
      <c r="G569" s="25"/>
      <c r="H569" s="25"/>
      <c r="I569" s="25"/>
      <c r="J569" s="25"/>
      <c r="K569" s="25"/>
      <c r="L569" s="25"/>
      <c r="M569" s="25"/>
      <c r="N569" s="25"/>
      <c r="O569" s="25"/>
      <c r="P569" s="25"/>
      <c r="Q569" s="25"/>
      <c r="R569" s="25"/>
      <c r="S569" s="25"/>
      <c r="T569" s="25"/>
      <c r="U569" s="25"/>
      <c r="V569" s="25"/>
      <c r="W569" s="25"/>
      <c r="X569" s="25"/>
      <c r="Y569" s="25"/>
      <c r="Z569" s="25"/>
    </row>
    <row r="570" spans="1:26" ht="15.75" customHeight="1">
      <c r="A570" s="25"/>
      <c r="B570" s="25"/>
      <c r="C570" s="25"/>
      <c r="D570" s="25"/>
      <c r="E570" s="25"/>
      <c r="F570" s="25"/>
      <c r="G570" s="25"/>
      <c r="H570" s="25"/>
      <c r="I570" s="25"/>
      <c r="J570" s="25"/>
      <c r="K570" s="25"/>
      <c r="L570" s="25"/>
      <c r="M570" s="25"/>
      <c r="N570" s="25"/>
      <c r="O570" s="25"/>
      <c r="P570" s="25"/>
      <c r="Q570" s="25"/>
      <c r="R570" s="25"/>
      <c r="S570" s="25"/>
      <c r="T570" s="25"/>
      <c r="U570" s="25"/>
      <c r="V570" s="25"/>
      <c r="W570" s="25"/>
      <c r="X570" s="25"/>
      <c r="Y570" s="25"/>
      <c r="Z570" s="25"/>
    </row>
    <row r="571" spans="1:26" ht="15.75" customHeight="1">
      <c r="A571" s="25"/>
      <c r="B571" s="25"/>
      <c r="C571" s="25"/>
      <c r="D571" s="25"/>
      <c r="E571" s="25"/>
      <c r="F571" s="25"/>
      <c r="G571" s="25"/>
      <c r="H571" s="25"/>
      <c r="I571" s="25"/>
      <c r="J571" s="25"/>
      <c r="K571" s="25"/>
      <c r="L571" s="25"/>
      <c r="M571" s="25"/>
      <c r="N571" s="25"/>
      <c r="O571" s="25"/>
      <c r="P571" s="25"/>
      <c r="Q571" s="25"/>
      <c r="R571" s="25"/>
      <c r="S571" s="25"/>
      <c r="T571" s="25"/>
      <c r="U571" s="25"/>
      <c r="V571" s="25"/>
      <c r="W571" s="25"/>
      <c r="X571" s="25"/>
      <c r="Y571" s="25"/>
      <c r="Z571" s="25"/>
    </row>
    <row r="572" spans="1:26" ht="15.75" customHeight="1">
      <c r="A572" s="25"/>
      <c r="B572" s="25"/>
      <c r="C572" s="25"/>
      <c r="D572" s="25"/>
      <c r="E572" s="25"/>
      <c r="F572" s="25"/>
      <c r="G572" s="25"/>
      <c r="H572" s="25"/>
      <c r="I572" s="25"/>
      <c r="J572" s="25"/>
      <c r="K572" s="25"/>
      <c r="L572" s="25"/>
      <c r="M572" s="25"/>
      <c r="N572" s="25"/>
      <c r="O572" s="25"/>
      <c r="P572" s="25"/>
      <c r="Q572" s="25"/>
      <c r="R572" s="25"/>
      <c r="S572" s="25"/>
      <c r="T572" s="25"/>
      <c r="U572" s="25"/>
      <c r="V572" s="25"/>
      <c r="W572" s="25"/>
      <c r="X572" s="25"/>
      <c r="Y572" s="25"/>
      <c r="Z572" s="25"/>
    </row>
    <row r="573" spans="1:26" ht="15.75" customHeight="1">
      <c r="A573" s="25"/>
      <c r="B573" s="25"/>
      <c r="C573" s="25"/>
      <c r="D573" s="25"/>
      <c r="E573" s="25"/>
      <c r="F573" s="25"/>
      <c r="G573" s="25"/>
      <c r="H573" s="25"/>
      <c r="I573" s="25"/>
      <c r="J573" s="25"/>
      <c r="K573" s="25"/>
      <c r="L573" s="25"/>
      <c r="M573" s="25"/>
      <c r="N573" s="25"/>
      <c r="O573" s="25"/>
      <c r="P573" s="25"/>
      <c r="Q573" s="25"/>
      <c r="R573" s="25"/>
      <c r="S573" s="25"/>
      <c r="T573" s="25"/>
      <c r="U573" s="25"/>
      <c r="V573" s="25"/>
      <c r="W573" s="25"/>
      <c r="X573" s="25"/>
      <c r="Y573" s="25"/>
      <c r="Z573" s="25"/>
    </row>
    <row r="574" spans="1:26" ht="15.75" customHeight="1">
      <c r="A574" s="25"/>
      <c r="B574" s="25"/>
      <c r="C574" s="25"/>
      <c r="D574" s="25"/>
      <c r="E574" s="25"/>
      <c r="F574" s="25"/>
      <c r="G574" s="25"/>
      <c r="H574" s="25"/>
      <c r="I574" s="25"/>
      <c r="J574" s="25"/>
      <c r="K574" s="25"/>
      <c r="L574" s="25"/>
      <c r="M574" s="25"/>
      <c r="N574" s="25"/>
      <c r="O574" s="25"/>
      <c r="P574" s="25"/>
      <c r="Q574" s="25"/>
      <c r="R574" s="25"/>
      <c r="S574" s="25"/>
      <c r="T574" s="25"/>
      <c r="U574" s="25"/>
      <c r="V574" s="25"/>
      <c r="W574" s="25"/>
      <c r="X574" s="25"/>
      <c r="Y574" s="25"/>
      <c r="Z574" s="25"/>
    </row>
    <row r="575" spans="1:26" ht="15.75" customHeight="1">
      <c r="A575" s="25"/>
      <c r="B575" s="25"/>
      <c r="C575" s="25"/>
      <c r="D575" s="25"/>
      <c r="E575" s="25"/>
      <c r="F575" s="25"/>
      <c r="G575" s="25"/>
      <c r="H575" s="25"/>
      <c r="I575" s="25"/>
      <c r="J575" s="25"/>
      <c r="K575" s="25"/>
      <c r="L575" s="25"/>
      <c r="M575" s="25"/>
      <c r="N575" s="25"/>
      <c r="O575" s="25"/>
      <c r="P575" s="25"/>
      <c r="Q575" s="25"/>
      <c r="R575" s="25"/>
      <c r="S575" s="25"/>
      <c r="T575" s="25"/>
      <c r="U575" s="25"/>
      <c r="V575" s="25"/>
      <c r="W575" s="25"/>
      <c r="X575" s="25"/>
      <c r="Y575" s="25"/>
      <c r="Z575" s="25"/>
    </row>
    <row r="576" spans="1:26" ht="15.75" customHeight="1">
      <c r="A576" s="25"/>
      <c r="B576" s="25"/>
      <c r="C576" s="25"/>
      <c r="D576" s="25"/>
      <c r="E576" s="25"/>
      <c r="F576" s="25"/>
      <c r="G576" s="25"/>
      <c r="H576" s="25"/>
      <c r="I576" s="25"/>
      <c r="J576" s="25"/>
      <c r="K576" s="25"/>
      <c r="L576" s="25"/>
      <c r="M576" s="25"/>
      <c r="N576" s="25"/>
      <c r="O576" s="25"/>
      <c r="P576" s="25"/>
      <c r="Q576" s="25"/>
      <c r="R576" s="25"/>
      <c r="S576" s="25"/>
      <c r="T576" s="25"/>
      <c r="U576" s="25"/>
      <c r="V576" s="25"/>
      <c r="W576" s="25"/>
      <c r="X576" s="25"/>
      <c r="Y576" s="25"/>
      <c r="Z576" s="25"/>
    </row>
    <row r="577" spans="1:26" ht="15.75" customHeight="1">
      <c r="A577" s="25"/>
      <c r="B577" s="25"/>
      <c r="C577" s="25"/>
      <c r="D577" s="25"/>
      <c r="E577" s="25"/>
      <c r="F577" s="25"/>
      <c r="G577" s="25"/>
      <c r="H577" s="25"/>
      <c r="I577" s="25"/>
      <c r="J577" s="25"/>
      <c r="K577" s="25"/>
      <c r="L577" s="25"/>
      <c r="M577" s="25"/>
      <c r="N577" s="25"/>
      <c r="O577" s="25"/>
      <c r="P577" s="25"/>
      <c r="Q577" s="25"/>
      <c r="R577" s="25"/>
      <c r="S577" s="25"/>
      <c r="T577" s="25"/>
      <c r="U577" s="25"/>
      <c r="V577" s="25"/>
      <c r="W577" s="25"/>
      <c r="X577" s="25"/>
      <c r="Y577" s="25"/>
      <c r="Z577" s="25"/>
    </row>
    <row r="578" spans="1:26" ht="15.75" customHeight="1">
      <c r="A578" s="25"/>
      <c r="B578" s="25"/>
      <c r="C578" s="25"/>
      <c r="D578" s="25"/>
      <c r="E578" s="25"/>
      <c r="F578" s="25"/>
      <c r="G578" s="25"/>
      <c r="H578" s="25"/>
      <c r="I578" s="25"/>
      <c r="J578" s="25"/>
      <c r="K578" s="25"/>
      <c r="L578" s="25"/>
      <c r="M578" s="25"/>
      <c r="N578" s="25"/>
      <c r="O578" s="25"/>
      <c r="P578" s="25"/>
      <c r="Q578" s="25"/>
      <c r="R578" s="25"/>
      <c r="S578" s="25"/>
      <c r="T578" s="25"/>
      <c r="U578" s="25"/>
      <c r="V578" s="25"/>
      <c r="W578" s="25"/>
      <c r="X578" s="25"/>
      <c r="Y578" s="25"/>
      <c r="Z578" s="25"/>
    </row>
    <row r="579" spans="1:26" ht="15.75" customHeight="1">
      <c r="A579" s="25"/>
      <c r="B579" s="25"/>
      <c r="C579" s="25"/>
      <c r="D579" s="25"/>
      <c r="E579" s="25"/>
      <c r="F579" s="25"/>
      <c r="G579" s="25"/>
      <c r="H579" s="25"/>
      <c r="I579" s="25"/>
      <c r="J579" s="25"/>
      <c r="K579" s="25"/>
      <c r="L579" s="25"/>
      <c r="M579" s="25"/>
      <c r="N579" s="25"/>
      <c r="O579" s="25"/>
      <c r="P579" s="25"/>
      <c r="Q579" s="25"/>
      <c r="R579" s="25"/>
      <c r="S579" s="25"/>
      <c r="T579" s="25"/>
      <c r="U579" s="25"/>
      <c r="V579" s="25"/>
      <c r="W579" s="25"/>
      <c r="X579" s="25"/>
      <c r="Y579" s="25"/>
      <c r="Z579" s="25"/>
    </row>
    <row r="580" spans="1:26" ht="15.75" customHeight="1">
      <c r="A580" s="25"/>
      <c r="B580" s="25"/>
      <c r="C580" s="25"/>
      <c r="D580" s="25"/>
      <c r="E580" s="25"/>
      <c r="F580" s="25"/>
      <c r="G580" s="25"/>
      <c r="H580" s="25"/>
      <c r="I580" s="25"/>
      <c r="J580" s="25"/>
      <c r="K580" s="25"/>
      <c r="L580" s="25"/>
      <c r="M580" s="25"/>
      <c r="N580" s="25"/>
      <c r="O580" s="25"/>
      <c r="P580" s="25"/>
      <c r="Q580" s="25"/>
      <c r="R580" s="25"/>
      <c r="S580" s="25"/>
      <c r="T580" s="25"/>
      <c r="U580" s="25"/>
      <c r="V580" s="25"/>
      <c r="W580" s="25"/>
      <c r="X580" s="25"/>
      <c r="Y580" s="25"/>
      <c r="Z580" s="25"/>
    </row>
    <row r="581" spans="1:26" ht="15.75" customHeight="1">
      <c r="A581" s="25"/>
      <c r="B581" s="25"/>
      <c r="C581" s="25"/>
      <c r="D581" s="25"/>
      <c r="E581" s="25"/>
      <c r="F581" s="25"/>
      <c r="G581" s="25"/>
      <c r="H581" s="25"/>
      <c r="I581" s="25"/>
      <c r="J581" s="25"/>
      <c r="K581" s="25"/>
      <c r="L581" s="25"/>
      <c r="M581" s="25"/>
      <c r="N581" s="25"/>
      <c r="O581" s="25"/>
      <c r="P581" s="25"/>
      <c r="Q581" s="25"/>
      <c r="R581" s="25"/>
      <c r="S581" s="25"/>
      <c r="T581" s="25"/>
      <c r="U581" s="25"/>
      <c r="V581" s="25"/>
      <c r="W581" s="25"/>
      <c r="X581" s="25"/>
      <c r="Y581" s="25"/>
      <c r="Z581" s="25"/>
    </row>
    <row r="582" spans="1:26" ht="15.75" customHeight="1">
      <c r="A582" s="25"/>
      <c r="B582" s="25"/>
      <c r="C582" s="25"/>
      <c r="D582" s="25"/>
      <c r="E582" s="25"/>
      <c r="F582" s="25"/>
      <c r="G582" s="25"/>
      <c r="H582" s="25"/>
      <c r="I582" s="25"/>
      <c r="J582" s="25"/>
      <c r="K582" s="25"/>
      <c r="L582" s="25"/>
      <c r="M582" s="25"/>
      <c r="N582" s="25"/>
      <c r="O582" s="25"/>
      <c r="P582" s="25"/>
      <c r="Q582" s="25"/>
      <c r="R582" s="25"/>
      <c r="S582" s="25"/>
      <c r="T582" s="25"/>
      <c r="U582" s="25"/>
      <c r="V582" s="25"/>
      <c r="W582" s="25"/>
      <c r="X582" s="25"/>
      <c r="Y582" s="25"/>
      <c r="Z582" s="25"/>
    </row>
    <row r="583" spans="1:26" ht="15.75" customHeight="1">
      <c r="A583" s="25"/>
      <c r="B583" s="25"/>
      <c r="C583" s="25"/>
      <c r="D583" s="25"/>
      <c r="E583" s="25"/>
      <c r="F583" s="25"/>
      <c r="G583" s="25"/>
      <c r="H583" s="25"/>
      <c r="I583" s="25"/>
      <c r="J583" s="25"/>
      <c r="K583" s="25"/>
      <c r="L583" s="25"/>
      <c r="M583" s="25"/>
      <c r="N583" s="25"/>
      <c r="O583" s="25"/>
      <c r="P583" s="25"/>
      <c r="Q583" s="25"/>
      <c r="R583" s="25"/>
      <c r="S583" s="25"/>
      <c r="T583" s="25"/>
      <c r="U583" s="25"/>
      <c r="V583" s="25"/>
      <c r="W583" s="25"/>
      <c r="X583" s="25"/>
      <c r="Y583" s="25"/>
      <c r="Z583" s="25"/>
    </row>
    <row r="584" spans="1:26" ht="15.75" customHeight="1">
      <c r="A584" s="25"/>
      <c r="B584" s="25"/>
      <c r="C584" s="25"/>
      <c r="D584" s="25"/>
      <c r="E584" s="25"/>
      <c r="F584" s="25"/>
      <c r="G584" s="25"/>
      <c r="H584" s="25"/>
      <c r="I584" s="25"/>
      <c r="J584" s="25"/>
      <c r="K584" s="25"/>
      <c r="L584" s="25"/>
      <c r="M584" s="25"/>
      <c r="N584" s="25"/>
      <c r="O584" s="25"/>
      <c r="P584" s="25"/>
      <c r="Q584" s="25"/>
      <c r="R584" s="25"/>
      <c r="S584" s="25"/>
      <c r="T584" s="25"/>
      <c r="U584" s="25"/>
      <c r="V584" s="25"/>
      <c r="W584" s="25"/>
      <c r="X584" s="25"/>
      <c r="Y584" s="25"/>
      <c r="Z584" s="25"/>
    </row>
    <row r="585" spans="1:26" ht="15.75" customHeight="1">
      <c r="A585" s="25"/>
      <c r="B585" s="25"/>
      <c r="C585" s="25"/>
      <c r="D585" s="25"/>
      <c r="E585" s="25"/>
      <c r="F585" s="25"/>
      <c r="G585" s="25"/>
      <c r="H585" s="25"/>
      <c r="I585" s="25"/>
      <c r="J585" s="25"/>
      <c r="K585" s="25"/>
      <c r="L585" s="25"/>
      <c r="M585" s="25"/>
      <c r="N585" s="25"/>
      <c r="O585" s="25"/>
      <c r="P585" s="25"/>
      <c r="Q585" s="25"/>
      <c r="R585" s="25"/>
      <c r="S585" s="25"/>
      <c r="T585" s="25"/>
      <c r="U585" s="25"/>
      <c r="V585" s="25"/>
      <c r="W585" s="25"/>
      <c r="X585" s="25"/>
      <c r="Y585" s="25"/>
      <c r="Z585" s="25"/>
    </row>
    <row r="586" spans="1:26" ht="15.75" customHeight="1">
      <c r="A586" s="25"/>
      <c r="B586" s="25"/>
      <c r="C586" s="25"/>
      <c r="D586" s="25"/>
      <c r="E586" s="25"/>
      <c r="F586" s="25"/>
      <c r="G586" s="25"/>
      <c r="H586" s="25"/>
      <c r="I586" s="25"/>
      <c r="J586" s="25"/>
      <c r="K586" s="25"/>
      <c r="L586" s="25"/>
      <c r="M586" s="25"/>
      <c r="N586" s="25"/>
      <c r="O586" s="25"/>
      <c r="P586" s="25"/>
      <c r="Q586" s="25"/>
      <c r="R586" s="25"/>
      <c r="S586" s="25"/>
      <c r="T586" s="25"/>
      <c r="U586" s="25"/>
      <c r="V586" s="25"/>
      <c r="W586" s="25"/>
      <c r="X586" s="25"/>
      <c r="Y586" s="25"/>
      <c r="Z586" s="25"/>
    </row>
    <row r="587" spans="1:26" ht="15.75" customHeight="1">
      <c r="A587" s="25"/>
      <c r="B587" s="25"/>
      <c r="C587" s="25"/>
      <c r="D587" s="25"/>
      <c r="E587" s="25"/>
      <c r="F587" s="25"/>
      <c r="G587" s="25"/>
      <c r="H587" s="25"/>
      <c r="I587" s="25"/>
      <c r="J587" s="25"/>
      <c r="K587" s="25"/>
      <c r="L587" s="25"/>
      <c r="M587" s="25"/>
      <c r="N587" s="25"/>
      <c r="O587" s="25"/>
      <c r="P587" s="25"/>
      <c r="Q587" s="25"/>
      <c r="R587" s="25"/>
      <c r="S587" s="25"/>
      <c r="T587" s="25"/>
      <c r="U587" s="25"/>
      <c r="V587" s="25"/>
      <c r="W587" s="25"/>
      <c r="X587" s="25"/>
      <c r="Y587" s="25"/>
      <c r="Z587" s="25"/>
    </row>
    <row r="588" spans="1:26" ht="15.75" customHeight="1">
      <c r="A588" s="25"/>
      <c r="B588" s="25"/>
      <c r="C588" s="25"/>
      <c r="D588" s="25"/>
      <c r="E588" s="25"/>
      <c r="F588" s="25"/>
      <c r="G588" s="25"/>
      <c r="H588" s="25"/>
      <c r="I588" s="25"/>
      <c r="J588" s="25"/>
      <c r="K588" s="25"/>
      <c r="L588" s="25"/>
      <c r="M588" s="25"/>
      <c r="N588" s="25"/>
      <c r="O588" s="25"/>
      <c r="P588" s="25"/>
      <c r="Q588" s="25"/>
      <c r="R588" s="25"/>
      <c r="S588" s="25"/>
      <c r="T588" s="25"/>
      <c r="U588" s="25"/>
      <c r="V588" s="25"/>
      <c r="W588" s="25"/>
      <c r="X588" s="25"/>
      <c r="Y588" s="25"/>
      <c r="Z588" s="25"/>
    </row>
    <row r="589" spans="1:26" ht="15.75" customHeight="1">
      <c r="A589" s="25"/>
      <c r="B589" s="25"/>
      <c r="C589" s="25"/>
      <c r="D589" s="25"/>
      <c r="E589" s="25"/>
      <c r="F589" s="25"/>
      <c r="G589" s="25"/>
      <c r="H589" s="25"/>
      <c r="I589" s="25"/>
      <c r="J589" s="25"/>
      <c r="K589" s="25"/>
      <c r="L589" s="25"/>
      <c r="M589" s="25"/>
      <c r="N589" s="25"/>
      <c r="O589" s="25"/>
      <c r="P589" s="25"/>
      <c r="Q589" s="25"/>
      <c r="R589" s="25"/>
      <c r="S589" s="25"/>
      <c r="T589" s="25"/>
      <c r="U589" s="25"/>
      <c r="V589" s="25"/>
      <c r="W589" s="25"/>
      <c r="X589" s="25"/>
      <c r="Y589" s="25"/>
      <c r="Z589" s="25"/>
    </row>
    <row r="590" spans="1:26" ht="15.75" customHeight="1">
      <c r="A590" s="25"/>
      <c r="B590" s="25"/>
      <c r="C590" s="25"/>
      <c r="D590" s="25"/>
      <c r="E590" s="25"/>
      <c r="F590" s="25"/>
      <c r="G590" s="25"/>
      <c r="H590" s="25"/>
      <c r="I590" s="25"/>
      <c r="J590" s="25"/>
      <c r="K590" s="25"/>
      <c r="L590" s="25"/>
      <c r="M590" s="25"/>
      <c r="N590" s="25"/>
      <c r="O590" s="25"/>
      <c r="P590" s="25"/>
      <c r="Q590" s="25"/>
      <c r="R590" s="25"/>
      <c r="S590" s="25"/>
      <c r="T590" s="25"/>
      <c r="U590" s="25"/>
      <c r="V590" s="25"/>
      <c r="W590" s="25"/>
      <c r="X590" s="25"/>
      <c r="Y590" s="25"/>
      <c r="Z590" s="25"/>
    </row>
    <row r="591" spans="1:26" ht="15.75" customHeight="1">
      <c r="A591" s="25"/>
      <c r="B591" s="25"/>
      <c r="C591" s="25"/>
      <c r="D591" s="25"/>
      <c r="E591" s="25"/>
      <c r="F591" s="25"/>
      <c r="G591" s="25"/>
      <c r="H591" s="25"/>
      <c r="I591" s="25"/>
      <c r="J591" s="25"/>
      <c r="K591" s="25"/>
      <c r="L591" s="25"/>
      <c r="M591" s="25"/>
      <c r="N591" s="25"/>
      <c r="O591" s="25"/>
      <c r="P591" s="25"/>
      <c r="Q591" s="25"/>
      <c r="R591" s="25"/>
      <c r="S591" s="25"/>
      <c r="T591" s="25"/>
      <c r="U591" s="25"/>
      <c r="V591" s="25"/>
      <c r="W591" s="25"/>
      <c r="X591" s="25"/>
      <c r="Y591" s="25"/>
      <c r="Z591" s="25"/>
    </row>
    <row r="592" spans="1:26" ht="15.75" customHeight="1">
      <c r="A592" s="25"/>
      <c r="B592" s="25"/>
      <c r="C592" s="25"/>
      <c r="D592" s="25"/>
      <c r="E592" s="25"/>
      <c r="F592" s="25"/>
      <c r="G592" s="25"/>
      <c r="H592" s="25"/>
      <c r="I592" s="25"/>
      <c r="J592" s="25"/>
      <c r="K592" s="25"/>
      <c r="L592" s="25"/>
      <c r="M592" s="25"/>
      <c r="N592" s="25"/>
      <c r="O592" s="25"/>
      <c r="P592" s="25"/>
      <c r="Q592" s="25"/>
      <c r="R592" s="25"/>
      <c r="S592" s="25"/>
      <c r="T592" s="25"/>
      <c r="U592" s="25"/>
      <c r="V592" s="25"/>
      <c r="W592" s="25"/>
      <c r="X592" s="25"/>
      <c r="Y592" s="25"/>
      <c r="Z592" s="25"/>
    </row>
    <row r="593" spans="1:26" ht="15.75" customHeight="1">
      <c r="A593" s="25"/>
      <c r="B593" s="25"/>
      <c r="C593" s="25"/>
      <c r="D593" s="25"/>
      <c r="E593" s="25"/>
      <c r="F593" s="25"/>
      <c r="G593" s="25"/>
      <c r="H593" s="25"/>
      <c r="I593" s="25"/>
      <c r="J593" s="25"/>
      <c r="K593" s="25"/>
      <c r="L593" s="25"/>
      <c r="M593" s="25"/>
      <c r="N593" s="25"/>
      <c r="O593" s="25"/>
      <c r="P593" s="25"/>
      <c r="Q593" s="25"/>
      <c r="R593" s="25"/>
      <c r="S593" s="25"/>
      <c r="T593" s="25"/>
      <c r="U593" s="25"/>
      <c r="V593" s="25"/>
      <c r="W593" s="25"/>
      <c r="X593" s="25"/>
      <c r="Y593" s="25"/>
      <c r="Z593" s="25"/>
    </row>
    <row r="594" spans="1:26" ht="15.75" customHeight="1">
      <c r="A594" s="25"/>
      <c r="B594" s="25"/>
      <c r="C594" s="25"/>
      <c r="D594" s="25"/>
      <c r="E594" s="25"/>
      <c r="F594" s="25"/>
      <c r="G594" s="25"/>
      <c r="H594" s="25"/>
      <c r="I594" s="25"/>
      <c r="J594" s="25"/>
      <c r="K594" s="25"/>
      <c r="L594" s="25"/>
      <c r="M594" s="25"/>
      <c r="N594" s="25"/>
      <c r="O594" s="25"/>
      <c r="P594" s="25"/>
      <c r="Q594" s="25"/>
      <c r="R594" s="25"/>
      <c r="S594" s="25"/>
      <c r="T594" s="25"/>
      <c r="U594" s="25"/>
      <c r="V594" s="25"/>
      <c r="W594" s="25"/>
      <c r="X594" s="25"/>
      <c r="Y594" s="25"/>
      <c r="Z594" s="25"/>
    </row>
    <row r="595" spans="1:26" ht="15.75" customHeight="1">
      <c r="A595" s="25"/>
      <c r="B595" s="25"/>
      <c r="C595" s="25"/>
      <c r="D595" s="25"/>
      <c r="E595" s="25"/>
      <c r="F595" s="25"/>
      <c r="G595" s="25"/>
      <c r="H595" s="25"/>
      <c r="I595" s="25"/>
      <c r="J595" s="25"/>
      <c r="K595" s="25"/>
      <c r="L595" s="25"/>
      <c r="M595" s="25"/>
      <c r="N595" s="25"/>
      <c r="O595" s="25"/>
      <c r="P595" s="25"/>
      <c r="Q595" s="25"/>
      <c r="R595" s="25"/>
      <c r="S595" s="25"/>
      <c r="T595" s="25"/>
      <c r="U595" s="25"/>
      <c r="V595" s="25"/>
      <c r="W595" s="25"/>
      <c r="X595" s="25"/>
      <c r="Y595" s="25"/>
      <c r="Z595" s="25"/>
    </row>
    <row r="596" spans="1:26" ht="15.75" customHeight="1">
      <c r="A596" s="25"/>
      <c r="B596" s="25"/>
      <c r="C596" s="25"/>
      <c r="D596" s="25"/>
      <c r="E596" s="25"/>
      <c r="F596" s="25"/>
      <c r="G596" s="25"/>
      <c r="H596" s="25"/>
      <c r="I596" s="25"/>
      <c r="J596" s="25"/>
      <c r="K596" s="25"/>
      <c r="L596" s="25"/>
      <c r="M596" s="25"/>
      <c r="N596" s="25"/>
      <c r="O596" s="25"/>
      <c r="P596" s="25"/>
      <c r="Q596" s="25"/>
      <c r="R596" s="25"/>
      <c r="S596" s="25"/>
      <c r="T596" s="25"/>
      <c r="U596" s="25"/>
      <c r="V596" s="25"/>
      <c r="W596" s="25"/>
      <c r="X596" s="25"/>
      <c r="Y596" s="25"/>
      <c r="Z596" s="25"/>
    </row>
    <row r="597" spans="1:26" ht="15.75" customHeight="1">
      <c r="A597" s="25"/>
      <c r="B597" s="25"/>
      <c r="C597" s="25"/>
      <c r="D597" s="25"/>
      <c r="E597" s="25"/>
      <c r="F597" s="25"/>
      <c r="G597" s="25"/>
      <c r="H597" s="25"/>
      <c r="I597" s="25"/>
      <c r="J597" s="25"/>
      <c r="K597" s="25"/>
      <c r="L597" s="25"/>
      <c r="M597" s="25"/>
      <c r="N597" s="25"/>
      <c r="O597" s="25"/>
      <c r="P597" s="25"/>
      <c r="Q597" s="25"/>
      <c r="R597" s="25"/>
      <c r="S597" s="25"/>
      <c r="T597" s="25"/>
      <c r="U597" s="25"/>
      <c r="V597" s="25"/>
      <c r="W597" s="25"/>
      <c r="X597" s="25"/>
      <c r="Y597" s="25"/>
      <c r="Z597" s="25"/>
    </row>
    <row r="598" spans="1:26" ht="15.75" customHeight="1">
      <c r="A598" s="25"/>
      <c r="B598" s="25"/>
      <c r="C598" s="25"/>
      <c r="D598" s="25"/>
      <c r="E598" s="25"/>
      <c r="F598" s="25"/>
      <c r="G598" s="25"/>
      <c r="H598" s="25"/>
      <c r="I598" s="25"/>
      <c r="J598" s="25"/>
      <c r="K598" s="25"/>
      <c r="L598" s="25"/>
      <c r="M598" s="25"/>
      <c r="N598" s="25"/>
      <c r="O598" s="25"/>
      <c r="P598" s="25"/>
      <c r="Q598" s="25"/>
      <c r="R598" s="25"/>
      <c r="S598" s="25"/>
      <c r="T598" s="25"/>
      <c r="U598" s="25"/>
      <c r="V598" s="25"/>
      <c r="W598" s="25"/>
      <c r="X598" s="25"/>
      <c r="Y598" s="25"/>
      <c r="Z598" s="25"/>
    </row>
    <row r="599" spans="1:26" ht="15.75" customHeight="1">
      <c r="A599" s="25"/>
      <c r="B599" s="25"/>
      <c r="C599" s="25"/>
      <c r="D599" s="25"/>
      <c r="E599" s="25"/>
      <c r="F599" s="25"/>
      <c r="G599" s="25"/>
      <c r="H599" s="25"/>
      <c r="I599" s="25"/>
      <c r="J599" s="25"/>
      <c r="K599" s="25"/>
      <c r="L599" s="25"/>
      <c r="M599" s="25"/>
      <c r="N599" s="25"/>
      <c r="O599" s="25"/>
      <c r="P599" s="25"/>
      <c r="Q599" s="25"/>
      <c r="R599" s="25"/>
      <c r="S599" s="25"/>
      <c r="T599" s="25"/>
      <c r="U599" s="25"/>
      <c r="V599" s="25"/>
      <c r="W599" s="25"/>
      <c r="X599" s="25"/>
      <c r="Y599" s="25"/>
      <c r="Z599" s="25"/>
    </row>
    <row r="600" spans="1:26" ht="15.75" customHeight="1">
      <c r="A600" s="25"/>
      <c r="B600" s="25"/>
      <c r="C600" s="25"/>
      <c r="D600" s="25"/>
      <c r="E600" s="25"/>
      <c r="F600" s="25"/>
      <c r="G600" s="25"/>
      <c r="H600" s="25"/>
      <c r="I600" s="25"/>
      <c r="J600" s="25"/>
      <c r="K600" s="25"/>
      <c r="L600" s="25"/>
      <c r="M600" s="25"/>
      <c r="N600" s="25"/>
      <c r="O600" s="25"/>
      <c r="P600" s="25"/>
      <c r="Q600" s="25"/>
      <c r="R600" s="25"/>
      <c r="S600" s="25"/>
      <c r="T600" s="25"/>
      <c r="U600" s="25"/>
      <c r="V600" s="25"/>
      <c r="W600" s="25"/>
      <c r="X600" s="25"/>
      <c r="Y600" s="25"/>
      <c r="Z600" s="25"/>
    </row>
    <row r="601" spans="1:26" ht="15.75" customHeight="1">
      <c r="A601" s="25"/>
      <c r="B601" s="25"/>
      <c r="C601" s="25"/>
      <c r="D601" s="25"/>
      <c r="E601" s="25"/>
      <c r="F601" s="25"/>
      <c r="G601" s="25"/>
      <c r="H601" s="25"/>
      <c r="I601" s="25"/>
      <c r="J601" s="25"/>
      <c r="K601" s="25"/>
      <c r="L601" s="25"/>
      <c r="M601" s="25"/>
      <c r="N601" s="25"/>
      <c r="O601" s="25"/>
      <c r="P601" s="25"/>
      <c r="Q601" s="25"/>
      <c r="R601" s="25"/>
      <c r="S601" s="25"/>
      <c r="T601" s="25"/>
      <c r="U601" s="25"/>
      <c r="V601" s="25"/>
      <c r="W601" s="25"/>
      <c r="X601" s="25"/>
      <c r="Y601" s="25"/>
      <c r="Z601" s="25"/>
    </row>
    <row r="602" spans="1:26" ht="15.75" customHeight="1">
      <c r="A602" s="25"/>
      <c r="B602" s="25"/>
      <c r="C602" s="25"/>
      <c r="D602" s="25"/>
      <c r="E602" s="25"/>
      <c r="F602" s="25"/>
      <c r="G602" s="25"/>
      <c r="H602" s="25"/>
      <c r="I602" s="25"/>
      <c r="J602" s="25"/>
      <c r="K602" s="25"/>
      <c r="L602" s="25"/>
      <c r="M602" s="25"/>
      <c r="N602" s="25"/>
      <c r="O602" s="25"/>
      <c r="P602" s="25"/>
      <c r="Q602" s="25"/>
      <c r="R602" s="25"/>
      <c r="S602" s="25"/>
      <c r="T602" s="25"/>
      <c r="U602" s="25"/>
      <c r="V602" s="25"/>
      <c r="W602" s="25"/>
      <c r="X602" s="25"/>
      <c r="Y602" s="25"/>
      <c r="Z602" s="25"/>
    </row>
    <row r="603" spans="1:26" ht="15.75" customHeight="1">
      <c r="A603" s="25"/>
      <c r="B603" s="25"/>
      <c r="C603" s="25"/>
      <c r="D603" s="25"/>
      <c r="E603" s="25"/>
      <c r="F603" s="25"/>
      <c r="G603" s="25"/>
      <c r="H603" s="25"/>
      <c r="I603" s="25"/>
      <c r="J603" s="25"/>
      <c r="K603" s="25"/>
      <c r="L603" s="25"/>
      <c r="M603" s="25"/>
      <c r="N603" s="25"/>
      <c r="O603" s="25"/>
      <c r="P603" s="25"/>
      <c r="Q603" s="25"/>
      <c r="R603" s="25"/>
      <c r="S603" s="25"/>
      <c r="T603" s="25"/>
      <c r="U603" s="25"/>
      <c r="V603" s="25"/>
      <c r="W603" s="25"/>
      <c r="X603" s="25"/>
      <c r="Y603" s="25"/>
      <c r="Z603" s="25"/>
    </row>
    <row r="604" spans="1:26" ht="15.75" customHeight="1">
      <c r="A604" s="25"/>
      <c r="B604" s="25"/>
      <c r="C604" s="25"/>
      <c r="D604" s="25"/>
      <c r="E604" s="25"/>
      <c r="F604" s="25"/>
      <c r="G604" s="25"/>
      <c r="H604" s="25"/>
      <c r="I604" s="25"/>
      <c r="J604" s="25"/>
      <c r="K604" s="25"/>
      <c r="L604" s="25"/>
      <c r="M604" s="25"/>
      <c r="N604" s="25"/>
      <c r="O604" s="25"/>
      <c r="P604" s="25"/>
      <c r="Q604" s="25"/>
      <c r="R604" s="25"/>
      <c r="S604" s="25"/>
      <c r="T604" s="25"/>
      <c r="U604" s="25"/>
      <c r="V604" s="25"/>
      <c r="W604" s="25"/>
      <c r="X604" s="25"/>
      <c r="Y604" s="25"/>
      <c r="Z604" s="25"/>
    </row>
    <row r="605" spans="1:26" ht="15.75" customHeight="1">
      <c r="A605" s="25"/>
      <c r="B605" s="25"/>
      <c r="C605" s="25"/>
      <c r="D605" s="25"/>
      <c r="E605" s="25"/>
      <c r="F605" s="25"/>
      <c r="G605" s="25"/>
      <c r="H605" s="25"/>
      <c r="I605" s="25"/>
      <c r="J605" s="25"/>
      <c r="K605" s="25"/>
      <c r="L605" s="25"/>
      <c r="M605" s="25"/>
      <c r="N605" s="25"/>
      <c r="O605" s="25"/>
      <c r="P605" s="25"/>
      <c r="Q605" s="25"/>
      <c r="R605" s="25"/>
      <c r="S605" s="25"/>
      <c r="T605" s="25"/>
      <c r="U605" s="25"/>
      <c r="V605" s="25"/>
      <c r="W605" s="25"/>
      <c r="X605" s="25"/>
      <c r="Y605" s="25"/>
      <c r="Z605" s="25"/>
    </row>
    <row r="606" spans="1:26" ht="15.75" customHeight="1">
      <c r="A606" s="25"/>
      <c r="B606" s="25"/>
      <c r="C606" s="25"/>
      <c r="D606" s="25"/>
      <c r="E606" s="25"/>
      <c r="F606" s="25"/>
      <c r="G606" s="25"/>
      <c r="H606" s="25"/>
      <c r="I606" s="25"/>
      <c r="J606" s="25"/>
      <c r="K606" s="25"/>
      <c r="L606" s="25"/>
      <c r="M606" s="25"/>
      <c r="N606" s="25"/>
      <c r="O606" s="25"/>
      <c r="P606" s="25"/>
      <c r="Q606" s="25"/>
      <c r="R606" s="25"/>
      <c r="S606" s="25"/>
      <c r="T606" s="25"/>
      <c r="U606" s="25"/>
      <c r="V606" s="25"/>
      <c r="W606" s="25"/>
      <c r="X606" s="25"/>
      <c r="Y606" s="25"/>
      <c r="Z606" s="25"/>
    </row>
    <row r="607" spans="1:26" ht="15.75" customHeight="1">
      <c r="A607" s="25"/>
      <c r="B607" s="25"/>
      <c r="C607" s="25"/>
      <c r="D607" s="25"/>
      <c r="E607" s="25"/>
      <c r="F607" s="25"/>
      <c r="G607" s="25"/>
      <c r="H607" s="25"/>
      <c r="I607" s="25"/>
      <c r="J607" s="25"/>
      <c r="K607" s="25"/>
      <c r="L607" s="25"/>
      <c r="M607" s="25"/>
      <c r="N607" s="25"/>
      <c r="O607" s="25"/>
      <c r="P607" s="25"/>
      <c r="Q607" s="25"/>
      <c r="R607" s="25"/>
      <c r="S607" s="25"/>
      <c r="T607" s="25"/>
      <c r="U607" s="25"/>
      <c r="V607" s="25"/>
      <c r="W607" s="25"/>
      <c r="X607" s="25"/>
      <c r="Y607" s="25"/>
      <c r="Z607" s="25"/>
    </row>
    <row r="608" spans="1:26" ht="15.75" customHeight="1">
      <c r="A608" s="25"/>
      <c r="B608" s="25"/>
      <c r="C608" s="25"/>
      <c r="D608" s="25"/>
      <c r="E608" s="25"/>
      <c r="F608" s="25"/>
      <c r="G608" s="25"/>
      <c r="H608" s="25"/>
      <c r="I608" s="25"/>
      <c r="J608" s="25"/>
      <c r="K608" s="25"/>
      <c r="L608" s="25"/>
      <c r="M608" s="25"/>
      <c r="N608" s="25"/>
      <c r="O608" s="25"/>
      <c r="P608" s="25"/>
      <c r="Q608" s="25"/>
      <c r="R608" s="25"/>
      <c r="S608" s="25"/>
      <c r="T608" s="25"/>
      <c r="U608" s="25"/>
      <c r="V608" s="25"/>
      <c r="W608" s="25"/>
      <c r="X608" s="25"/>
      <c r="Y608" s="25"/>
      <c r="Z608" s="25"/>
    </row>
    <row r="609" spans="1:26" ht="15.75" customHeight="1">
      <c r="A609" s="25"/>
      <c r="B609" s="25"/>
      <c r="C609" s="25"/>
      <c r="D609" s="25"/>
      <c r="E609" s="25"/>
      <c r="F609" s="25"/>
      <c r="G609" s="25"/>
      <c r="H609" s="25"/>
      <c r="I609" s="25"/>
      <c r="J609" s="25"/>
      <c r="K609" s="25"/>
      <c r="L609" s="25"/>
      <c r="M609" s="25"/>
      <c r="N609" s="25"/>
      <c r="O609" s="25"/>
      <c r="P609" s="25"/>
      <c r="Q609" s="25"/>
      <c r="R609" s="25"/>
      <c r="S609" s="25"/>
      <c r="T609" s="25"/>
      <c r="U609" s="25"/>
      <c r="V609" s="25"/>
      <c r="W609" s="25"/>
      <c r="X609" s="25"/>
      <c r="Y609" s="25"/>
      <c r="Z609" s="25"/>
    </row>
    <row r="610" spans="1:26" ht="15.75" customHeight="1">
      <c r="A610" s="25"/>
      <c r="B610" s="25"/>
      <c r="C610" s="25"/>
      <c r="D610" s="25"/>
      <c r="E610" s="25"/>
      <c r="F610" s="25"/>
      <c r="G610" s="25"/>
      <c r="H610" s="25"/>
      <c r="I610" s="25"/>
      <c r="J610" s="25"/>
      <c r="K610" s="25"/>
      <c r="L610" s="25"/>
      <c r="M610" s="25"/>
      <c r="N610" s="25"/>
      <c r="O610" s="25"/>
      <c r="P610" s="25"/>
      <c r="Q610" s="25"/>
      <c r="R610" s="25"/>
      <c r="S610" s="25"/>
      <c r="T610" s="25"/>
      <c r="U610" s="25"/>
      <c r="V610" s="25"/>
      <c r="W610" s="25"/>
      <c r="X610" s="25"/>
      <c r="Y610" s="25"/>
      <c r="Z610" s="25"/>
    </row>
    <row r="611" spans="1:26" ht="15.75" customHeight="1">
      <c r="A611" s="25"/>
      <c r="B611" s="25"/>
      <c r="C611" s="25"/>
      <c r="D611" s="25"/>
      <c r="E611" s="25"/>
      <c r="F611" s="25"/>
      <c r="G611" s="25"/>
      <c r="H611" s="25"/>
      <c r="I611" s="25"/>
      <c r="J611" s="25"/>
      <c r="K611" s="25"/>
      <c r="L611" s="25"/>
      <c r="M611" s="25"/>
      <c r="N611" s="25"/>
      <c r="O611" s="25"/>
      <c r="P611" s="25"/>
      <c r="Q611" s="25"/>
      <c r="R611" s="25"/>
      <c r="S611" s="25"/>
      <c r="T611" s="25"/>
      <c r="U611" s="25"/>
      <c r="V611" s="25"/>
      <c r="W611" s="25"/>
      <c r="X611" s="25"/>
      <c r="Y611" s="25"/>
      <c r="Z611" s="25"/>
    </row>
    <row r="612" spans="1:26" ht="15.75" customHeight="1">
      <c r="A612" s="25"/>
      <c r="B612" s="25"/>
      <c r="C612" s="25"/>
      <c r="D612" s="25"/>
      <c r="E612" s="25"/>
      <c r="F612" s="25"/>
      <c r="G612" s="25"/>
      <c r="H612" s="25"/>
      <c r="I612" s="25"/>
      <c r="J612" s="25"/>
      <c r="K612" s="25"/>
      <c r="L612" s="25"/>
      <c r="M612" s="25"/>
      <c r="N612" s="25"/>
      <c r="O612" s="25"/>
      <c r="P612" s="25"/>
      <c r="Q612" s="25"/>
      <c r="R612" s="25"/>
      <c r="S612" s="25"/>
      <c r="T612" s="25"/>
      <c r="U612" s="25"/>
      <c r="V612" s="25"/>
      <c r="W612" s="25"/>
      <c r="X612" s="25"/>
      <c r="Y612" s="25"/>
      <c r="Z612" s="25"/>
    </row>
    <row r="613" spans="1:26" ht="15.75" customHeight="1">
      <c r="A613" s="25"/>
      <c r="B613" s="25"/>
      <c r="C613" s="25"/>
      <c r="D613" s="25"/>
      <c r="E613" s="25"/>
      <c r="F613" s="25"/>
      <c r="G613" s="25"/>
      <c r="H613" s="25"/>
      <c r="I613" s="25"/>
      <c r="J613" s="25"/>
      <c r="K613" s="25"/>
      <c r="L613" s="25"/>
      <c r="M613" s="25"/>
      <c r="N613" s="25"/>
      <c r="O613" s="25"/>
      <c r="P613" s="25"/>
      <c r="Q613" s="25"/>
      <c r="R613" s="25"/>
      <c r="S613" s="25"/>
      <c r="T613" s="25"/>
      <c r="U613" s="25"/>
      <c r="V613" s="25"/>
      <c r="W613" s="25"/>
      <c r="X613" s="25"/>
      <c r="Y613" s="25"/>
      <c r="Z613" s="25"/>
    </row>
    <row r="614" spans="1:26" ht="15.75" customHeight="1">
      <c r="A614" s="25"/>
      <c r="B614" s="25"/>
      <c r="C614" s="25"/>
      <c r="D614" s="25"/>
      <c r="E614" s="25"/>
      <c r="F614" s="25"/>
      <c r="G614" s="25"/>
      <c r="H614" s="25"/>
      <c r="I614" s="25"/>
      <c r="J614" s="25"/>
      <c r="K614" s="25"/>
      <c r="L614" s="25"/>
      <c r="M614" s="25"/>
      <c r="N614" s="25"/>
      <c r="O614" s="25"/>
      <c r="P614" s="25"/>
      <c r="Q614" s="25"/>
      <c r="R614" s="25"/>
      <c r="S614" s="25"/>
      <c r="T614" s="25"/>
      <c r="U614" s="25"/>
      <c r="V614" s="25"/>
      <c r="W614" s="25"/>
      <c r="X614" s="25"/>
      <c r="Y614" s="25"/>
      <c r="Z614" s="25"/>
    </row>
    <row r="615" spans="1:26" ht="15.75" customHeight="1">
      <c r="A615" s="25"/>
      <c r="B615" s="25"/>
      <c r="C615" s="25"/>
      <c r="D615" s="25"/>
      <c r="E615" s="25"/>
      <c r="F615" s="25"/>
      <c r="G615" s="25"/>
      <c r="H615" s="25"/>
      <c r="I615" s="25"/>
      <c r="J615" s="25"/>
      <c r="K615" s="25"/>
      <c r="L615" s="25"/>
      <c r="M615" s="25"/>
      <c r="N615" s="25"/>
      <c r="O615" s="25"/>
      <c r="P615" s="25"/>
      <c r="Q615" s="25"/>
      <c r="R615" s="25"/>
      <c r="S615" s="25"/>
      <c r="T615" s="25"/>
      <c r="U615" s="25"/>
      <c r="V615" s="25"/>
      <c r="W615" s="25"/>
      <c r="X615" s="25"/>
      <c r="Y615" s="25"/>
      <c r="Z615" s="25"/>
    </row>
    <row r="616" spans="1:26" ht="15.75" customHeight="1">
      <c r="A616" s="25"/>
      <c r="B616" s="25"/>
      <c r="C616" s="25"/>
      <c r="D616" s="25"/>
      <c r="E616" s="25"/>
      <c r="F616" s="25"/>
      <c r="G616" s="25"/>
      <c r="H616" s="25"/>
      <c r="I616" s="25"/>
      <c r="J616" s="25"/>
      <c r="K616" s="25"/>
      <c r="L616" s="25"/>
      <c r="M616" s="25"/>
      <c r="N616" s="25"/>
      <c r="O616" s="25"/>
      <c r="P616" s="25"/>
      <c r="Q616" s="25"/>
      <c r="R616" s="25"/>
      <c r="S616" s="25"/>
      <c r="T616" s="25"/>
      <c r="U616" s="25"/>
      <c r="V616" s="25"/>
      <c r="W616" s="25"/>
      <c r="X616" s="25"/>
      <c r="Y616" s="25"/>
      <c r="Z616" s="25"/>
    </row>
    <row r="617" spans="1:26" ht="15.75" customHeight="1">
      <c r="A617" s="25"/>
      <c r="B617" s="25"/>
      <c r="C617" s="25"/>
      <c r="D617" s="25"/>
      <c r="E617" s="25"/>
      <c r="F617" s="25"/>
      <c r="G617" s="25"/>
      <c r="H617" s="25"/>
      <c r="I617" s="25"/>
      <c r="J617" s="25"/>
      <c r="K617" s="25"/>
      <c r="L617" s="25"/>
      <c r="M617" s="25"/>
      <c r="N617" s="25"/>
      <c r="O617" s="25"/>
      <c r="P617" s="25"/>
      <c r="Q617" s="25"/>
      <c r="R617" s="25"/>
      <c r="S617" s="25"/>
      <c r="T617" s="25"/>
      <c r="U617" s="25"/>
      <c r="V617" s="25"/>
      <c r="W617" s="25"/>
      <c r="X617" s="25"/>
      <c r="Y617" s="25"/>
      <c r="Z617" s="25"/>
    </row>
    <row r="618" spans="1:26" ht="15.75" customHeight="1">
      <c r="A618" s="25"/>
      <c r="B618" s="25"/>
      <c r="C618" s="25"/>
      <c r="D618" s="25"/>
      <c r="E618" s="25"/>
      <c r="F618" s="25"/>
      <c r="G618" s="25"/>
      <c r="H618" s="25"/>
      <c r="I618" s="25"/>
      <c r="J618" s="25"/>
      <c r="K618" s="25"/>
      <c r="L618" s="25"/>
      <c r="M618" s="25"/>
      <c r="N618" s="25"/>
      <c r="O618" s="25"/>
      <c r="P618" s="25"/>
      <c r="Q618" s="25"/>
      <c r="R618" s="25"/>
      <c r="S618" s="25"/>
      <c r="T618" s="25"/>
      <c r="U618" s="25"/>
      <c r="V618" s="25"/>
      <c r="W618" s="25"/>
      <c r="X618" s="25"/>
      <c r="Y618" s="25"/>
      <c r="Z618" s="25"/>
    </row>
    <row r="619" spans="1:26" ht="15.75" customHeight="1">
      <c r="A619" s="25"/>
      <c r="B619" s="25"/>
      <c r="C619" s="25"/>
      <c r="D619" s="25"/>
      <c r="E619" s="25"/>
      <c r="F619" s="25"/>
      <c r="G619" s="25"/>
      <c r="H619" s="25"/>
      <c r="I619" s="25"/>
      <c r="J619" s="25"/>
      <c r="K619" s="25"/>
      <c r="L619" s="25"/>
      <c r="M619" s="25"/>
      <c r="N619" s="25"/>
      <c r="O619" s="25"/>
      <c r="P619" s="25"/>
      <c r="Q619" s="25"/>
      <c r="R619" s="25"/>
      <c r="S619" s="25"/>
      <c r="T619" s="25"/>
      <c r="U619" s="25"/>
      <c r="V619" s="25"/>
      <c r="W619" s="25"/>
      <c r="X619" s="25"/>
      <c r="Y619" s="25"/>
      <c r="Z619" s="25"/>
    </row>
    <row r="620" spans="1:26" ht="15.75" customHeight="1">
      <c r="A620" s="25"/>
      <c r="B620" s="25"/>
      <c r="C620" s="25"/>
      <c r="D620" s="25"/>
      <c r="E620" s="25"/>
      <c r="F620" s="25"/>
      <c r="G620" s="25"/>
      <c r="H620" s="25"/>
      <c r="I620" s="25"/>
      <c r="J620" s="25"/>
      <c r="K620" s="25"/>
      <c r="L620" s="25"/>
      <c r="M620" s="25"/>
      <c r="N620" s="25"/>
      <c r="O620" s="25"/>
      <c r="P620" s="25"/>
      <c r="Q620" s="25"/>
      <c r="R620" s="25"/>
      <c r="S620" s="25"/>
      <c r="T620" s="25"/>
      <c r="U620" s="25"/>
      <c r="V620" s="25"/>
      <c r="W620" s="25"/>
      <c r="X620" s="25"/>
      <c r="Y620" s="25"/>
      <c r="Z620" s="25"/>
    </row>
    <row r="621" spans="1:26" ht="15.75" customHeight="1">
      <c r="A621" s="25"/>
      <c r="B621" s="25"/>
      <c r="C621" s="25"/>
      <c r="D621" s="25"/>
      <c r="E621" s="25"/>
      <c r="F621" s="25"/>
      <c r="G621" s="25"/>
      <c r="H621" s="25"/>
      <c r="I621" s="25"/>
      <c r="J621" s="25"/>
      <c r="K621" s="25"/>
      <c r="L621" s="25"/>
      <c r="M621" s="25"/>
      <c r="N621" s="25"/>
      <c r="O621" s="25"/>
      <c r="P621" s="25"/>
      <c r="Q621" s="25"/>
      <c r="R621" s="25"/>
      <c r="S621" s="25"/>
      <c r="T621" s="25"/>
      <c r="U621" s="25"/>
      <c r="V621" s="25"/>
      <c r="W621" s="25"/>
      <c r="X621" s="25"/>
      <c r="Y621" s="25"/>
      <c r="Z621" s="25"/>
    </row>
    <row r="622" spans="1:26" ht="15.75" customHeight="1">
      <c r="A622" s="25"/>
      <c r="B622" s="25"/>
      <c r="C622" s="25"/>
      <c r="D622" s="25"/>
      <c r="E622" s="25"/>
      <c r="F622" s="25"/>
      <c r="G622" s="25"/>
      <c r="H622" s="25"/>
      <c r="I622" s="25"/>
      <c r="J622" s="25"/>
      <c r="K622" s="25"/>
      <c r="L622" s="25"/>
      <c r="M622" s="25"/>
      <c r="N622" s="25"/>
      <c r="O622" s="25"/>
      <c r="P622" s="25"/>
      <c r="Q622" s="25"/>
      <c r="R622" s="25"/>
      <c r="S622" s="25"/>
      <c r="T622" s="25"/>
      <c r="U622" s="25"/>
      <c r="V622" s="25"/>
      <c r="W622" s="25"/>
      <c r="X622" s="25"/>
      <c r="Y622" s="25"/>
      <c r="Z622" s="25"/>
    </row>
    <row r="623" spans="1:26" ht="15.75" customHeight="1">
      <c r="A623" s="25"/>
      <c r="B623" s="25"/>
      <c r="C623" s="25"/>
      <c r="D623" s="25"/>
      <c r="E623" s="25"/>
      <c r="F623" s="25"/>
      <c r="G623" s="25"/>
      <c r="H623" s="25"/>
      <c r="I623" s="25"/>
      <c r="J623" s="25"/>
      <c r="K623" s="25"/>
      <c r="L623" s="25"/>
      <c r="M623" s="25"/>
      <c r="N623" s="25"/>
      <c r="O623" s="25"/>
      <c r="P623" s="25"/>
      <c r="Q623" s="25"/>
      <c r="R623" s="25"/>
      <c r="S623" s="25"/>
      <c r="T623" s="25"/>
      <c r="U623" s="25"/>
      <c r="V623" s="25"/>
      <c r="W623" s="25"/>
      <c r="X623" s="25"/>
      <c r="Y623" s="25"/>
      <c r="Z623" s="25"/>
    </row>
    <row r="624" spans="1:26" ht="15.75" customHeight="1">
      <c r="A624" s="25"/>
      <c r="B624" s="25"/>
      <c r="C624" s="25"/>
      <c r="D624" s="25"/>
      <c r="E624" s="25"/>
      <c r="F624" s="25"/>
      <c r="G624" s="25"/>
      <c r="H624" s="25"/>
      <c r="I624" s="25"/>
      <c r="J624" s="25"/>
      <c r="K624" s="25"/>
      <c r="L624" s="25"/>
      <c r="M624" s="25"/>
      <c r="N624" s="25"/>
      <c r="O624" s="25"/>
      <c r="P624" s="25"/>
      <c r="Q624" s="25"/>
      <c r="R624" s="25"/>
      <c r="S624" s="25"/>
      <c r="T624" s="25"/>
      <c r="U624" s="25"/>
      <c r="V624" s="25"/>
      <c r="W624" s="25"/>
      <c r="X624" s="25"/>
      <c r="Y624" s="25"/>
      <c r="Z624" s="25"/>
    </row>
    <row r="625" spans="1:26" ht="15.75" customHeight="1">
      <c r="A625" s="25"/>
      <c r="B625" s="25"/>
      <c r="C625" s="25"/>
      <c r="D625" s="25"/>
      <c r="E625" s="25"/>
      <c r="F625" s="25"/>
      <c r="G625" s="25"/>
      <c r="H625" s="25"/>
      <c r="I625" s="25"/>
      <c r="J625" s="25"/>
      <c r="K625" s="25"/>
      <c r="L625" s="25"/>
      <c r="M625" s="25"/>
      <c r="N625" s="25"/>
      <c r="O625" s="25"/>
      <c r="P625" s="25"/>
      <c r="Q625" s="25"/>
      <c r="R625" s="25"/>
      <c r="S625" s="25"/>
      <c r="T625" s="25"/>
      <c r="U625" s="25"/>
      <c r="V625" s="25"/>
      <c r="W625" s="25"/>
      <c r="X625" s="25"/>
      <c r="Y625" s="25"/>
      <c r="Z625" s="25"/>
    </row>
    <row r="626" spans="1:26" ht="15.75" customHeight="1">
      <c r="A626" s="25"/>
      <c r="B626" s="25"/>
      <c r="C626" s="25"/>
      <c r="D626" s="25"/>
      <c r="E626" s="25"/>
      <c r="F626" s="25"/>
      <c r="G626" s="25"/>
      <c r="H626" s="25"/>
      <c r="I626" s="25"/>
      <c r="J626" s="25"/>
      <c r="K626" s="25"/>
      <c r="L626" s="25"/>
      <c r="M626" s="25"/>
      <c r="N626" s="25"/>
      <c r="O626" s="25"/>
      <c r="P626" s="25"/>
      <c r="Q626" s="25"/>
      <c r="R626" s="25"/>
      <c r="S626" s="25"/>
      <c r="T626" s="25"/>
      <c r="U626" s="25"/>
      <c r="V626" s="25"/>
      <c r="W626" s="25"/>
      <c r="X626" s="25"/>
      <c r="Y626" s="25"/>
      <c r="Z626" s="25"/>
    </row>
    <row r="627" spans="1:26" ht="15.75" customHeight="1">
      <c r="A627" s="25"/>
      <c r="B627" s="25"/>
      <c r="C627" s="25"/>
      <c r="D627" s="25"/>
      <c r="E627" s="25"/>
      <c r="F627" s="25"/>
      <c r="G627" s="25"/>
      <c r="H627" s="25"/>
      <c r="I627" s="25"/>
      <c r="J627" s="25"/>
      <c r="K627" s="25"/>
      <c r="L627" s="25"/>
      <c r="M627" s="25"/>
      <c r="N627" s="25"/>
      <c r="O627" s="25"/>
      <c r="P627" s="25"/>
      <c r="Q627" s="25"/>
      <c r="R627" s="25"/>
      <c r="S627" s="25"/>
      <c r="T627" s="25"/>
      <c r="U627" s="25"/>
      <c r="V627" s="25"/>
      <c r="W627" s="25"/>
      <c r="X627" s="25"/>
      <c r="Y627" s="25"/>
      <c r="Z627" s="25"/>
    </row>
    <row r="628" spans="1:26" ht="15.75" customHeight="1">
      <c r="A628" s="25"/>
      <c r="B628" s="25"/>
      <c r="C628" s="25"/>
      <c r="D628" s="25"/>
      <c r="E628" s="25"/>
      <c r="F628" s="25"/>
      <c r="G628" s="25"/>
      <c r="H628" s="25"/>
      <c r="I628" s="25"/>
      <c r="J628" s="25"/>
      <c r="K628" s="25"/>
      <c r="L628" s="25"/>
      <c r="M628" s="25"/>
      <c r="N628" s="25"/>
      <c r="O628" s="25"/>
      <c r="P628" s="25"/>
      <c r="Q628" s="25"/>
      <c r="R628" s="25"/>
      <c r="S628" s="25"/>
      <c r="T628" s="25"/>
      <c r="U628" s="25"/>
      <c r="V628" s="25"/>
      <c r="W628" s="25"/>
      <c r="X628" s="25"/>
      <c r="Y628" s="25"/>
      <c r="Z628" s="25"/>
    </row>
    <row r="629" spans="1:26" ht="15.75" customHeight="1">
      <c r="A629" s="25"/>
      <c r="B629" s="25"/>
      <c r="C629" s="25"/>
      <c r="D629" s="25"/>
      <c r="E629" s="25"/>
      <c r="F629" s="25"/>
      <c r="G629" s="25"/>
      <c r="H629" s="25"/>
      <c r="I629" s="25"/>
      <c r="J629" s="25"/>
      <c r="K629" s="25"/>
      <c r="L629" s="25"/>
      <c r="M629" s="25"/>
      <c r="N629" s="25"/>
      <c r="O629" s="25"/>
      <c r="P629" s="25"/>
      <c r="Q629" s="25"/>
      <c r="R629" s="25"/>
      <c r="S629" s="25"/>
      <c r="T629" s="25"/>
      <c r="U629" s="25"/>
      <c r="V629" s="25"/>
      <c r="W629" s="25"/>
      <c r="X629" s="25"/>
      <c r="Y629" s="25"/>
      <c r="Z629" s="25"/>
    </row>
    <row r="630" spans="1:26" ht="15.75" customHeight="1">
      <c r="A630" s="25"/>
      <c r="B630" s="25"/>
      <c r="C630" s="25"/>
      <c r="D630" s="25"/>
      <c r="E630" s="25"/>
      <c r="F630" s="25"/>
      <c r="G630" s="25"/>
      <c r="H630" s="25"/>
      <c r="I630" s="25"/>
      <c r="J630" s="25"/>
      <c r="K630" s="25"/>
      <c r="L630" s="25"/>
      <c r="M630" s="25"/>
      <c r="N630" s="25"/>
      <c r="O630" s="25"/>
      <c r="P630" s="25"/>
      <c r="Q630" s="25"/>
      <c r="R630" s="25"/>
      <c r="S630" s="25"/>
      <c r="T630" s="25"/>
      <c r="U630" s="25"/>
      <c r="V630" s="25"/>
      <c r="W630" s="25"/>
      <c r="X630" s="25"/>
      <c r="Y630" s="25"/>
      <c r="Z630" s="25"/>
    </row>
    <row r="631" spans="1:26" ht="15.75" customHeight="1">
      <c r="A631" s="25"/>
      <c r="B631" s="25"/>
      <c r="C631" s="25"/>
      <c r="D631" s="25"/>
      <c r="E631" s="25"/>
      <c r="F631" s="25"/>
      <c r="G631" s="25"/>
      <c r="H631" s="25"/>
      <c r="I631" s="25"/>
      <c r="J631" s="25"/>
      <c r="K631" s="25"/>
      <c r="L631" s="25"/>
      <c r="M631" s="25"/>
      <c r="N631" s="25"/>
      <c r="O631" s="25"/>
      <c r="P631" s="25"/>
      <c r="Q631" s="25"/>
      <c r="R631" s="25"/>
      <c r="S631" s="25"/>
      <c r="T631" s="25"/>
      <c r="U631" s="25"/>
      <c r="V631" s="25"/>
      <c r="W631" s="25"/>
      <c r="X631" s="25"/>
      <c r="Y631" s="25"/>
      <c r="Z631" s="25"/>
    </row>
    <row r="632" spans="1:26" ht="15.75" customHeight="1">
      <c r="A632" s="25"/>
      <c r="B632" s="25"/>
      <c r="C632" s="25"/>
      <c r="D632" s="25"/>
      <c r="E632" s="25"/>
      <c r="F632" s="25"/>
      <c r="G632" s="25"/>
      <c r="H632" s="25"/>
      <c r="I632" s="25"/>
      <c r="J632" s="25"/>
      <c r="K632" s="25"/>
      <c r="L632" s="25"/>
      <c r="M632" s="25"/>
      <c r="N632" s="25"/>
      <c r="O632" s="25"/>
      <c r="P632" s="25"/>
      <c r="Q632" s="25"/>
      <c r="R632" s="25"/>
      <c r="S632" s="25"/>
      <c r="T632" s="25"/>
      <c r="U632" s="25"/>
      <c r="V632" s="25"/>
      <c r="W632" s="25"/>
      <c r="X632" s="25"/>
      <c r="Y632" s="25"/>
      <c r="Z632" s="25"/>
    </row>
    <row r="633" spans="1:26" ht="15.75" customHeight="1">
      <c r="A633" s="25"/>
      <c r="B633" s="25"/>
      <c r="C633" s="25"/>
      <c r="D633" s="25"/>
      <c r="E633" s="25"/>
      <c r="F633" s="25"/>
      <c r="G633" s="25"/>
      <c r="H633" s="25"/>
      <c r="I633" s="25"/>
      <c r="J633" s="25"/>
      <c r="K633" s="25"/>
      <c r="L633" s="25"/>
      <c r="M633" s="25"/>
      <c r="N633" s="25"/>
      <c r="O633" s="25"/>
      <c r="P633" s="25"/>
      <c r="Q633" s="25"/>
      <c r="R633" s="25"/>
      <c r="S633" s="25"/>
      <c r="T633" s="25"/>
      <c r="U633" s="25"/>
      <c r="V633" s="25"/>
      <c r="W633" s="25"/>
      <c r="X633" s="25"/>
      <c r="Y633" s="25"/>
      <c r="Z633" s="25"/>
    </row>
    <row r="634" spans="1:26" ht="15.75" customHeight="1">
      <c r="A634" s="25"/>
      <c r="B634" s="25"/>
      <c r="C634" s="25"/>
      <c r="D634" s="25"/>
      <c r="E634" s="25"/>
      <c r="F634" s="25"/>
      <c r="G634" s="25"/>
      <c r="H634" s="25"/>
      <c r="I634" s="25"/>
      <c r="J634" s="25"/>
      <c r="K634" s="25"/>
      <c r="L634" s="25"/>
      <c r="M634" s="25"/>
      <c r="N634" s="25"/>
      <c r="O634" s="25"/>
      <c r="P634" s="25"/>
      <c r="Q634" s="25"/>
      <c r="R634" s="25"/>
      <c r="S634" s="25"/>
      <c r="T634" s="25"/>
      <c r="U634" s="25"/>
      <c r="V634" s="25"/>
      <c r="W634" s="25"/>
      <c r="X634" s="25"/>
      <c r="Y634" s="25"/>
      <c r="Z634" s="25"/>
    </row>
    <row r="635" spans="1:26" ht="15.75" customHeight="1">
      <c r="A635" s="25"/>
      <c r="B635" s="25"/>
      <c r="C635" s="25"/>
      <c r="D635" s="25"/>
      <c r="E635" s="25"/>
      <c r="F635" s="25"/>
      <c r="G635" s="25"/>
      <c r="H635" s="25"/>
      <c r="I635" s="25"/>
      <c r="J635" s="25"/>
      <c r="K635" s="25"/>
      <c r="L635" s="25"/>
      <c r="M635" s="25"/>
      <c r="N635" s="25"/>
      <c r="O635" s="25"/>
      <c r="P635" s="25"/>
      <c r="Q635" s="25"/>
      <c r="R635" s="25"/>
      <c r="S635" s="25"/>
      <c r="T635" s="25"/>
      <c r="U635" s="25"/>
      <c r="V635" s="25"/>
      <c r="W635" s="25"/>
      <c r="X635" s="25"/>
      <c r="Y635" s="25"/>
      <c r="Z635" s="25"/>
    </row>
    <row r="636" spans="1:26" ht="15.75" customHeight="1">
      <c r="A636" s="25"/>
      <c r="B636" s="25"/>
      <c r="C636" s="25"/>
      <c r="D636" s="25"/>
      <c r="E636" s="25"/>
      <c r="F636" s="25"/>
      <c r="G636" s="25"/>
      <c r="H636" s="25"/>
      <c r="I636" s="25"/>
      <c r="J636" s="25"/>
      <c r="K636" s="25"/>
      <c r="L636" s="25"/>
      <c r="M636" s="25"/>
      <c r="N636" s="25"/>
      <c r="O636" s="25"/>
      <c r="P636" s="25"/>
      <c r="Q636" s="25"/>
      <c r="R636" s="25"/>
      <c r="S636" s="25"/>
      <c r="T636" s="25"/>
      <c r="U636" s="25"/>
      <c r="V636" s="25"/>
      <c r="W636" s="25"/>
      <c r="X636" s="25"/>
      <c r="Y636" s="25"/>
      <c r="Z636" s="25"/>
    </row>
    <row r="637" spans="1:26" ht="15.75" customHeight="1">
      <c r="A637" s="25"/>
      <c r="B637" s="25"/>
      <c r="C637" s="25"/>
      <c r="D637" s="25"/>
      <c r="E637" s="25"/>
      <c r="F637" s="25"/>
      <c r="G637" s="25"/>
      <c r="H637" s="25"/>
      <c r="I637" s="25"/>
      <c r="J637" s="25"/>
      <c r="K637" s="25"/>
      <c r="L637" s="25"/>
      <c r="M637" s="25"/>
      <c r="N637" s="25"/>
      <c r="O637" s="25"/>
      <c r="P637" s="25"/>
      <c r="Q637" s="25"/>
      <c r="R637" s="25"/>
      <c r="S637" s="25"/>
      <c r="T637" s="25"/>
      <c r="U637" s="25"/>
      <c r="V637" s="25"/>
      <c r="W637" s="25"/>
      <c r="X637" s="25"/>
      <c r="Y637" s="25"/>
      <c r="Z637" s="25"/>
    </row>
    <row r="638" spans="1:26" ht="15.75" customHeight="1">
      <c r="A638" s="25"/>
      <c r="B638" s="25"/>
      <c r="C638" s="25"/>
      <c r="D638" s="25"/>
      <c r="E638" s="25"/>
      <c r="F638" s="25"/>
      <c r="G638" s="25"/>
      <c r="H638" s="25"/>
      <c r="I638" s="25"/>
      <c r="J638" s="25"/>
      <c r="K638" s="25"/>
      <c r="L638" s="25"/>
      <c r="M638" s="25"/>
      <c r="N638" s="25"/>
      <c r="O638" s="25"/>
      <c r="P638" s="25"/>
      <c r="Q638" s="25"/>
      <c r="R638" s="25"/>
      <c r="S638" s="25"/>
      <c r="T638" s="25"/>
      <c r="U638" s="25"/>
      <c r="V638" s="25"/>
      <c r="W638" s="25"/>
      <c r="X638" s="25"/>
      <c r="Y638" s="25"/>
      <c r="Z638" s="25"/>
    </row>
    <row r="639" spans="1:26" ht="15.75" customHeight="1">
      <c r="A639" s="25"/>
      <c r="B639" s="25"/>
      <c r="C639" s="25"/>
      <c r="D639" s="25"/>
      <c r="E639" s="25"/>
      <c r="F639" s="25"/>
      <c r="G639" s="25"/>
      <c r="H639" s="25"/>
      <c r="I639" s="25"/>
      <c r="J639" s="25"/>
      <c r="K639" s="25"/>
      <c r="L639" s="25"/>
      <c r="M639" s="25"/>
      <c r="N639" s="25"/>
      <c r="O639" s="25"/>
      <c r="P639" s="25"/>
      <c r="Q639" s="25"/>
      <c r="R639" s="25"/>
      <c r="S639" s="25"/>
      <c r="T639" s="25"/>
      <c r="U639" s="25"/>
      <c r="V639" s="25"/>
      <c r="W639" s="25"/>
      <c r="X639" s="25"/>
      <c r="Y639" s="25"/>
      <c r="Z639" s="25"/>
    </row>
    <row r="640" spans="1:26" ht="15.75" customHeight="1">
      <c r="A640" s="25"/>
      <c r="B640" s="25"/>
      <c r="C640" s="25"/>
      <c r="D640" s="25"/>
      <c r="E640" s="25"/>
      <c r="F640" s="25"/>
      <c r="G640" s="25"/>
      <c r="H640" s="25"/>
      <c r="I640" s="25"/>
      <c r="J640" s="25"/>
      <c r="K640" s="25"/>
      <c r="L640" s="25"/>
      <c r="M640" s="25"/>
      <c r="N640" s="25"/>
      <c r="O640" s="25"/>
      <c r="P640" s="25"/>
      <c r="Q640" s="25"/>
      <c r="R640" s="25"/>
      <c r="S640" s="25"/>
      <c r="T640" s="25"/>
      <c r="U640" s="25"/>
      <c r="V640" s="25"/>
      <c r="W640" s="25"/>
      <c r="X640" s="25"/>
      <c r="Y640" s="25"/>
      <c r="Z640" s="25"/>
    </row>
    <row r="641" spans="1:26" ht="15.75" customHeight="1">
      <c r="A641" s="25"/>
      <c r="B641" s="25"/>
      <c r="C641" s="25"/>
      <c r="D641" s="25"/>
      <c r="E641" s="25"/>
      <c r="F641" s="25"/>
      <c r="G641" s="25"/>
      <c r="H641" s="25"/>
      <c r="I641" s="25"/>
      <c r="J641" s="25"/>
      <c r="K641" s="25"/>
      <c r="L641" s="25"/>
      <c r="M641" s="25"/>
      <c r="N641" s="25"/>
      <c r="O641" s="25"/>
      <c r="P641" s="25"/>
      <c r="Q641" s="25"/>
      <c r="R641" s="25"/>
      <c r="S641" s="25"/>
      <c r="T641" s="25"/>
      <c r="U641" s="25"/>
      <c r="V641" s="25"/>
      <c r="W641" s="25"/>
      <c r="X641" s="25"/>
      <c r="Y641" s="25"/>
      <c r="Z641" s="25"/>
    </row>
    <row r="642" spans="1:26" ht="15.75" customHeight="1">
      <c r="A642" s="25"/>
      <c r="B642" s="25"/>
      <c r="C642" s="25"/>
      <c r="D642" s="25"/>
      <c r="E642" s="25"/>
      <c r="F642" s="25"/>
      <c r="G642" s="25"/>
      <c r="H642" s="25"/>
      <c r="I642" s="25"/>
      <c r="J642" s="25"/>
      <c r="K642" s="25"/>
      <c r="L642" s="25"/>
      <c r="M642" s="25"/>
      <c r="N642" s="25"/>
      <c r="O642" s="25"/>
      <c r="P642" s="25"/>
      <c r="Q642" s="25"/>
      <c r="R642" s="25"/>
      <c r="S642" s="25"/>
      <c r="T642" s="25"/>
      <c r="U642" s="25"/>
      <c r="V642" s="25"/>
      <c r="W642" s="25"/>
      <c r="X642" s="25"/>
      <c r="Y642" s="25"/>
      <c r="Z642" s="25"/>
    </row>
    <row r="643" spans="1:26" ht="15.75" customHeight="1">
      <c r="A643" s="25"/>
      <c r="B643" s="25"/>
      <c r="C643" s="25"/>
      <c r="D643" s="25"/>
      <c r="E643" s="25"/>
      <c r="F643" s="25"/>
      <c r="G643" s="25"/>
      <c r="H643" s="25"/>
      <c r="I643" s="25"/>
      <c r="J643" s="25"/>
      <c r="K643" s="25"/>
      <c r="L643" s="25"/>
      <c r="M643" s="25"/>
      <c r="N643" s="25"/>
      <c r="O643" s="25"/>
      <c r="P643" s="25"/>
      <c r="Q643" s="25"/>
      <c r="R643" s="25"/>
      <c r="S643" s="25"/>
      <c r="T643" s="25"/>
      <c r="U643" s="25"/>
      <c r="V643" s="25"/>
      <c r="W643" s="25"/>
      <c r="X643" s="25"/>
      <c r="Y643" s="25"/>
      <c r="Z643" s="25"/>
    </row>
    <row r="644" spans="1:26" ht="15.75" customHeight="1">
      <c r="A644" s="25"/>
      <c r="B644" s="25"/>
      <c r="C644" s="25"/>
      <c r="D644" s="25"/>
      <c r="E644" s="25"/>
      <c r="F644" s="25"/>
      <c r="G644" s="25"/>
      <c r="H644" s="25"/>
      <c r="I644" s="25"/>
      <c r="J644" s="25"/>
      <c r="K644" s="25"/>
      <c r="L644" s="25"/>
      <c r="M644" s="25"/>
      <c r="N644" s="25"/>
      <c r="O644" s="25"/>
      <c r="P644" s="25"/>
      <c r="Q644" s="25"/>
      <c r="R644" s="25"/>
      <c r="S644" s="25"/>
      <c r="T644" s="25"/>
      <c r="U644" s="25"/>
      <c r="V644" s="25"/>
      <c r="W644" s="25"/>
      <c r="X644" s="25"/>
      <c r="Y644" s="25"/>
      <c r="Z644" s="25"/>
    </row>
    <row r="645" spans="1:26" ht="15.75" customHeight="1">
      <c r="A645" s="25"/>
      <c r="B645" s="25"/>
      <c r="C645" s="25"/>
      <c r="D645" s="25"/>
      <c r="E645" s="25"/>
      <c r="F645" s="25"/>
      <c r="G645" s="25"/>
      <c r="H645" s="25"/>
      <c r="I645" s="25"/>
      <c r="J645" s="25"/>
      <c r="K645" s="25"/>
      <c r="L645" s="25"/>
      <c r="M645" s="25"/>
      <c r="N645" s="25"/>
      <c r="O645" s="25"/>
      <c r="P645" s="25"/>
      <c r="Q645" s="25"/>
      <c r="R645" s="25"/>
      <c r="S645" s="25"/>
      <c r="T645" s="25"/>
      <c r="U645" s="25"/>
      <c r="V645" s="25"/>
      <c r="W645" s="25"/>
      <c r="X645" s="25"/>
      <c r="Y645" s="25"/>
      <c r="Z645" s="25"/>
    </row>
    <row r="646" spans="1:26" ht="15.75" customHeight="1">
      <c r="A646" s="25"/>
      <c r="B646" s="25"/>
      <c r="C646" s="25"/>
      <c r="D646" s="25"/>
      <c r="E646" s="25"/>
      <c r="F646" s="25"/>
      <c r="G646" s="25"/>
      <c r="H646" s="25"/>
      <c r="I646" s="25"/>
      <c r="J646" s="25"/>
      <c r="K646" s="25"/>
      <c r="L646" s="25"/>
      <c r="M646" s="25"/>
      <c r="N646" s="25"/>
      <c r="O646" s="25"/>
      <c r="P646" s="25"/>
      <c r="Q646" s="25"/>
      <c r="R646" s="25"/>
      <c r="S646" s="25"/>
      <c r="T646" s="25"/>
      <c r="U646" s="25"/>
      <c r="V646" s="25"/>
      <c r="W646" s="25"/>
      <c r="X646" s="25"/>
      <c r="Y646" s="25"/>
      <c r="Z646" s="25"/>
    </row>
    <row r="647" spans="1:26" ht="15.75" customHeight="1">
      <c r="A647" s="25"/>
      <c r="B647" s="25"/>
      <c r="C647" s="25"/>
      <c r="D647" s="25"/>
      <c r="E647" s="25"/>
      <c r="F647" s="25"/>
      <c r="G647" s="25"/>
      <c r="H647" s="25"/>
      <c r="I647" s="25"/>
      <c r="J647" s="25"/>
      <c r="K647" s="25"/>
      <c r="L647" s="25"/>
      <c r="M647" s="25"/>
      <c r="N647" s="25"/>
      <c r="O647" s="25"/>
      <c r="P647" s="25"/>
      <c r="Q647" s="25"/>
      <c r="R647" s="25"/>
      <c r="S647" s="25"/>
      <c r="T647" s="25"/>
      <c r="U647" s="25"/>
      <c r="V647" s="25"/>
      <c r="W647" s="25"/>
      <c r="X647" s="25"/>
      <c r="Y647" s="25"/>
      <c r="Z647" s="25"/>
    </row>
    <row r="648" spans="1:26" ht="15.75" customHeight="1">
      <c r="A648" s="25"/>
      <c r="B648" s="25"/>
      <c r="C648" s="25"/>
      <c r="D648" s="25"/>
      <c r="E648" s="25"/>
      <c r="F648" s="25"/>
      <c r="G648" s="25"/>
      <c r="H648" s="25"/>
      <c r="I648" s="25"/>
      <c r="J648" s="25"/>
      <c r="K648" s="25"/>
      <c r="L648" s="25"/>
      <c r="M648" s="25"/>
      <c r="N648" s="25"/>
      <c r="O648" s="25"/>
      <c r="P648" s="25"/>
      <c r="Q648" s="25"/>
      <c r="R648" s="25"/>
      <c r="S648" s="25"/>
      <c r="T648" s="25"/>
      <c r="U648" s="25"/>
      <c r="V648" s="25"/>
      <c r="W648" s="25"/>
      <c r="X648" s="25"/>
      <c r="Y648" s="25"/>
      <c r="Z648" s="25"/>
    </row>
    <row r="649" spans="1:26" ht="15.75" customHeight="1">
      <c r="A649" s="25"/>
      <c r="B649" s="25"/>
      <c r="C649" s="25"/>
      <c r="D649" s="25"/>
      <c r="E649" s="25"/>
      <c r="F649" s="25"/>
      <c r="G649" s="25"/>
      <c r="H649" s="25"/>
      <c r="I649" s="25"/>
      <c r="J649" s="25"/>
      <c r="K649" s="25"/>
      <c r="L649" s="25"/>
      <c r="M649" s="25"/>
      <c r="N649" s="25"/>
      <c r="O649" s="25"/>
      <c r="P649" s="25"/>
      <c r="Q649" s="25"/>
      <c r="R649" s="25"/>
      <c r="S649" s="25"/>
      <c r="T649" s="25"/>
      <c r="U649" s="25"/>
      <c r="V649" s="25"/>
      <c r="W649" s="25"/>
      <c r="X649" s="25"/>
      <c r="Y649" s="25"/>
      <c r="Z649" s="25"/>
    </row>
    <row r="650" spans="1:26" ht="15.75" customHeight="1">
      <c r="A650" s="25"/>
      <c r="B650" s="25"/>
      <c r="C650" s="25"/>
      <c r="D650" s="25"/>
      <c r="E650" s="25"/>
      <c r="F650" s="25"/>
      <c r="G650" s="25"/>
      <c r="H650" s="25"/>
      <c r="I650" s="25"/>
      <c r="J650" s="25"/>
      <c r="K650" s="25"/>
      <c r="L650" s="25"/>
      <c r="M650" s="25"/>
      <c r="N650" s="25"/>
      <c r="O650" s="25"/>
      <c r="P650" s="25"/>
      <c r="Q650" s="25"/>
      <c r="R650" s="25"/>
      <c r="S650" s="25"/>
      <c r="T650" s="25"/>
      <c r="U650" s="25"/>
      <c r="V650" s="25"/>
      <c r="W650" s="25"/>
      <c r="X650" s="25"/>
      <c r="Y650" s="25"/>
      <c r="Z650" s="25"/>
    </row>
    <row r="651" spans="1:26" ht="15.75" customHeight="1">
      <c r="A651" s="25"/>
      <c r="B651" s="25"/>
      <c r="C651" s="25"/>
      <c r="D651" s="25"/>
      <c r="E651" s="25"/>
      <c r="F651" s="25"/>
      <c r="G651" s="25"/>
      <c r="H651" s="25"/>
      <c r="I651" s="25"/>
      <c r="J651" s="25"/>
      <c r="K651" s="25"/>
      <c r="L651" s="25"/>
      <c r="M651" s="25"/>
      <c r="N651" s="25"/>
      <c r="O651" s="25"/>
      <c r="P651" s="25"/>
      <c r="Q651" s="25"/>
      <c r="R651" s="25"/>
      <c r="S651" s="25"/>
      <c r="T651" s="25"/>
      <c r="U651" s="25"/>
      <c r="V651" s="25"/>
      <c r="W651" s="25"/>
      <c r="X651" s="25"/>
      <c r="Y651" s="25"/>
      <c r="Z651" s="25"/>
    </row>
    <row r="652" spans="1:26" ht="15.75" customHeight="1">
      <c r="A652" s="25"/>
      <c r="B652" s="25"/>
      <c r="C652" s="25"/>
      <c r="D652" s="25"/>
      <c r="E652" s="25"/>
      <c r="F652" s="25"/>
      <c r="G652" s="25"/>
      <c r="H652" s="25"/>
      <c r="I652" s="25"/>
      <c r="J652" s="25"/>
      <c r="K652" s="25"/>
      <c r="L652" s="25"/>
      <c r="M652" s="25"/>
      <c r="N652" s="25"/>
      <c r="O652" s="25"/>
      <c r="P652" s="25"/>
      <c r="Q652" s="25"/>
      <c r="R652" s="25"/>
      <c r="S652" s="25"/>
      <c r="T652" s="25"/>
      <c r="U652" s="25"/>
      <c r="V652" s="25"/>
      <c r="W652" s="25"/>
      <c r="X652" s="25"/>
      <c r="Y652" s="25"/>
      <c r="Z652" s="25"/>
    </row>
    <row r="653" spans="1:26" ht="15.75" customHeight="1">
      <c r="A653" s="25"/>
      <c r="B653" s="25"/>
      <c r="C653" s="25"/>
      <c r="D653" s="25"/>
      <c r="E653" s="25"/>
      <c r="F653" s="25"/>
      <c r="G653" s="25"/>
      <c r="H653" s="25"/>
      <c r="I653" s="25"/>
      <c r="J653" s="25"/>
      <c r="K653" s="25"/>
      <c r="L653" s="25"/>
      <c r="M653" s="25"/>
      <c r="N653" s="25"/>
      <c r="O653" s="25"/>
      <c r="P653" s="25"/>
      <c r="Q653" s="25"/>
      <c r="R653" s="25"/>
      <c r="S653" s="25"/>
      <c r="T653" s="25"/>
      <c r="U653" s="25"/>
      <c r="V653" s="25"/>
      <c r="W653" s="25"/>
      <c r="X653" s="25"/>
      <c r="Y653" s="25"/>
      <c r="Z653" s="25"/>
    </row>
    <row r="654" spans="1:26" ht="15.75" customHeight="1">
      <c r="A654" s="25"/>
      <c r="B654" s="25"/>
      <c r="C654" s="25"/>
      <c r="D654" s="25"/>
      <c r="E654" s="25"/>
      <c r="F654" s="25"/>
      <c r="G654" s="25"/>
      <c r="H654" s="25"/>
      <c r="I654" s="25"/>
      <c r="J654" s="25"/>
      <c r="K654" s="25"/>
      <c r="L654" s="25"/>
      <c r="M654" s="25"/>
      <c r="N654" s="25"/>
      <c r="O654" s="25"/>
      <c r="P654" s="25"/>
      <c r="Q654" s="25"/>
      <c r="R654" s="25"/>
      <c r="S654" s="25"/>
      <c r="T654" s="25"/>
      <c r="U654" s="25"/>
      <c r="V654" s="25"/>
      <c r="W654" s="25"/>
      <c r="X654" s="25"/>
      <c r="Y654" s="25"/>
      <c r="Z654" s="25"/>
    </row>
    <row r="655" spans="1:26" ht="15.75" customHeight="1">
      <c r="A655" s="25"/>
      <c r="B655" s="25"/>
      <c r="C655" s="25"/>
      <c r="D655" s="25"/>
      <c r="E655" s="25"/>
      <c r="F655" s="25"/>
      <c r="G655" s="25"/>
      <c r="H655" s="25"/>
      <c r="I655" s="25"/>
      <c r="J655" s="25"/>
      <c r="K655" s="25"/>
      <c r="L655" s="25"/>
      <c r="M655" s="25"/>
      <c r="N655" s="25"/>
      <c r="O655" s="25"/>
      <c r="P655" s="25"/>
      <c r="Q655" s="25"/>
      <c r="R655" s="25"/>
      <c r="S655" s="25"/>
      <c r="T655" s="25"/>
      <c r="U655" s="25"/>
      <c r="V655" s="25"/>
      <c r="W655" s="25"/>
      <c r="X655" s="25"/>
      <c r="Y655" s="25"/>
      <c r="Z655" s="25"/>
    </row>
    <row r="656" spans="1:26" ht="15.75" customHeight="1">
      <c r="A656" s="25"/>
      <c r="B656" s="25"/>
      <c r="C656" s="25"/>
      <c r="D656" s="25"/>
      <c r="E656" s="25"/>
      <c r="F656" s="25"/>
      <c r="G656" s="25"/>
      <c r="H656" s="25"/>
      <c r="I656" s="25"/>
      <c r="J656" s="25"/>
      <c r="K656" s="25"/>
      <c r="L656" s="25"/>
      <c r="M656" s="25"/>
      <c r="N656" s="25"/>
      <c r="O656" s="25"/>
      <c r="P656" s="25"/>
      <c r="Q656" s="25"/>
      <c r="R656" s="25"/>
      <c r="S656" s="25"/>
      <c r="T656" s="25"/>
      <c r="U656" s="25"/>
      <c r="V656" s="25"/>
      <c r="W656" s="25"/>
      <c r="X656" s="25"/>
      <c r="Y656" s="25"/>
      <c r="Z656" s="25"/>
    </row>
    <row r="657" spans="1:26" ht="15.75" customHeight="1">
      <c r="A657" s="25"/>
      <c r="B657" s="25"/>
      <c r="C657" s="25"/>
      <c r="D657" s="25"/>
      <c r="E657" s="25"/>
      <c r="F657" s="25"/>
      <c r="G657" s="25"/>
      <c r="H657" s="25"/>
      <c r="I657" s="25"/>
      <c r="J657" s="25"/>
      <c r="K657" s="25"/>
      <c r="L657" s="25"/>
      <c r="M657" s="25"/>
      <c r="N657" s="25"/>
      <c r="O657" s="25"/>
      <c r="P657" s="25"/>
      <c r="Q657" s="25"/>
      <c r="R657" s="25"/>
      <c r="S657" s="25"/>
      <c r="T657" s="25"/>
      <c r="U657" s="25"/>
      <c r="V657" s="25"/>
      <c r="W657" s="25"/>
      <c r="X657" s="25"/>
      <c r="Y657" s="25"/>
      <c r="Z657" s="25"/>
    </row>
    <row r="658" spans="1:26" ht="15.75" customHeight="1">
      <c r="A658" s="25"/>
      <c r="B658" s="25"/>
      <c r="C658" s="25"/>
      <c r="D658" s="25"/>
      <c r="E658" s="25"/>
      <c r="F658" s="25"/>
      <c r="G658" s="25"/>
      <c r="H658" s="25"/>
      <c r="I658" s="25"/>
      <c r="J658" s="25"/>
      <c r="K658" s="25"/>
      <c r="L658" s="25"/>
      <c r="M658" s="25"/>
      <c r="N658" s="25"/>
      <c r="O658" s="25"/>
      <c r="P658" s="25"/>
      <c r="Q658" s="25"/>
      <c r="R658" s="25"/>
      <c r="S658" s="25"/>
      <c r="T658" s="25"/>
      <c r="U658" s="25"/>
      <c r="V658" s="25"/>
      <c r="W658" s="25"/>
      <c r="X658" s="25"/>
      <c r="Y658" s="25"/>
      <c r="Z658" s="25"/>
    </row>
    <row r="659" spans="1:26" ht="15.75" customHeight="1">
      <c r="A659" s="25"/>
      <c r="B659" s="25"/>
      <c r="C659" s="25"/>
      <c r="D659" s="25"/>
      <c r="E659" s="25"/>
      <c r="F659" s="25"/>
      <c r="G659" s="25"/>
      <c r="H659" s="25"/>
      <c r="I659" s="25"/>
      <c r="J659" s="25"/>
      <c r="K659" s="25"/>
      <c r="L659" s="25"/>
      <c r="M659" s="25"/>
      <c r="N659" s="25"/>
      <c r="O659" s="25"/>
      <c r="P659" s="25"/>
      <c r="Q659" s="25"/>
      <c r="R659" s="25"/>
      <c r="S659" s="25"/>
      <c r="T659" s="25"/>
      <c r="U659" s="25"/>
      <c r="V659" s="25"/>
      <c r="W659" s="25"/>
      <c r="X659" s="25"/>
      <c r="Y659" s="25"/>
      <c r="Z659" s="25"/>
    </row>
    <row r="660" spans="1:26" ht="15.75" customHeight="1">
      <c r="A660" s="25"/>
      <c r="B660" s="25"/>
      <c r="C660" s="25"/>
      <c r="D660" s="25"/>
      <c r="E660" s="25"/>
      <c r="F660" s="25"/>
      <c r="G660" s="25"/>
      <c r="H660" s="25"/>
      <c r="I660" s="25"/>
      <c r="J660" s="25"/>
      <c r="K660" s="25"/>
      <c r="L660" s="25"/>
      <c r="M660" s="25"/>
      <c r="N660" s="25"/>
      <c r="O660" s="25"/>
      <c r="P660" s="25"/>
      <c r="Q660" s="25"/>
      <c r="R660" s="25"/>
      <c r="S660" s="25"/>
      <c r="T660" s="25"/>
      <c r="U660" s="25"/>
      <c r="V660" s="25"/>
      <c r="W660" s="25"/>
      <c r="X660" s="25"/>
      <c r="Y660" s="25"/>
      <c r="Z660" s="25"/>
    </row>
    <row r="661" spans="1:26" ht="15.75" customHeight="1">
      <c r="A661" s="25"/>
      <c r="B661" s="25"/>
      <c r="C661" s="25"/>
      <c r="D661" s="25"/>
      <c r="E661" s="25"/>
      <c r="F661" s="25"/>
      <c r="G661" s="25"/>
      <c r="H661" s="25"/>
      <c r="I661" s="25"/>
      <c r="J661" s="25"/>
      <c r="K661" s="25"/>
      <c r="L661" s="25"/>
      <c r="M661" s="25"/>
      <c r="N661" s="25"/>
      <c r="O661" s="25"/>
      <c r="P661" s="25"/>
      <c r="Q661" s="25"/>
      <c r="R661" s="25"/>
      <c r="S661" s="25"/>
      <c r="T661" s="25"/>
      <c r="U661" s="25"/>
      <c r="V661" s="25"/>
      <c r="W661" s="25"/>
      <c r="X661" s="25"/>
      <c r="Y661" s="25"/>
      <c r="Z661" s="25"/>
    </row>
    <row r="662" spans="1:26" ht="15.75" customHeight="1">
      <c r="A662" s="25"/>
      <c r="B662" s="25"/>
      <c r="C662" s="25"/>
      <c r="D662" s="25"/>
      <c r="E662" s="25"/>
      <c r="F662" s="25"/>
      <c r="G662" s="25"/>
      <c r="H662" s="25"/>
      <c r="I662" s="25"/>
      <c r="J662" s="25"/>
      <c r="K662" s="25"/>
      <c r="L662" s="25"/>
      <c r="M662" s="25"/>
      <c r="N662" s="25"/>
      <c r="O662" s="25"/>
      <c r="P662" s="25"/>
      <c r="Q662" s="25"/>
      <c r="R662" s="25"/>
      <c r="S662" s="25"/>
      <c r="T662" s="25"/>
      <c r="U662" s="25"/>
      <c r="V662" s="25"/>
      <c r="W662" s="25"/>
      <c r="X662" s="25"/>
      <c r="Y662" s="25"/>
      <c r="Z662" s="25"/>
    </row>
    <row r="663" spans="1:26" ht="15.75" customHeight="1">
      <c r="A663" s="25"/>
      <c r="B663" s="25"/>
      <c r="C663" s="25"/>
      <c r="D663" s="25"/>
      <c r="E663" s="25"/>
      <c r="F663" s="25"/>
      <c r="G663" s="25"/>
      <c r="H663" s="25"/>
      <c r="I663" s="25"/>
      <c r="J663" s="25"/>
      <c r="K663" s="25"/>
      <c r="L663" s="25"/>
      <c r="M663" s="25"/>
      <c r="N663" s="25"/>
      <c r="O663" s="25"/>
      <c r="P663" s="25"/>
      <c r="Q663" s="25"/>
      <c r="R663" s="25"/>
      <c r="S663" s="25"/>
      <c r="T663" s="25"/>
      <c r="U663" s="25"/>
      <c r="V663" s="25"/>
      <c r="W663" s="25"/>
      <c r="X663" s="25"/>
      <c r="Y663" s="25"/>
      <c r="Z663" s="25"/>
    </row>
    <row r="664" spans="1:26" ht="15.75" customHeight="1">
      <c r="A664" s="25"/>
      <c r="B664" s="25"/>
      <c r="C664" s="25"/>
      <c r="D664" s="25"/>
      <c r="E664" s="25"/>
      <c r="F664" s="25"/>
      <c r="G664" s="25"/>
      <c r="H664" s="25"/>
      <c r="I664" s="25"/>
      <c r="J664" s="25"/>
      <c r="K664" s="25"/>
      <c r="L664" s="25"/>
      <c r="M664" s="25"/>
      <c r="N664" s="25"/>
      <c r="O664" s="25"/>
      <c r="P664" s="25"/>
      <c r="Q664" s="25"/>
      <c r="R664" s="25"/>
      <c r="S664" s="25"/>
      <c r="T664" s="25"/>
      <c r="U664" s="25"/>
      <c r="V664" s="25"/>
      <c r="W664" s="25"/>
      <c r="X664" s="25"/>
      <c r="Y664" s="25"/>
      <c r="Z664" s="25"/>
    </row>
    <row r="665" spans="1:26" ht="15.75" customHeight="1">
      <c r="A665" s="25"/>
      <c r="B665" s="25"/>
      <c r="C665" s="25"/>
      <c r="D665" s="25"/>
      <c r="E665" s="25"/>
      <c r="F665" s="25"/>
      <c r="G665" s="25"/>
      <c r="H665" s="25"/>
      <c r="I665" s="25"/>
      <c r="J665" s="25"/>
      <c r="K665" s="25"/>
      <c r="L665" s="25"/>
      <c r="M665" s="25"/>
      <c r="N665" s="25"/>
      <c r="O665" s="25"/>
      <c r="P665" s="25"/>
      <c r="Q665" s="25"/>
      <c r="R665" s="25"/>
      <c r="S665" s="25"/>
      <c r="T665" s="25"/>
      <c r="U665" s="25"/>
      <c r="V665" s="25"/>
      <c r="W665" s="25"/>
      <c r="X665" s="25"/>
      <c r="Y665" s="25"/>
      <c r="Z665" s="25"/>
    </row>
    <row r="666" spans="1:26" ht="15.75" customHeight="1">
      <c r="A666" s="25"/>
      <c r="B666" s="25"/>
      <c r="C666" s="25"/>
      <c r="D666" s="25"/>
      <c r="E666" s="25"/>
      <c r="F666" s="25"/>
      <c r="G666" s="25"/>
      <c r="H666" s="25"/>
      <c r="I666" s="25"/>
      <c r="J666" s="25"/>
      <c r="K666" s="25"/>
      <c r="L666" s="25"/>
      <c r="M666" s="25"/>
      <c r="N666" s="25"/>
      <c r="O666" s="25"/>
      <c r="P666" s="25"/>
      <c r="Q666" s="25"/>
      <c r="R666" s="25"/>
      <c r="S666" s="25"/>
      <c r="T666" s="25"/>
      <c r="U666" s="25"/>
      <c r="V666" s="25"/>
      <c r="W666" s="25"/>
      <c r="X666" s="25"/>
      <c r="Y666" s="25"/>
      <c r="Z666" s="25"/>
    </row>
    <row r="667" spans="1:26" ht="15.75" customHeight="1">
      <c r="A667" s="25"/>
      <c r="B667" s="25"/>
      <c r="C667" s="25"/>
      <c r="D667" s="25"/>
      <c r="E667" s="25"/>
      <c r="F667" s="25"/>
      <c r="G667" s="25"/>
      <c r="H667" s="25"/>
      <c r="I667" s="25"/>
      <c r="J667" s="25"/>
      <c r="K667" s="25"/>
      <c r="L667" s="25"/>
      <c r="M667" s="25"/>
      <c r="N667" s="25"/>
      <c r="O667" s="25"/>
      <c r="P667" s="25"/>
      <c r="Q667" s="25"/>
      <c r="R667" s="25"/>
      <c r="S667" s="25"/>
      <c r="T667" s="25"/>
      <c r="U667" s="25"/>
      <c r="V667" s="25"/>
      <c r="W667" s="25"/>
      <c r="X667" s="25"/>
      <c r="Y667" s="25"/>
      <c r="Z667" s="25"/>
    </row>
    <row r="668" spans="1:26" ht="15.75" customHeight="1">
      <c r="A668" s="25"/>
      <c r="B668" s="25"/>
      <c r="C668" s="25"/>
      <c r="D668" s="25"/>
      <c r="E668" s="25"/>
      <c r="F668" s="25"/>
      <c r="G668" s="25"/>
      <c r="H668" s="25"/>
      <c r="I668" s="25"/>
      <c r="J668" s="25"/>
      <c r="K668" s="25"/>
      <c r="L668" s="25"/>
      <c r="M668" s="25"/>
      <c r="N668" s="25"/>
      <c r="O668" s="25"/>
      <c r="P668" s="25"/>
      <c r="Q668" s="25"/>
      <c r="R668" s="25"/>
      <c r="S668" s="25"/>
      <c r="T668" s="25"/>
      <c r="U668" s="25"/>
      <c r="V668" s="25"/>
      <c r="W668" s="25"/>
      <c r="X668" s="25"/>
      <c r="Y668" s="25"/>
      <c r="Z668" s="25"/>
    </row>
    <row r="669" spans="1:26" ht="15.75" customHeight="1">
      <c r="A669" s="25"/>
      <c r="B669" s="25"/>
      <c r="C669" s="25"/>
      <c r="D669" s="25"/>
      <c r="E669" s="25"/>
      <c r="F669" s="25"/>
      <c r="G669" s="25"/>
      <c r="H669" s="25"/>
      <c r="I669" s="25"/>
      <c r="J669" s="25"/>
      <c r="K669" s="25"/>
      <c r="L669" s="25"/>
      <c r="M669" s="25"/>
      <c r="N669" s="25"/>
      <c r="O669" s="25"/>
      <c r="P669" s="25"/>
      <c r="Q669" s="25"/>
      <c r="R669" s="25"/>
      <c r="S669" s="25"/>
      <c r="T669" s="25"/>
      <c r="U669" s="25"/>
      <c r="V669" s="25"/>
      <c r="W669" s="25"/>
      <c r="X669" s="25"/>
      <c r="Y669" s="25"/>
      <c r="Z669" s="25"/>
    </row>
    <row r="670" spans="1:26" ht="15.75" customHeight="1">
      <c r="A670" s="25"/>
      <c r="B670" s="25"/>
      <c r="C670" s="25"/>
      <c r="D670" s="25"/>
      <c r="E670" s="25"/>
      <c r="F670" s="25"/>
      <c r="G670" s="25"/>
      <c r="H670" s="25"/>
      <c r="I670" s="25"/>
      <c r="J670" s="25"/>
      <c r="K670" s="25"/>
      <c r="L670" s="25"/>
      <c r="M670" s="25"/>
      <c r="N670" s="25"/>
      <c r="O670" s="25"/>
      <c r="P670" s="25"/>
      <c r="Q670" s="25"/>
      <c r="R670" s="25"/>
      <c r="S670" s="25"/>
      <c r="T670" s="25"/>
      <c r="U670" s="25"/>
      <c r="V670" s="25"/>
      <c r="W670" s="25"/>
      <c r="X670" s="25"/>
      <c r="Y670" s="25"/>
      <c r="Z670" s="25"/>
    </row>
    <row r="671" spans="1:26" ht="15.75" customHeight="1">
      <c r="A671" s="25"/>
      <c r="B671" s="25"/>
      <c r="C671" s="25"/>
      <c r="D671" s="25"/>
      <c r="E671" s="25"/>
      <c r="F671" s="25"/>
      <c r="G671" s="25"/>
      <c r="H671" s="25"/>
      <c r="I671" s="25"/>
      <c r="J671" s="25"/>
      <c r="K671" s="25"/>
      <c r="L671" s="25"/>
      <c r="M671" s="25"/>
      <c r="N671" s="25"/>
      <c r="O671" s="25"/>
      <c r="P671" s="25"/>
      <c r="Q671" s="25"/>
      <c r="R671" s="25"/>
      <c r="S671" s="25"/>
      <c r="T671" s="25"/>
      <c r="U671" s="25"/>
      <c r="V671" s="25"/>
      <c r="W671" s="25"/>
      <c r="X671" s="25"/>
      <c r="Y671" s="25"/>
      <c r="Z671" s="25"/>
    </row>
    <row r="672" spans="1:26" ht="15.75" customHeight="1">
      <c r="A672" s="25"/>
      <c r="B672" s="25"/>
      <c r="C672" s="25"/>
      <c r="D672" s="25"/>
      <c r="E672" s="25"/>
      <c r="F672" s="25"/>
      <c r="G672" s="25"/>
      <c r="H672" s="25"/>
      <c r="I672" s="25"/>
      <c r="J672" s="25"/>
      <c r="K672" s="25"/>
      <c r="L672" s="25"/>
      <c r="M672" s="25"/>
      <c r="N672" s="25"/>
      <c r="O672" s="25"/>
      <c r="P672" s="25"/>
      <c r="Q672" s="25"/>
      <c r="R672" s="25"/>
      <c r="S672" s="25"/>
      <c r="T672" s="25"/>
      <c r="U672" s="25"/>
      <c r="V672" s="25"/>
      <c r="W672" s="25"/>
      <c r="X672" s="25"/>
      <c r="Y672" s="25"/>
      <c r="Z672" s="25"/>
    </row>
    <row r="673" spans="1:26" ht="15.75" customHeight="1">
      <c r="A673" s="25"/>
      <c r="B673" s="25"/>
      <c r="C673" s="25"/>
      <c r="D673" s="25"/>
      <c r="E673" s="25"/>
      <c r="F673" s="25"/>
      <c r="G673" s="25"/>
      <c r="H673" s="25"/>
      <c r="I673" s="25"/>
      <c r="J673" s="25"/>
      <c r="K673" s="25"/>
      <c r="L673" s="25"/>
      <c r="M673" s="25"/>
      <c r="N673" s="25"/>
      <c r="O673" s="25"/>
      <c r="P673" s="25"/>
      <c r="Q673" s="25"/>
      <c r="R673" s="25"/>
      <c r="S673" s="25"/>
      <c r="T673" s="25"/>
      <c r="U673" s="25"/>
      <c r="V673" s="25"/>
      <c r="W673" s="25"/>
      <c r="X673" s="25"/>
      <c r="Y673" s="25"/>
      <c r="Z673" s="25"/>
    </row>
    <row r="674" spans="1:26" ht="15.75" customHeight="1">
      <c r="A674" s="25"/>
      <c r="B674" s="25"/>
      <c r="C674" s="25"/>
      <c r="D674" s="25"/>
      <c r="E674" s="25"/>
      <c r="F674" s="25"/>
      <c r="G674" s="25"/>
      <c r="H674" s="25"/>
      <c r="I674" s="25"/>
      <c r="J674" s="25"/>
      <c r="K674" s="25"/>
      <c r="L674" s="25"/>
      <c r="M674" s="25"/>
      <c r="N674" s="25"/>
      <c r="O674" s="25"/>
      <c r="P674" s="25"/>
      <c r="Q674" s="25"/>
      <c r="R674" s="25"/>
      <c r="S674" s="25"/>
      <c r="T674" s="25"/>
      <c r="U674" s="25"/>
      <c r="V674" s="25"/>
      <c r="W674" s="25"/>
      <c r="X674" s="25"/>
      <c r="Y674" s="25"/>
      <c r="Z674" s="25"/>
    </row>
    <row r="675" spans="1:26" ht="15.75" customHeight="1">
      <c r="A675" s="25"/>
      <c r="B675" s="25"/>
      <c r="C675" s="25"/>
      <c r="D675" s="25"/>
      <c r="E675" s="25"/>
      <c r="F675" s="25"/>
      <c r="G675" s="25"/>
      <c r="H675" s="25"/>
      <c r="I675" s="25"/>
      <c r="J675" s="25"/>
      <c r="K675" s="25"/>
      <c r="L675" s="25"/>
      <c r="M675" s="25"/>
      <c r="N675" s="25"/>
      <c r="O675" s="25"/>
      <c r="P675" s="25"/>
      <c r="Q675" s="25"/>
      <c r="R675" s="25"/>
      <c r="S675" s="25"/>
      <c r="T675" s="25"/>
      <c r="U675" s="25"/>
      <c r="V675" s="25"/>
      <c r="W675" s="25"/>
      <c r="X675" s="25"/>
      <c r="Y675" s="25"/>
      <c r="Z675" s="25"/>
    </row>
    <row r="676" spans="1:26" ht="15.75" customHeight="1">
      <c r="A676" s="25"/>
      <c r="B676" s="25"/>
      <c r="C676" s="25"/>
      <c r="D676" s="25"/>
      <c r="E676" s="25"/>
      <c r="F676" s="25"/>
      <c r="G676" s="25"/>
      <c r="H676" s="25"/>
      <c r="I676" s="25"/>
      <c r="J676" s="25"/>
      <c r="K676" s="25"/>
      <c r="L676" s="25"/>
      <c r="M676" s="25"/>
      <c r="N676" s="25"/>
      <c r="O676" s="25"/>
      <c r="P676" s="25"/>
      <c r="Q676" s="25"/>
      <c r="R676" s="25"/>
      <c r="S676" s="25"/>
      <c r="T676" s="25"/>
      <c r="U676" s="25"/>
      <c r="V676" s="25"/>
      <c r="W676" s="25"/>
      <c r="X676" s="25"/>
      <c r="Y676" s="25"/>
      <c r="Z676" s="25"/>
    </row>
    <row r="677" spans="1:26" ht="15.75" customHeight="1">
      <c r="A677" s="25"/>
      <c r="B677" s="25"/>
      <c r="C677" s="25"/>
      <c r="D677" s="25"/>
      <c r="E677" s="25"/>
      <c r="F677" s="25"/>
      <c r="G677" s="25"/>
      <c r="H677" s="25"/>
      <c r="I677" s="25"/>
      <c r="J677" s="25"/>
      <c r="K677" s="25"/>
      <c r="L677" s="25"/>
      <c r="M677" s="25"/>
      <c r="N677" s="25"/>
      <c r="O677" s="25"/>
      <c r="P677" s="25"/>
      <c r="Q677" s="25"/>
      <c r="R677" s="25"/>
      <c r="S677" s="25"/>
      <c r="T677" s="25"/>
      <c r="U677" s="25"/>
      <c r="V677" s="25"/>
      <c r="W677" s="25"/>
      <c r="X677" s="25"/>
      <c r="Y677" s="25"/>
      <c r="Z677" s="25"/>
    </row>
    <row r="678" spans="1:26" ht="15.75" customHeight="1">
      <c r="A678" s="25"/>
      <c r="B678" s="25"/>
      <c r="C678" s="25"/>
      <c r="D678" s="25"/>
      <c r="E678" s="25"/>
      <c r="F678" s="25"/>
      <c r="G678" s="25"/>
      <c r="H678" s="25"/>
      <c r="I678" s="25"/>
      <c r="J678" s="25"/>
      <c r="K678" s="25"/>
      <c r="L678" s="25"/>
      <c r="M678" s="25"/>
      <c r="N678" s="25"/>
      <c r="O678" s="25"/>
      <c r="P678" s="25"/>
      <c r="Q678" s="25"/>
      <c r="R678" s="25"/>
      <c r="S678" s="25"/>
      <c r="T678" s="25"/>
      <c r="U678" s="25"/>
      <c r="V678" s="25"/>
      <c r="W678" s="25"/>
      <c r="X678" s="25"/>
      <c r="Y678" s="25"/>
      <c r="Z678" s="25"/>
    </row>
    <row r="679" spans="1:26" ht="15.75" customHeight="1">
      <c r="A679" s="25"/>
      <c r="B679" s="25"/>
      <c r="C679" s="25"/>
      <c r="D679" s="25"/>
      <c r="E679" s="25"/>
      <c r="F679" s="25"/>
      <c r="G679" s="25"/>
      <c r="H679" s="25"/>
      <c r="I679" s="25"/>
      <c r="J679" s="25"/>
      <c r="K679" s="25"/>
      <c r="L679" s="25"/>
      <c r="M679" s="25"/>
      <c r="N679" s="25"/>
      <c r="O679" s="25"/>
      <c r="P679" s="25"/>
      <c r="Q679" s="25"/>
      <c r="R679" s="25"/>
      <c r="S679" s="25"/>
      <c r="T679" s="25"/>
      <c r="U679" s="25"/>
      <c r="V679" s="25"/>
      <c r="W679" s="25"/>
      <c r="X679" s="25"/>
      <c r="Y679" s="25"/>
      <c r="Z679" s="25"/>
    </row>
    <row r="680" spans="1:26" ht="15.75" customHeight="1">
      <c r="A680" s="25"/>
      <c r="B680" s="25"/>
      <c r="C680" s="25"/>
      <c r="D680" s="25"/>
      <c r="E680" s="25"/>
      <c r="F680" s="25"/>
      <c r="G680" s="25"/>
      <c r="H680" s="25"/>
      <c r="I680" s="25"/>
      <c r="J680" s="25"/>
      <c r="K680" s="25"/>
      <c r="L680" s="25"/>
      <c r="M680" s="25"/>
      <c r="N680" s="25"/>
      <c r="O680" s="25"/>
      <c r="P680" s="25"/>
      <c r="Q680" s="25"/>
      <c r="R680" s="25"/>
      <c r="S680" s="25"/>
      <c r="T680" s="25"/>
      <c r="U680" s="25"/>
      <c r="V680" s="25"/>
      <c r="W680" s="25"/>
      <c r="X680" s="25"/>
      <c r="Y680" s="25"/>
      <c r="Z680" s="25"/>
    </row>
    <row r="681" spans="1:26" ht="15.75" customHeight="1">
      <c r="A681" s="25"/>
      <c r="B681" s="25"/>
      <c r="C681" s="25"/>
      <c r="D681" s="25"/>
      <c r="E681" s="25"/>
      <c r="F681" s="25"/>
      <c r="G681" s="25"/>
      <c r="H681" s="25"/>
      <c r="I681" s="25"/>
      <c r="J681" s="25"/>
      <c r="K681" s="25"/>
      <c r="L681" s="25"/>
      <c r="M681" s="25"/>
      <c r="N681" s="25"/>
      <c r="O681" s="25"/>
      <c r="P681" s="25"/>
      <c r="Q681" s="25"/>
      <c r="R681" s="25"/>
      <c r="S681" s="25"/>
      <c r="T681" s="25"/>
      <c r="U681" s="25"/>
      <c r="V681" s="25"/>
      <c r="W681" s="25"/>
      <c r="X681" s="25"/>
      <c r="Y681" s="25"/>
      <c r="Z681" s="25"/>
    </row>
    <row r="682" spans="1:26" ht="15.75" customHeight="1">
      <c r="A682" s="25"/>
      <c r="B682" s="25"/>
      <c r="C682" s="25"/>
      <c r="D682" s="25"/>
      <c r="E682" s="25"/>
      <c r="F682" s="25"/>
      <c r="G682" s="25"/>
      <c r="H682" s="25"/>
      <c r="I682" s="25"/>
      <c r="J682" s="25"/>
      <c r="K682" s="25"/>
      <c r="L682" s="25"/>
      <c r="M682" s="25"/>
      <c r="N682" s="25"/>
      <c r="O682" s="25"/>
      <c r="P682" s="25"/>
      <c r="Q682" s="25"/>
      <c r="R682" s="25"/>
      <c r="S682" s="25"/>
      <c r="T682" s="25"/>
      <c r="U682" s="25"/>
      <c r="V682" s="25"/>
      <c r="W682" s="25"/>
      <c r="X682" s="25"/>
      <c r="Y682" s="25"/>
      <c r="Z682" s="25"/>
    </row>
    <row r="683" spans="1:26" ht="15.75" customHeight="1">
      <c r="A683" s="25"/>
      <c r="B683" s="25"/>
      <c r="C683" s="25"/>
      <c r="D683" s="25"/>
      <c r="E683" s="25"/>
      <c r="F683" s="25"/>
      <c r="G683" s="25"/>
      <c r="H683" s="25"/>
      <c r="I683" s="25"/>
      <c r="J683" s="25"/>
      <c r="K683" s="25"/>
      <c r="L683" s="25"/>
      <c r="M683" s="25"/>
      <c r="N683" s="25"/>
      <c r="O683" s="25"/>
      <c r="P683" s="25"/>
      <c r="Q683" s="25"/>
      <c r="R683" s="25"/>
      <c r="S683" s="25"/>
      <c r="T683" s="25"/>
      <c r="U683" s="25"/>
      <c r="V683" s="25"/>
      <c r="W683" s="25"/>
      <c r="X683" s="25"/>
      <c r="Y683" s="25"/>
      <c r="Z683" s="25"/>
    </row>
    <row r="684" spans="1:26" ht="15.75" customHeight="1">
      <c r="A684" s="25"/>
      <c r="B684" s="25"/>
      <c r="C684" s="25"/>
      <c r="D684" s="25"/>
      <c r="E684" s="25"/>
      <c r="F684" s="25"/>
      <c r="G684" s="25"/>
      <c r="H684" s="25"/>
      <c r="I684" s="25"/>
      <c r="J684" s="25"/>
      <c r="K684" s="25"/>
      <c r="L684" s="25"/>
      <c r="M684" s="25"/>
      <c r="N684" s="25"/>
      <c r="O684" s="25"/>
      <c r="P684" s="25"/>
      <c r="Q684" s="25"/>
      <c r="R684" s="25"/>
      <c r="S684" s="25"/>
      <c r="T684" s="25"/>
      <c r="U684" s="25"/>
      <c r="V684" s="25"/>
      <c r="W684" s="25"/>
      <c r="X684" s="25"/>
      <c r="Y684" s="25"/>
      <c r="Z684" s="25"/>
    </row>
    <row r="685" spans="1:26" ht="15.75" customHeight="1">
      <c r="A685" s="25"/>
      <c r="B685" s="25"/>
      <c r="C685" s="25"/>
      <c r="D685" s="25"/>
      <c r="E685" s="25"/>
      <c r="F685" s="25"/>
      <c r="G685" s="25"/>
      <c r="H685" s="25"/>
      <c r="I685" s="25"/>
      <c r="J685" s="25"/>
      <c r="K685" s="25"/>
      <c r="L685" s="25"/>
      <c r="M685" s="25"/>
      <c r="N685" s="25"/>
      <c r="O685" s="25"/>
      <c r="P685" s="25"/>
      <c r="Q685" s="25"/>
      <c r="R685" s="25"/>
      <c r="S685" s="25"/>
      <c r="T685" s="25"/>
      <c r="U685" s="25"/>
      <c r="V685" s="25"/>
      <c r="W685" s="25"/>
      <c r="X685" s="25"/>
      <c r="Y685" s="25"/>
      <c r="Z685" s="25"/>
    </row>
    <row r="686" spans="1:26" ht="15.75" customHeight="1">
      <c r="A686" s="25"/>
      <c r="B686" s="25"/>
      <c r="C686" s="25"/>
      <c r="D686" s="25"/>
      <c r="E686" s="25"/>
      <c r="F686" s="25"/>
      <c r="G686" s="25"/>
      <c r="H686" s="25"/>
      <c r="I686" s="25"/>
      <c r="J686" s="25"/>
      <c r="K686" s="25"/>
      <c r="L686" s="25"/>
      <c r="M686" s="25"/>
      <c r="N686" s="25"/>
      <c r="O686" s="25"/>
      <c r="P686" s="25"/>
      <c r="Q686" s="25"/>
      <c r="R686" s="25"/>
      <c r="S686" s="25"/>
      <c r="T686" s="25"/>
      <c r="U686" s="25"/>
      <c r="V686" s="25"/>
      <c r="W686" s="25"/>
      <c r="X686" s="25"/>
      <c r="Y686" s="25"/>
      <c r="Z686" s="25"/>
    </row>
    <row r="687" spans="1:26" ht="15.75" customHeight="1">
      <c r="A687" s="25"/>
      <c r="B687" s="25"/>
      <c r="C687" s="25"/>
      <c r="D687" s="25"/>
      <c r="E687" s="25"/>
      <c r="F687" s="25"/>
      <c r="G687" s="25"/>
      <c r="H687" s="25"/>
      <c r="I687" s="25"/>
      <c r="J687" s="25"/>
      <c r="K687" s="25"/>
      <c r="L687" s="25"/>
      <c r="M687" s="25"/>
      <c r="N687" s="25"/>
      <c r="O687" s="25"/>
      <c r="P687" s="25"/>
      <c r="Q687" s="25"/>
      <c r="R687" s="25"/>
      <c r="S687" s="25"/>
      <c r="T687" s="25"/>
      <c r="U687" s="25"/>
      <c r="V687" s="25"/>
      <c r="W687" s="25"/>
      <c r="X687" s="25"/>
      <c r="Y687" s="25"/>
      <c r="Z687" s="25"/>
    </row>
    <row r="688" spans="1:26" ht="15.75" customHeight="1">
      <c r="A688" s="25"/>
      <c r="B688" s="25"/>
      <c r="C688" s="25"/>
      <c r="D688" s="25"/>
      <c r="E688" s="25"/>
      <c r="F688" s="25"/>
      <c r="G688" s="25"/>
      <c r="H688" s="25"/>
      <c r="I688" s="25"/>
      <c r="J688" s="25"/>
      <c r="K688" s="25"/>
      <c r="L688" s="25"/>
      <c r="M688" s="25"/>
      <c r="N688" s="25"/>
      <c r="O688" s="25"/>
      <c r="P688" s="25"/>
      <c r="Q688" s="25"/>
      <c r="R688" s="25"/>
      <c r="S688" s="25"/>
      <c r="T688" s="25"/>
      <c r="U688" s="25"/>
      <c r="V688" s="25"/>
      <c r="W688" s="25"/>
      <c r="X688" s="25"/>
      <c r="Y688" s="25"/>
      <c r="Z688" s="25"/>
    </row>
    <row r="689" spans="1:26" ht="15.75" customHeight="1">
      <c r="A689" s="25"/>
      <c r="B689" s="25"/>
      <c r="C689" s="25"/>
      <c r="D689" s="25"/>
      <c r="E689" s="25"/>
      <c r="F689" s="25"/>
      <c r="G689" s="25"/>
      <c r="H689" s="25"/>
      <c r="I689" s="25"/>
      <c r="J689" s="25"/>
      <c r="K689" s="25"/>
      <c r="L689" s="25"/>
      <c r="M689" s="25"/>
      <c r="N689" s="25"/>
      <c r="O689" s="25"/>
      <c r="P689" s="25"/>
      <c r="Q689" s="25"/>
      <c r="R689" s="25"/>
      <c r="S689" s="25"/>
      <c r="T689" s="25"/>
      <c r="U689" s="25"/>
      <c r="V689" s="25"/>
      <c r="W689" s="25"/>
      <c r="X689" s="25"/>
      <c r="Y689" s="25"/>
      <c r="Z689" s="25"/>
    </row>
    <row r="690" spans="1:26" ht="15.75" customHeight="1">
      <c r="A690" s="25"/>
      <c r="B690" s="25"/>
      <c r="C690" s="25"/>
      <c r="D690" s="25"/>
      <c r="E690" s="25"/>
      <c r="F690" s="25"/>
      <c r="G690" s="25"/>
      <c r="H690" s="25"/>
      <c r="I690" s="25"/>
      <c r="J690" s="25"/>
      <c r="K690" s="25"/>
      <c r="L690" s="25"/>
      <c r="M690" s="25"/>
      <c r="N690" s="25"/>
      <c r="O690" s="25"/>
      <c r="P690" s="25"/>
      <c r="Q690" s="25"/>
      <c r="R690" s="25"/>
      <c r="S690" s="25"/>
      <c r="T690" s="25"/>
      <c r="U690" s="25"/>
      <c r="V690" s="25"/>
      <c r="W690" s="25"/>
      <c r="X690" s="25"/>
      <c r="Y690" s="25"/>
      <c r="Z690" s="25"/>
    </row>
    <row r="691" spans="1:26" ht="15.75" customHeight="1">
      <c r="A691" s="25"/>
      <c r="B691" s="25"/>
      <c r="C691" s="25"/>
      <c r="D691" s="25"/>
      <c r="E691" s="25"/>
      <c r="F691" s="25"/>
      <c r="G691" s="25"/>
      <c r="H691" s="25"/>
      <c r="I691" s="25"/>
      <c r="J691" s="25"/>
      <c r="K691" s="25"/>
      <c r="L691" s="25"/>
      <c r="M691" s="25"/>
      <c r="N691" s="25"/>
      <c r="O691" s="25"/>
      <c r="P691" s="25"/>
      <c r="Q691" s="25"/>
      <c r="R691" s="25"/>
      <c r="S691" s="25"/>
      <c r="T691" s="25"/>
      <c r="U691" s="25"/>
      <c r="V691" s="25"/>
      <c r="W691" s="25"/>
      <c r="X691" s="25"/>
      <c r="Y691" s="25"/>
      <c r="Z691" s="25"/>
    </row>
    <row r="692" spans="1:26" ht="15.75" customHeight="1">
      <c r="A692" s="25"/>
      <c r="B692" s="25"/>
      <c r="C692" s="25"/>
      <c r="D692" s="25"/>
      <c r="E692" s="25"/>
      <c r="F692" s="25"/>
      <c r="G692" s="25"/>
      <c r="H692" s="25"/>
      <c r="I692" s="25"/>
      <c r="J692" s="25"/>
      <c r="K692" s="25"/>
      <c r="L692" s="25"/>
      <c r="M692" s="25"/>
      <c r="N692" s="25"/>
      <c r="O692" s="25"/>
      <c r="P692" s="25"/>
      <c r="Q692" s="25"/>
      <c r="R692" s="25"/>
      <c r="S692" s="25"/>
      <c r="T692" s="25"/>
      <c r="U692" s="25"/>
      <c r="V692" s="25"/>
      <c r="W692" s="25"/>
      <c r="X692" s="25"/>
      <c r="Y692" s="25"/>
      <c r="Z692" s="25"/>
    </row>
    <row r="693" spans="1:26" ht="15.75" customHeight="1">
      <c r="A693" s="25"/>
      <c r="B693" s="25"/>
      <c r="C693" s="25"/>
      <c r="D693" s="25"/>
      <c r="E693" s="25"/>
      <c r="F693" s="25"/>
      <c r="G693" s="25"/>
      <c r="H693" s="25"/>
      <c r="I693" s="25"/>
      <c r="J693" s="25"/>
      <c r="K693" s="25"/>
      <c r="L693" s="25"/>
      <c r="M693" s="25"/>
      <c r="N693" s="25"/>
      <c r="O693" s="25"/>
      <c r="P693" s="25"/>
      <c r="Q693" s="25"/>
      <c r="R693" s="25"/>
      <c r="S693" s="25"/>
      <c r="T693" s="25"/>
      <c r="U693" s="25"/>
      <c r="V693" s="25"/>
      <c r="W693" s="25"/>
      <c r="X693" s="25"/>
      <c r="Y693" s="25"/>
      <c r="Z693" s="25"/>
    </row>
    <row r="694" spans="1:26" ht="15.75" customHeight="1">
      <c r="A694" s="25"/>
      <c r="B694" s="25"/>
      <c r="C694" s="25"/>
      <c r="D694" s="25"/>
      <c r="E694" s="25"/>
      <c r="F694" s="25"/>
      <c r="G694" s="25"/>
      <c r="H694" s="25"/>
      <c r="I694" s="25"/>
      <c r="J694" s="25"/>
      <c r="K694" s="25"/>
      <c r="L694" s="25"/>
      <c r="M694" s="25"/>
      <c r="N694" s="25"/>
      <c r="O694" s="25"/>
      <c r="P694" s="25"/>
      <c r="Q694" s="25"/>
      <c r="R694" s="25"/>
      <c r="S694" s="25"/>
      <c r="T694" s="25"/>
      <c r="U694" s="25"/>
      <c r="V694" s="25"/>
      <c r="W694" s="25"/>
      <c r="X694" s="25"/>
      <c r="Y694" s="25"/>
      <c r="Z694" s="25"/>
    </row>
    <row r="695" spans="1:26" ht="15.75" customHeight="1">
      <c r="A695" s="25"/>
      <c r="B695" s="25"/>
      <c r="C695" s="25"/>
      <c r="D695" s="25"/>
      <c r="E695" s="25"/>
      <c r="F695" s="25"/>
      <c r="G695" s="25"/>
      <c r="H695" s="25"/>
      <c r="I695" s="25"/>
      <c r="J695" s="25"/>
      <c r="K695" s="25"/>
      <c r="L695" s="25"/>
      <c r="M695" s="25"/>
      <c r="N695" s="25"/>
      <c r="O695" s="25"/>
      <c r="P695" s="25"/>
      <c r="Q695" s="25"/>
      <c r="R695" s="25"/>
      <c r="S695" s="25"/>
      <c r="T695" s="25"/>
      <c r="U695" s="25"/>
      <c r="V695" s="25"/>
      <c r="W695" s="25"/>
      <c r="X695" s="25"/>
      <c r="Y695" s="25"/>
      <c r="Z695" s="25"/>
    </row>
    <row r="696" spans="1:26" ht="15.75" customHeight="1">
      <c r="A696" s="25"/>
      <c r="B696" s="25"/>
      <c r="C696" s="25"/>
      <c r="D696" s="25"/>
      <c r="E696" s="25"/>
      <c r="F696" s="25"/>
      <c r="G696" s="25"/>
      <c r="H696" s="25"/>
      <c r="I696" s="25"/>
      <c r="J696" s="25"/>
      <c r="K696" s="25"/>
      <c r="L696" s="25"/>
      <c r="M696" s="25"/>
      <c r="N696" s="25"/>
      <c r="O696" s="25"/>
      <c r="P696" s="25"/>
      <c r="Q696" s="25"/>
      <c r="R696" s="25"/>
      <c r="S696" s="25"/>
      <c r="T696" s="25"/>
      <c r="U696" s="25"/>
      <c r="V696" s="25"/>
      <c r="W696" s="25"/>
      <c r="X696" s="25"/>
      <c r="Y696" s="25"/>
      <c r="Z696" s="25"/>
    </row>
    <row r="697" spans="1:26" ht="15.75" customHeight="1">
      <c r="A697" s="25"/>
      <c r="B697" s="25"/>
      <c r="C697" s="25"/>
      <c r="D697" s="25"/>
      <c r="E697" s="25"/>
      <c r="F697" s="25"/>
      <c r="G697" s="25"/>
      <c r="H697" s="25"/>
      <c r="I697" s="25"/>
      <c r="J697" s="25"/>
      <c r="K697" s="25"/>
      <c r="L697" s="25"/>
      <c r="M697" s="25"/>
      <c r="N697" s="25"/>
      <c r="O697" s="25"/>
      <c r="P697" s="25"/>
      <c r="Q697" s="25"/>
      <c r="R697" s="25"/>
      <c r="S697" s="25"/>
      <c r="T697" s="25"/>
      <c r="U697" s="25"/>
      <c r="V697" s="25"/>
      <c r="W697" s="25"/>
      <c r="X697" s="25"/>
      <c r="Y697" s="25"/>
      <c r="Z697" s="25"/>
    </row>
    <row r="698" spans="1:26" ht="15.75" customHeight="1">
      <c r="A698" s="25"/>
      <c r="B698" s="25"/>
      <c r="C698" s="25"/>
      <c r="D698" s="25"/>
      <c r="E698" s="25"/>
      <c r="F698" s="25"/>
      <c r="G698" s="25"/>
      <c r="H698" s="25"/>
      <c r="I698" s="25"/>
      <c r="J698" s="25"/>
      <c r="K698" s="25"/>
      <c r="L698" s="25"/>
      <c r="M698" s="25"/>
      <c r="N698" s="25"/>
      <c r="O698" s="25"/>
      <c r="P698" s="25"/>
      <c r="Q698" s="25"/>
      <c r="R698" s="25"/>
      <c r="S698" s="25"/>
      <c r="T698" s="25"/>
      <c r="U698" s="25"/>
      <c r="V698" s="25"/>
      <c r="W698" s="25"/>
      <c r="X698" s="25"/>
      <c r="Y698" s="25"/>
      <c r="Z698" s="25"/>
    </row>
    <row r="699" spans="1:26" ht="15.75" customHeight="1">
      <c r="A699" s="25"/>
      <c r="B699" s="25"/>
      <c r="C699" s="25"/>
      <c r="D699" s="25"/>
      <c r="E699" s="25"/>
      <c r="F699" s="25"/>
      <c r="G699" s="25"/>
      <c r="H699" s="25"/>
      <c r="I699" s="25"/>
      <c r="J699" s="25"/>
      <c r="K699" s="25"/>
      <c r="L699" s="25"/>
      <c r="M699" s="25"/>
      <c r="N699" s="25"/>
      <c r="O699" s="25"/>
      <c r="P699" s="25"/>
      <c r="Q699" s="25"/>
      <c r="R699" s="25"/>
      <c r="S699" s="25"/>
      <c r="T699" s="25"/>
      <c r="U699" s="25"/>
      <c r="V699" s="25"/>
      <c r="W699" s="25"/>
      <c r="X699" s="25"/>
      <c r="Y699" s="25"/>
      <c r="Z699" s="25"/>
    </row>
    <row r="700" spans="1:26" ht="15.75" customHeight="1">
      <c r="A700" s="25"/>
      <c r="B700" s="25"/>
      <c r="C700" s="25"/>
      <c r="D700" s="25"/>
      <c r="E700" s="25"/>
      <c r="F700" s="25"/>
      <c r="G700" s="25"/>
      <c r="H700" s="25"/>
      <c r="I700" s="25"/>
      <c r="J700" s="25"/>
      <c r="K700" s="25"/>
      <c r="L700" s="25"/>
      <c r="M700" s="25"/>
      <c r="N700" s="25"/>
      <c r="O700" s="25"/>
      <c r="P700" s="25"/>
      <c r="Q700" s="25"/>
      <c r="R700" s="25"/>
      <c r="S700" s="25"/>
      <c r="T700" s="25"/>
      <c r="U700" s="25"/>
      <c r="V700" s="25"/>
      <c r="W700" s="25"/>
      <c r="X700" s="25"/>
      <c r="Y700" s="25"/>
      <c r="Z700" s="25"/>
    </row>
    <row r="701" spans="1:26" ht="15.75" customHeight="1">
      <c r="A701" s="25"/>
      <c r="B701" s="25"/>
      <c r="C701" s="25"/>
      <c r="D701" s="25"/>
      <c r="E701" s="25"/>
      <c r="F701" s="25"/>
      <c r="G701" s="25"/>
      <c r="H701" s="25"/>
      <c r="I701" s="25"/>
      <c r="J701" s="25"/>
      <c r="K701" s="25"/>
      <c r="L701" s="25"/>
      <c r="M701" s="25"/>
      <c r="N701" s="25"/>
      <c r="O701" s="25"/>
      <c r="P701" s="25"/>
      <c r="Q701" s="25"/>
      <c r="R701" s="25"/>
      <c r="S701" s="25"/>
      <c r="T701" s="25"/>
      <c r="U701" s="25"/>
      <c r="V701" s="25"/>
      <c r="W701" s="25"/>
      <c r="X701" s="25"/>
      <c r="Y701" s="25"/>
      <c r="Z701" s="25"/>
    </row>
    <row r="702" spans="1:26" ht="15.75" customHeight="1">
      <c r="A702" s="25"/>
      <c r="B702" s="25"/>
      <c r="C702" s="25"/>
      <c r="D702" s="25"/>
      <c r="E702" s="25"/>
      <c r="F702" s="25"/>
      <c r="G702" s="25"/>
      <c r="H702" s="25"/>
      <c r="I702" s="25"/>
      <c r="J702" s="25"/>
      <c r="K702" s="25"/>
      <c r="L702" s="25"/>
      <c r="M702" s="25"/>
      <c r="N702" s="25"/>
      <c r="O702" s="25"/>
      <c r="P702" s="25"/>
      <c r="Q702" s="25"/>
      <c r="R702" s="25"/>
      <c r="S702" s="25"/>
      <c r="T702" s="25"/>
      <c r="U702" s="25"/>
      <c r="V702" s="25"/>
      <c r="W702" s="25"/>
      <c r="X702" s="25"/>
      <c r="Y702" s="25"/>
      <c r="Z702" s="25"/>
    </row>
    <row r="703" spans="1:26" ht="15.75" customHeight="1">
      <c r="A703" s="25"/>
      <c r="B703" s="25"/>
      <c r="C703" s="25"/>
      <c r="D703" s="25"/>
      <c r="E703" s="25"/>
      <c r="F703" s="25"/>
      <c r="G703" s="25"/>
      <c r="H703" s="25"/>
      <c r="I703" s="25"/>
      <c r="J703" s="25"/>
      <c r="K703" s="25"/>
      <c r="L703" s="25"/>
      <c r="M703" s="25"/>
      <c r="N703" s="25"/>
      <c r="O703" s="25"/>
      <c r="P703" s="25"/>
      <c r="Q703" s="25"/>
      <c r="R703" s="25"/>
      <c r="S703" s="25"/>
      <c r="T703" s="25"/>
      <c r="U703" s="25"/>
      <c r="V703" s="25"/>
      <c r="W703" s="25"/>
      <c r="X703" s="25"/>
      <c r="Y703" s="25"/>
      <c r="Z703" s="25"/>
    </row>
    <row r="704" spans="1:26" ht="15.75" customHeight="1">
      <c r="A704" s="25"/>
      <c r="B704" s="25"/>
      <c r="C704" s="25"/>
      <c r="D704" s="25"/>
      <c r="E704" s="25"/>
      <c r="F704" s="25"/>
      <c r="G704" s="25"/>
      <c r="H704" s="25"/>
      <c r="I704" s="25"/>
      <c r="J704" s="25"/>
      <c r="K704" s="25"/>
      <c r="L704" s="25"/>
      <c r="M704" s="25"/>
      <c r="N704" s="25"/>
      <c r="O704" s="25"/>
      <c r="P704" s="25"/>
      <c r="Q704" s="25"/>
      <c r="R704" s="25"/>
      <c r="S704" s="25"/>
      <c r="T704" s="25"/>
      <c r="U704" s="25"/>
      <c r="V704" s="25"/>
      <c r="W704" s="25"/>
      <c r="X704" s="25"/>
      <c r="Y704" s="25"/>
      <c r="Z704" s="25"/>
    </row>
    <row r="705" spans="1:26" ht="15.75" customHeight="1">
      <c r="A705" s="25"/>
      <c r="B705" s="25"/>
      <c r="C705" s="25"/>
      <c r="D705" s="25"/>
      <c r="E705" s="25"/>
      <c r="F705" s="25"/>
      <c r="G705" s="25"/>
      <c r="H705" s="25"/>
      <c r="I705" s="25"/>
      <c r="J705" s="25"/>
      <c r="K705" s="25"/>
      <c r="L705" s="25"/>
      <c r="M705" s="25"/>
      <c r="N705" s="25"/>
      <c r="O705" s="25"/>
      <c r="P705" s="25"/>
      <c r="Q705" s="25"/>
      <c r="R705" s="25"/>
      <c r="S705" s="25"/>
      <c r="T705" s="25"/>
      <c r="U705" s="25"/>
      <c r="V705" s="25"/>
      <c r="W705" s="25"/>
      <c r="X705" s="25"/>
      <c r="Y705" s="25"/>
      <c r="Z705" s="25"/>
    </row>
    <row r="706" spans="1:26" ht="15.75" customHeight="1">
      <c r="A706" s="25"/>
      <c r="B706" s="25"/>
      <c r="C706" s="25"/>
      <c r="D706" s="25"/>
      <c r="E706" s="25"/>
      <c r="F706" s="25"/>
      <c r="G706" s="25"/>
      <c r="H706" s="25"/>
      <c r="I706" s="25"/>
      <c r="J706" s="25"/>
      <c r="K706" s="25"/>
      <c r="L706" s="25"/>
      <c r="M706" s="25"/>
      <c r="N706" s="25"/>
      <c r="O706" s="25"/>
      <c r="P706" s="25"/>
      <c r="Q706" s="25"/>
      <c r="R706" s="25"/>
      <c r="S706" s="25"/>
      <c r="T706" s="25"/>
      <c r="U706" s="25"/>
      <c r="V706" s="25"/>
      <c r="W706" s="25"/>
      <c r="X706" s="25"/>
      <c r="Y706" s="25"/>
      <c r="Z706" s="25"/>
    </row>
    <row r="707" spans="1:26" ht="15.75" customHeight="1">
      <c r="A707" s="25"/>
      <c r="B707" s="25"/>
      <c r="C707" s="25"/>
      <c r="D707" s="25"/>
      <c r="E707" s="25"/>
      <c r="F707" s="25"/>
      <c r="G707" s="25"/>
      <c r="H707" s="25"/>
      <c r="I707" s="25"/>
      <c r="J707" s="25"/>
      <c r="K707" s="25"/>
      <c r="L707" s="25"/>
      <c r="M707" s="25"/>
      <c r="N707" s="25"/>
      <c r="O707" s="25"/>
      <c r="P707" s="25"/>
      <c r="Q707" s="25"/>
      <c r="R707" s="25"/>
      <c r="S707" s="25"/>
      <c r="T707" s="25"/>
      <c r="U707" s="25"/>
      <c r="V707" s="25"/>
      <c r="W707" s="25"/>
      <c r="X707" s="25"/>
      <c r="Y707" s="25"/>
      <c r="Z707" s="25"/>
    </row>
    <row r="708" spans="1:26" ht="15.75" customHeight="1">
      <c r="A708" s="25"/>
      <c r="B708" s="25"/>
      <c r="C708" s="25"/>
      <c r="D708" s="25"/>
      <c r="E708" s="25"/>
      <c r="F708" s="25"/>
      <c r="G708" s="25"/>
      <c r="H708" s="25"/>
      <c r="I708" s="25"/>
      <c r="J708" s="25"/>
      <c r="K708" s="25"/>
      <c r="L708" s="25"/>
      <c r="M708" s="25"/>
      <c r="N708" s="25"/>
      <c r="O708" s="25"/>
      <c r="P708" s="25"/>
      <c r="Q708" s="25"/>
      <c r="R708" s="25"/>
      <c r="S708" s="25"/>
      <c r="T708" s="25"/>
      <c r="U708" s="25"/>
      <c r="V708" s="25"/>
      <c r="W708" s="25"/>
      <c r="X708" s="25"/>
      <c r="Y708" s="25"/>
      <c r="Z708" s="25"/>
    </row>
    <row r="709" spans="1:26" ht="15.75" customHeight="1">
      <c r="A709" s="25"/>
      <c r="B709" s="25"/>
      <c r="C709" s="25"/>
      <c r="D709" s="25"/>
      <c r="E709" s="25"/>
      <c r="F709" s="25"/>
      <c r="G709" s="25"/>
      <c r="H709" s="25"/>
      <c r="I709" s="25"/>
      <c r="J709" s="25"/>
      <c r="K709" s="25"/>
      <c r="L709" s="25"/>
      <c r="M709" s="25"/>
      <c r="N709" s="25"/>
      <c r="O709" s="25"/>
      <c r="P709" s="25"/>
      <c r="Q709" s="25"/>
      <c r="R709" s="25"/>
      <c r="S709" s="25"/>
      <c r="T709" s="25"/>
      <c r="U709" s="25"/>
      <c r="V709" s="25"/>
      <c r="W709" s="25"/>
      <c r="X709" s="25"/>
      <c r="Y709" s="25"/>
      <c r="Z709" s="25"/>
    </row>
    <row r="710" spans="1:26" ht="15.75" customHeight="1">
      <c r="A710" s="25"/>
      <c r="B710" s="25"/>
      <c r="C710" s="25"/>
      <c r="D710" s="25"/>
      <c r="E710" s="25"/>
      <c r="F710" s="25"/>
      <c r="G710" s="25"/>
      <c r="H710" s="25"/>
      <c r="I710" s="25"/>
      <c r="J710" s="25"/>
      <c r="K710" s="25"/>
      <c r="L710" s="25"/>
      <c r="M710" s="25"/>
      <c r="N710" s="25"/>
      <c r="O710" s="25"/>
      <c r="P710" s="25"/>
      <c r="Q710" s="25"/>
      <c r="R710" s="25"/>
      <c r="S710" s="25"/>
      <c r="T710" s="25"/>
      <c r="U710" s="25"/>
      <c r="V710" s="25"/>
      <c r="W710" s="25"/>
      <c r="X710" s="25"/>
      <c r="Y710" s="25"/>
      <c r="Z710" s="25"/>
    </row>
    <row r="711" spans="1:26" ht="15.75" customHeight="1">
      <c r="A711" s="25"/>
      <c r="B711" s="25"/>
      <c r="C711" s="25"/>
      <c r="D711" s="25"/>
      <c r="E711" s="25"/>
      <c r="F711" s="25"/>
      <c r="G711" s="25"/>
      <c r="H711" s="25"/>
      <c r="I711" s="25"/>
      <c r="J711" s="25"/>
      <c r="K711" s="25"/>
      <c r="L711" s="25"/>
      <c r="M711" s="25"/>
      <c r="N711" s="25"/>
      <c r="O711" s="25"/>
      <c r="P711" s="25"/>
      <c r="Q711" s="25"/>
      <c r="R711" s="25"/>
      <c r="S711" s="25"/>
      <c r="T711" s="25"/>
      <c r="U711" s="25"/>
      <c r="V711" s="25"/>
      <c r="W711" s="25"/>
      <c r="X711" s="25"/>
      <c r="Y711" s="25"/>
      <c r="Z711" s="25"/>
    </row>
    <row r="712" spans="1:26" ht="15.75" customHeight="1">
      <c r="A712" s="25"/>
      <c r="B712" s="25"/>
      <c r="C712" s="25"/>
      <c r="D712" s="25"/>
      <c r="E712" s="25"/>
      <c r="F712" s="25"/>
      <c r="G712" s="25"/>
      <c r="H712" s="25"/>
      <c r="I712" s="25"/>
      <c r="J712" s="25"/>
      <c r="K712" s="25"/>
      <c r="L712" s="25"/>
      <c r="M712" s="25"/>
      <c r="N712" s="25"/>
      <c r="O712" s="25"/>
      <c r="P712" s="25"/>
      <c r="Q712" s="25"/>
      <c r="R712" s="25"/>
      <c r="S712" s="25"/>
      <c r="T712" s="25"/>
      <c r="U712" s="25"/>
      <c r="V712" s="25"/>
      <c r="W712" s="25"/>
      <c r="X712" s="25"/>
      <c r="Y712" s="25"/>
      <c r="Z712" s="25"/>
    </row>
    <row r="713" spans="1:26" ht="15.75" customHeight="1">
      <c r="A713" s="25"/>
      <c r="B713" s="25"/>
      <c r="C713" s="25"/>
      <c r="D713" s="25"/>
      <c r="E713" s="25"/>
      <c r="F713" s="25"/>
      <c r="G713" s="25"/>
      <c r="H713" s="25"/>
      <c r="I713" s="25"/>
      <c r="J713" s="25"/>
      <c r="K713" s="25"/>
      <c r="L713" s="25"/>
      <c r="M713" s="25"/>
      <c r="N713" s="25"/>
      <c r="O713" s="25"/>
      <c r="P713" s="25"/>
      <c r="Q713" s="25"/>
      <c r="R713" s="25"/>
      <c r="S713" s="25"/>
      <c r="T713" s="25"/>
      <c r="U713" s="25"/>
      <c r="V713" s="25"/>
      <c r="W713" s="25"/>
      <c r="X713" s="25"/>
      <c r="Y713" s="25"/>
      <c r="Z713" s="25"/>
    </row>
    <row r="714" spans="1:26" ht="15.75" customHeight="1">
      <c r="A714" s="25"/>
      <c r="B714" s="25"/>
      <c r="C714" s="25"/>
      <c r="D714" s="25"/>
      <c r="E714" s="25"/>
      <c r="F714" s="25"/>
      <c r="G714" s="25"/>
      <c r="H714" s="25"/>
      <c r="I714" s="25"/>
      <c r="J714" s="25"/>
      <c r="K714" s="25"/>
      <c r="L714" s="25"/>
      <c r="M714" s="25"/>
      <c r="N714" s="25"/>
      <c r="O714" s="25"/>
      <c r="P714" s="25"/>
      <c r="Q714" s="25"/>
      <c r="R714" s="25"/>
      <c r="S714" s="25"/>
      <c r="T714" s="25"/>
      <c r="U714" s="25"/>
      <c r="V714" s="25"/>
      <c r="W714" s="25"/>
      <c r="X714" s="25"/>
      <c r="Y714" s="25"/>
      <c r="Z714" s="25"/>
    </row>
    <row r="715" spans="1:26" ht="15.75" customHeight="1">
      <c r="A715" s="25"/>
      <c r="B715" s="25"/>
      <c r="C715" s="25"/>
      <c r="D715" s="25"/>
      <c r="E715" s="25"/>
      <c r="F715" s="25"/>
      <c r="G715" s="25"/>
      <c r="H715" s="25"/>
      <c r="I715" s="25"/>
      <c r="J715" s="25"/>
      <c r="K715" s="25"/>
      <c r="L715" s="25"/>
      <c r="M715" s="25"/>
      <c r="N715" s="25"/>
      <c r="O715" s="25"/>
      <c r="P715" s="25"/>
      <c r="Q715" s="25"/>
      <c r="R715" s="25"/>
      <c r="S715" s="25"/>
      <c r="T715" s="25"/>
      <c r="U715" s="25"/>
      <c r="V715" s="25"/>
      <c r="W715" s="25"/>
      <c r="X715" s="25"/>
      <c r="Y715" s="25"/>
      <c r="Z715" s="25"/>
    </row>
    <row r="716" spans="1:26" ht="15.75" customHeight="1">
      <c r="A716" s="25"/>
      <c r="B716" s="25"/>
      <c r="C716" s="25"/>
      <c r="D716" s="25"/>
      <c r="E716" s="25"/>
      <c r="F716" s="25"/>
      <c r="G716" s="25"/>
      <c r="H716" s="25"/>
      <c r="I716" s="25"/>
      <c r="J716" s="25"/>
      <c r="K716" s="25"/>
      <c r="L716" s="25"/>
      <c r="M716" s="25"/>
      <c r="N716" s="25"/>
      <c r="O716" s="25"/>
      <c r="P716" s="25"/>
      <c r="Q716" s="25"/>
      <c r="R716" s="25"/>
      <c r="S716" s="25"/>
      <c r="T716" s="25"/>
      <c r="U716" s="25"/>
      <c r="V716" s="25"/>
      <c r="W716" s="25"/>
      <c r="X716" s="25"/>
      <c r="Y716" s="25"/>
      <c r="Z716" s="25"/>
    </row>
    <row r="717" spans="1:26" ht="15.75" customHeight="1">
      <c r="A717" s="25"/>
      <c r="B717" s="25"/>
      <c r="C717" s="25"/>
      <c r="D717" s="25"/>
      <c r="E717" s="25"/>
      <c r="F717" s="25"/>
      <c r="G717" s="25"/>
      <c r="H717" s="25"/>
      <c r="I717" s="25"/>
      <c r="J717" s="25"/>
      <c r="K717" s="25"/>
      <c r="L717" s="25"/>
      <c r="M717" s="25"/>
      <c r="N717" s="25"/>
      <c r="O717" s="25"/>
      <c r="P717" s="25"/>
      <c r="Q717" s="25"/>
      <c r="R717" s="25"/>
      <c r="S717" s="25"/>
      <c r="T717" s="25"/>
      <c r="U717" s="25"/>
      <c r="V717" s="25"/>
      <c r="W717" s="25"/>
      <c r="X717" s="25"/>
      <c r="Y717" s="25"/>
      <c r="Z717" s="25"/>
    </row>
    <row r="718" spans="1:26" ht="15.75" customHeight="1">
      <c r="A718" s="25"/>
      <c r="B718" s="25"/>
      <c r="C718" s="25"/>
      <c r="D718" s="25"/>
      <c r="E718" s="25"/>
      <c r="F718" s="25"/>
      <c r="G718" s="25"/>
      <c r="H718" s="25"/>
      <c r="I718" s="25"/>
      <c r="J718" s="25"/>
      <c r="K718" s="25"/>
      <c r="L718" s="25"/>
      <c r="M718" s="25"/>
      <c r="N718" s="25"/>
      <c r="O718" s="25"/>
      <c r="P718" s="25"/>
      <c r="Q718" s="25"/>
      <c r="R718" s="25"/>
      <c r="S718" s="25"/>
      <c r="T718" s="25"/>
      <c r="U718" s="25"/>
      <c r="V718" s="25"/>
      <c r="W718" s="25"/>
      <c r="X718" s="25"/>
      <c r="Y718" s="25"/>
      <c r="Z718" s="25"/>
    </row>
    <row r="719" spans="1:26" ht="15.75" customHeight="1">
      <c r="A719" s="25"/>
      <c r="B719" s="25"/>
      <c r="C719" s="25"/>
      <c r="D719" s="25"/>
      <c r="E719" s="25"/>
      <c r="F719" s="25"/>
      <c r="G719" s="25"/>
      <c r="H719" s="25"/>
      <c r="I719" s="25"/>
      <c r="J719" s="25"/>
      <c r="K719" s="25"/>
      <c r="L719" s="25"/>
      <c r="M719" s="25"/>
      <c r="N719" s="25"/>
      <c r="O719" s="25"/>
      <c r="P719" s="25"/>
      <c r="Q719" s="25"/>
      <c r="R719" s="25"/>
      <c r="S719" s="25"/>
      <c r="T719" s="25"/>
      <c r="U719" s="25"/>
      <c r="V719" s="25"/>
      <c r="W719" s="25"/>
      <c r="X719" s="25"/>
      <c r="Y719" s="25"/>
      <c r="Z719" s="25"/>
    </row>
    <row r="720" spans="1:26" ht="15.75" customHeight="1">
      <c r="A720" s="25"/>
      <c r="B720" s="25"/>
      <c r="C720" s="25"/>
      <c r="D720" s="25"/>
      <c r="E720" s="25"/>
      <c r="F720" s="25"/>
      <c r="G720" s="25"/>
      <c r="H720" s="25"/>
      <c r="I720" s="25"/>
      <c r="J720" s="25"/>
      <c r="K720" s="25"/>
      <c r="L720" s="25"/>
      <c r="M720" s="25"/>
      <c r="N720" s="25"/>
      <c r="O720" s="25"/>
      <c r="P720" s="25"/>
      <c r="Q720" s="25"/>
      <c r="R720" s="25"/>
      <c r="S720" s="25"/>
      <c r="T720" s="25"/>
      <c r="U720" s="25"/>
      <c r="V720" s="25"/>
      <c r="W720" s="25"/>
      <c r="X720" s="25"/>
      <c r="Y720" s="25"/>
      <c r="Z720" s="25"/>
    </row>
    <row r="721" spans="1:26" ht="15.75" customHeight="1">
      <c r="A721" s="25"/>
      <c r="B721" s="25"/>
      <c r="C721" s="25"/>
      <c r="D721" s="25"/>
      <c r="E721" s="25"/>
      <c r="F721" s="25"/>
      <c r="G721" s="25"/>
      <c r="H721" s="25"/>
      <c r="I721" s="25"/>
      <c r="J721" s="25"/>
      <c r="K721" s="25"/>
      <c r="L721" s="25"/>
      <c r="M721" s="25"/>
      <c r="N721" s="25"/>
      <c r="O721" s="25"/>
      <c r="P721" s="25"/>
      <c r="Q721" s="25"/>
      <c r="R721" s="25"/>
      <c r="S721" s="25"/>
      <c r="T721" s="25"/>
      <c r="U721" s="25"/>
      <c r="V721" s="25"/>
      <c r="W721" s="25"/>
      <c r="X721" s="25"/>
      <c r="Y721" s="25"/>
      <c r="Z721" s="25"/>
    </row>
    <row r="722" spans="1:26" ht="15.75" customHeight="1">
      <c r="A722" s="25"/>
      <c r="B722" s="25"/>
      <c r="C722" s="25"/>
      <c r="D722" s="25"/>
      <c r="E722" s="25"/>
      <c r="F722" s="25"/>
      <c r="G722" s="25"/>
      <c r="H722" s="25"/>
      <c r="I722" s="25"/>
      <c r="J722" s="25"/>
      <c r="K722" s="25"/>
      <c r="L722" s="25"/>
      <c r="M722" s="25"/>
      <c r="N722" s="25"/>
      <c r="O722" s="25"/>
      <c r="P722" s="25"/>
      <c r="Q722" s="25"/>
      <c r="R722" s="25"/>
      <c r="S722" s="25"/>
      <c r="T722" s="25"/>
      <c r="U722" s="25"/>
      <c r="V722" s="25"/>
      <c r="W722" s="25"/>
      <c r="X722" s="25"/>
      <c r="Y722" s="25"/>
      <c r="Z722" s="25"/>
    </row>
    <row r="723" spans="1:26" ht="15.75" customHeight="1">
      <c r="A723" s="25"/>
      <c r="B723" s="25"/>
      <c r="C723" s="25"/>
      <c r="D723" s="25"/>
      <c r="E723" s="25"/>
      <c r="F723" s="25"/>
      <c r="G723" s="25"/>
      <c r="H723" s="25"/>
      <c r="I723" s="25"/>
      <c r="J723" s="25"/>
      <c r="K723" s="25"/>
      <c r="L723" s="25"/>
      <c r="M723" s="25"/>
      <c r="N723" s="25"/>
      <c r="O723" s="25"/>
      <c r="P723" s="25"/>
      <c r="Q723" s="25"/>
      <c r="R723" s="25"/>
      <c r="S723" s="25"/>
      <c r="T723" s="25"/>
      <c r="U723" s="25"/>
      <c r="V723" s="25"/>
      <c r="W723" s="25"/>
      <c r="X723" s="25"/>
      <c r="Y723" s="25"/>
      <c r="Z723" s="25"/>
    </row>
    <row r="724" spans="1:26" ht="15.75" customHeight="1">
      <c r="A724" s="25"/>
      <c r="B724" s="25"/>
      <c r="C724" s="25"/>
      <c r="D724" s="25"/>
      <c r="E724" s="25"/>
      <c r="F724" s="25"/>
      <c r="G724" s="25"/>
      <c r="H724" s="25"/>
      <c r="I724" s="25"/>
      <c r="J724" s="25"/>
      <c r="K724" s="25"/>
      <c r="L724" s="25"/>
      <c r="M724" s="25"/>
      <c r="N724" s="25"/>
      <c r="O724" s="25"/>
      <c r="P724" s="25"/>
      <c r="Q724" s="25"/>
      <c r="R724" s="25"/>
      <c r="S724" s="25"/>
      <c r="T724" s="25"/>
      <c r="U724" s="25"/>
      <c r="V724" s="25"/>
      <c r="W724" s="25"/>
      <c r="X724" s="25"/>
      <c r="Y724" s="25"/>
      <c r="Z724" s="25"/>
    </row>
    <row r="725" spans="1:26" ht="15.75" customHeight="1">
      <c r="A725" s="25"/>
      <c r="B725" s="25"/>
      <c r="C725" s="25"/>
      <c r="D725" s="25"/>
      <c r="E725" s="25"/>
      <c r="F725" s="25"/>
      <c r="G725" s="25"/>
      <c r="H725" s="25"/>
      <c r="I725" s="25"/>
      <c r="J725" s="25"/>
      <c r="K725" s="25"/>
      <c r="L725" s="25"/>
      <c r="M725" s="25"/>
      <c r="N725" s="25"/>
      <c r="O725" s="25"/>
      <c r="P725" s="25"/>
      <c r="Q725" s="25"/>
      <c r="R725" s="25"/>
      <c r="S725" s="25"/>
      <c r="T725" s="25"/>
      <c r="U725" s="25"/>
      <c r="V725" s="25"/>
      <c r="W725" s="25"/>
      <c r="X725" s="25"/>
      <c r="Y725" s="25"/>
      <c r="Z725" s="25"/>
    </row>
    <row r="726" spans="1:26" ht="15.75" customHeight="1">
      <c r="A726" s="25"/>
      <c r="B726" s="25"/>
      <c r="C726" s="25"/>
      <c r="D726" s="25"/>
      <c r="E726" s="25"/>
      <c r="F726" s="25"/>
      <c r="G726" s="25"/>
      <c r="H726" s="25"/>
      <c r="I726" s="25"/>
      <c r="J726" s="25"/>
      <c r="K726" s="25"/>
      <c r="L726" s="25"/>
      <c r="M726" s="25"/>
      <c r="N726" s="25"/>
      <c r="O726" s="25"/>
      <c r="P726" s="25"/>
      <c r="Q726" s="25"/>
      <c r="R726" s="25"/>
      <c r="S726" s="25"/>
      <c r="T726" s="25"/>
      <c r="U726" s="25"/>
      <c r="V726" s="25"/>
      <c r="W726" s="25"/>
      <c r="X726" s="25"/>
      <c r="Y726" s="25"/>
      <c r="Z726" s="25"/>
    </row>
    <row r="727" spans="1:26" ht="15.75" customHeight="1">
      <c r="A727" s="25"/>
      <c r="B727" s="25"/>
      <c r="C727" s="25"/>
      <c r="D727" s="25"/>
      <c r="E727" s="25"/>
      <c r="F727" s="25"/>
      <c r="G727" s="25"/>
      <c r="H727" s="25"/>
      <c r="I727" s="25"/>
      <c r="J727" s="25"/>
      <c r="K727" s="25"/>
      <c r="L727" s="25"/>
      <c r="M727" s="25"/>
      <c r="N727" s="25"/>
      <c r="O727" s="25"/>
      <c r="P727" s="25"/>
      <c r="Q727" s="25"/>
      <c r="R727" s="25"/>
      <c r="S727" s="25"/>
      <c r="T727" s="25"/>
      <c r="U727" s="25"/>
      <c r="V727" s="25"/>
      <c r="W727" s="25"/>
      <c r="X727" s="25"/>
      <c r="Y727" s="25"/>
      <c r="Z727" s="25"/>
    </row>
    <row r="728" spans="1:26" ht="15.75" customHeight="1">
      <c r="A728" s="25"/>
      <c r="B728" s="25"/>
      <c r="C728" s="25"/>
      <c r="D728" s="25"/>
      <c r="E728" s="25"/>
      <c r="F728" s="25"/>
      <c r="G728" s="25"/>
      <c r="H728" s="25"/>
      <c r="I728" s="25"/>
      <c r="J728" s="25"/>
      <c r="K728" s="25"/>
      <c r="L728" s="25"/>
      <c r="M728" s="25"/>
      <c r="N728" s="25"/>
      <c r="O728" s="25"/>
      <c r="P728" s="25"/>
      <c r="Q728" s="25"/>
      <c r="R728" s="25"/>
      <c r="S728" s="25"/>
      <c r="T728" s="25"/>
      <c r="U728" s="25"/>
      <c r="V728" s="25"/>
      <c r="W728" s="25"/>
      <c r="X728" s="25"/>
      <c r="Y728" s="25"/>
      <c r="Z728" s="25"/>
    </row>
    <row r="729" spans="1:26" ht="15.75" customHeight="1">
      <c r="A729" s="25"/>
      <c r="B729" s="25"/>
      <c r="C729" s="25"/>
      <c r="D729" s="25"/>
      <c r="E729" s="25"/>
      <c r="F729" s="25"/>
      <c r="G729" s="25"/>
      <c r="H729" s="25"/>
      <c r="I729" s="25"/>
      <c r="J729" s="25"/>
      <c r="K729" s="25"/>
      <c r="L729" s="25"/>
      <c r="M729" s="25"/>
      <c r="N729" s="25"/>
      <c r="O729" s="25"/>
      <c r="P729" s="25"/>
      <c r="Q729" s="25"/>
      <c r="R729" s="25"/>
      <c r="S729" s="25"/>
      <c r="T729" s="25"/>
      <c r="U729" s="25"/>
      <c r="V729" s="25"/>
      <c r="W729" s="25"/>
      <c r="X729" s="25"/>
      <c r="Y729" s="25"/>
      <c r="Z729" s="25"/>
    </row>
    <row r="730" spans="1:26" ht="15.75" customHeight="1">
      <c r="A730" s="25"/>
      <c r="B730" s="25"/>
      <c r="C730" s="25"/>
      <c r="D730" s="25"/>
      <c r="E730" s="25"/>
      <c r="F730" s="25"/>
      <c r="G730" s="25"/>
      <c r="H730" s="25"/>
      <c r="I730" s="25"/>
      <c r="J730" s="25"/>
      <c r="K730" s="25"/>
      <c r="L730" s="25"/>
      <c r="M730" s="25"/>
      <c r="N730" s="25"/>
      <c r="O730" s="25"/>
      <c r="P730" s="25"/>
      <c r="Q730" s="25"/>
      <c r="R730" s="25"/>
      <c r="S730" s="25"/>
      <c r="T730" s="25"/>
      <c r="U730" s="25"/>
      <c r="V730" s="25"/>
      <c r="W730" s="25"/>
      <c r="X730" s="25"/>
      <c r="Y730" s="25"/>
      <c r="Z730" s="25"/>
    </row>
    <row r="731" spans="1:26" ht="15.75" customHeight="1">
      <c r="A731" s="25"/>
      <c r="B731" s="25"/>
      <c r="C731" s="25"/>
      <c r="D731" s="25"/>
      <c r="E731" s="25"/>
      <c r="F731" s="25"/>
      <c r="G731" s="25"/>
      <c r="H731" s="25"/>
      <c r="I731" s="25"/>
      <c r="J731" s="25"/>
      <c r="K731" s="25"/>
      <c r="L731" s="25"/>
      <c r="M731" s="25"/>
      <c r="N731" s="25"/>
      <c r="O731" s="25"/>
      <c r="P731" s="25"/>
      <c r="Q731" s="25"/>
      <c r="R731" s="25"/>
      <c r="S731" s="25"/>
      <c r="T731" s="25"/>
      <c r="U731" s="25"/>
      <c r="V731" s="25"/>
      <c r="W731" s="25"/>
      <c r="X731" s="25"/>
      <c r="Y731" s="25"/>
      <c r="Z731" s="25"/>
    </row>
    <row r="732" spans="1:26" ht="15.75" customHeight="1">
      <c r="A732" s="25"/>
      <c r="B732" s="25"/>
      <c r="C732" s="25"/>
      <c r="D732" s="25"/>
      <c r="E732" s="25"/>
      <c r="F732" s="25"/>
      <c r="G732" s="25"/>
      <c r="H732" s="25"/>
      <c r="I732" s="25"/>
      <c r="J732" s="25"/>
      <c r="K732" s="25"/>
      <c r="L732" s="25"/>
      <c r="M732" s="25"/>
      <c r="N732" s="25"/>
      <c r="O732" s="25"/>
      <c r="P732" s="25"/>
      <c r="Q732" s="25"/>
      <c r="R732" s="25"/>
      <c r="S732" s="25"/>
      <c r="T732" s="25"/>
      <c r="U732" s="25"/>
      <c r="V732" s="25"/>
      <c r="W732" s="25"/>
      <c r="X732" s="25"/>
      <c r="Y732" s="25"/>
      <c r="Z732" s="25"/>
    </row>
    <row r="733" spans="1:26" ht="15.75" customHeight="1">
      <c r="A733" s="25"/>
      <c r="B733" s="25"/>
      <c r="C733" s="25"/>
      <c r="D733" s="25"/>
      <c r="E733" s="25"/>
      <c r="F733" s="25"/>
      <c r="G733" s="25"/>
      <c r="H733" s="25"/>
      <c r="I733" s="25"/>
      <c r="J733" s="25"/>
      <c r="K733" s="25"/>
      <c r="L733" s="25"/>
      <c r="M733" s="25"/>
      <c r="N733" s="25"/>
      <c r="O733" s="25"/>
      <c r="P733" s="25"/>
      <c r="Q733" s="25"/>
      <c r="R733" s="25"/>
      <c r="S733" s="25"/>
      <c r="T733" s="25"/>
      <c r="U733" s="25"/>
      <c r="V733" s="25"/>
      <c r="W733" s="25"/>
      <c r="X733" s="25"/>
      <c r="Y733" s="25"/>
      <c r="Z733" s="25"/>
    </row>
    <row r="734" spans="1:26" ht="15.75" customHeight="1">
      <c r="A734" s="25"/>
      <c r="B734" s="25"/>
      <c r="C734" s="25"/>
      <c r="D734" s="25"/>
      <c r="E734" s="25"/>
      <c r="F734" s="25"/>
      <c r="G734" s="25"/>
      <c r="H734" s="25"/>
      <c r="I734" s="25"/>
      <c r="J734" s="25"/>
      <c r="K734" s="25"/>
      <c r="L734" s="25"/>
      <c r="M734" s="25"/>
      <c r="N734" s="25"/>
      <c r="O734" s="25"/>
      <c r="P734" s="25"/>
      <c r="Q734" s="25"/>
      <c r="R734" s="25"/>
      <c r="S734" s="25"/>
      <c r="T734" s="25"/>
      <c r="U734" s="25"/>
      <c r="V734" s="25"/>
      <c r="W734" s="25"/>
      <c r="X734" s="25"/>
      <c r="Y734" s="25"/>
      <c r="Z734" s="25"/>
    </row>
    <row r="735" spans="1:26" ht="15.75" customHeight="1">
      <c r="A735" s="25"/>
      <c r="B735" s="25"/>
      <c r="C735" s="25"/>
      <c r="D735" s="25"/>
      <c r="E735" s="25"/>
      <c r="F735" s="25"/>
      <c r="G735" s="25"/>
      <c r="H735" s="25"/>
      <c r="I735" s="25"/>
      <c r="J735" s="25"/>
      <c r="K735" s="25"/>
      <c r="L735" s="25"/>
      <c r="M735" s="25"/>
      <c r="N735" s="25"/>
      <c r="O735" s="25"/>
      <c r="P735" s="25"/>
      <c r="Q735" s="25"/>
      <c r="R735" s="25"/>
      <c r="S735" s="25"/>
      <c r="T735" s="25"/>
      <c r="U735" s="25"/>
      <c r="V735" s="25"/>
      <c r="W735" s="25"/>
      <c r="X735" s="25"/>
      <c r="Y735" s="25"/>
      <c r="Z735" s="25"/>
    </row>
    <row r="736" spans="1:26" ht="15.75" customHeight="1">
      <c r="A736" s="25"/>
      <c r="B736" s="25"/>
      <c r="C736" s="25"/>
      <c r="D736" s="25"/>
      <c r="E736" s="25"/>
      <c r="F736" s="25"/>
      <c r="G736" s="25"/>
      <c r="H736" s="25"/>
      <c r="I736" s="25"/>
      <c r="J736" s="25"/>
      <c r="K736" s="25"/>
      <c r="L736" s="25"/>
      <c r="M736" s="25"/>
      <c r="N736" s="25"/>
      <c r="O736" s="25"/>
      <c r="P736" s="25"/>
      <c r="Q736" s="25"/>
      <c r="R736" s="25"/>
      <c r="S736" s="25"/>
      <c r="T736" s="25"/>
      <c r="U736" s="25"/>
      <c r="V736" s="25"/>
      <c r="W736" s="25"/>
      <c r="X736" s="25"/>
      <c r="Y736" s="25"/>
      <c r="Z736" s="25"/>
    </row>
    <row r="737" spans="1:26" ht="15.75" customHeight="1">
      <c r="A737" s="25"/>
      <c r="B737" s="25"/>
      <c r="C737" s="25"/>
      <c r="D737" s="25"/>
      <c r="E737" s="25"/>
      <c r="F737" s="25"/>
      <c r="G737" s="25"/>
      <c r="H737" s="25"/>
      <c r="I737" s="25"/>
      <c r="J737" s="25"/>
      <c r="K737" s="25"/>
      <c r="L737" s="25"/>
      <c r="M737" s="25"/>
      <c r="N737" s="25"/>
      <c r="O737" s="25"/>
      <c r="P737" s="25"/>
      <c r="Q737" s="25"/>
      <c r="R737" s="25"/>
      <c r="S737" s="25"/>
      <c r="T737" s="25"/>
      <c r="U737" s="25"/>
      <c r="V737" s="25"/>
      <c r="W737" s="25"/>
      <c r="X737" s="25"/>
      <c r="Y737" s="25"/>
      <c r="Z737" s="25"/>
    </row>
    <row r="738" spans="1:26" ht="15.75" customHeight="1">
      <c r="A738" s="25"/>
      <c r="B738" s="25"/>
      <c r="C738" s="25"/>
      <c r="D738" s="25"/>
      <c r="E738" s="25"/>
      <c r="F738" s="25"/>
      <c r="G738" s="25"/>
      <c r="H738" s="25"/>
      <c r="I738" s="25"/>
      <c r="J738" s="25"/>
      <c r="K738" s="25"/>
      <c r="L738" s="25"/>
      <c r="M738" s="25"/>
      <c r="N738" s="25"/>
      <c r="O738" s="25"/>
      <c r="P738" s="25"/>
      <c r="Q738" s="25"/>
      <c r="R738" s="25"/>
      <c r="S738" s="25"/>
      <c r="T738" s="25"/>
      <c r="U738" s="25"/>
      <c r="V738" s="25"/>
      <c r="W738" s="25"/>
      <c r="X738" s="25"/>
      <c r="Y738" s="25"/>
      <c r="Z738" s="25"/>
    </row>
    <row r="739" spans="1:26" ht="15.75" customHeight="1">
      <c r="A739" s="25"/>
      <c r="B739" s="25"/>
      <c r="C739" s="25"/>
      <c r="D739" s="25"/>
      <c r="E739" s="25"/>
      <c r="F739" s="25"/>
      <c r="G739" s="25"/>
      <c r="H739" s="25"/>
      <c r="I739" s="25"/>
      <c r="J739" s="25"/>
      <c r="K739" s="25"/>
      <c r="L739" s="25"/>
      <c r="M739" s="25"/>
      <c r="N739" s="25"/>
      <c r="O739" s="25"/>
      <c r="P739" s="25"/>
      <c r="Q739" s="25"/>
      <c r="R739" s="25"/>
      <c r="S739" s="25"/>
      <c r="T739" s="25"/>
      <c r="U739" s="25"/>
      <c r="V739" s="25"/>
      <c r="W739" s="25"/>
      <c r="X739" s="25"/>
      <c r="Y739" s="25"/>
      <c r="Z739" s="25"/>
    </row>
    <row r="740" spans="1:26" ht="15.75" customHeight="1">
      <c r="A740" s="25"/>
      <c r="B740" s="25"/>
      <c r="C740" s="25"/>
      <c r="D740" s="25"/>
      <c r="E740" s="25"/>
      <c r="F740" s="25"/>
      <c r="G740" s="25"/>
      <c r="H740" s="25"/>
      <c r="I740" s="25"/>
      <c r="J740" s="25"/>
      <c r="K740" s="25"/>
      <c r="L740" s="25"/>
      <c r="M740" s="25"/>
      <c r="N740" s="25"/>
      <c r="O740" s="25"/>
      <c r="P740" s="25"/>
      <c r="Q740" s="25"/>
      <c r="R740" s="25"/>
      <c r="S740" s="25"/>
      <c r="T740" s="25"/>
      <c r="U740" s="25"/>
      <c r="V740" s="25"/>
      <c r="W740" s="25"/>
      <c r="X740" s="25"/>
      <c r="Y740" s="25"/>
      <c r="Z740" s="25"/>
    </row>
    <row r="741" spans="1:26" ht="15.75" customHeight="1">
      <c r="A741" s="25"/>
      <c r="B741" s="25"/>
      <c r="C741" s="25"/>
      <c r="D741" s="25"/>
      <c r="E741" s="25"/>
      <c r="F741" s="25"/>
      <c r="G741" s="25"/>
      <c r="H741" s="25"/>
      <c r="I741" s="25"/>
      <c r="J741" s="25"/>
      <c r="K741" s="25"/>
      <c r="L741" s="25"/>
      <c r="M741" s="25"/>
      <c r="N741" s="25"/>
      <c r="O741" s="25"/>
      <c r="P741" s="25"/>
      <c r="Q741" s="25"/>
      <c r="R741" s="25"/>
      <c r="S741" s="25"/>
      <c r="T741" s="25"/>
      <c r="U741" s="25"/>
      <c r="V741" s="25"/>
      <c r="W741" s="25"/>
      <c r="X741" s="25"/>
      <c r="Y741" s="25"/>
      <c r="Z741" s="25"/>
    </row>
    <row r="742" spans="1:26" ht="15.75" customHeight="1">
      <c r="A742" s="25"/>
      <c r="B742" s="25"/>
      <c r="C742" s="25"/>
      <c r="D742" s="25"/>
      <c r="E742" s="25"/>
      <c r="F742" s="25"/>
      <c r="G742" s="25"/>
      <c r="H742" s="25"/>
      <c r="I742" s="25"/>
      <c r="J742" s="25"/>
      <c r="K742" s="25"/>
      <c r="L742" s="25"/>
      <c r="M742" s="25"/>
      <c r="N742" s="25"/>
      <c r="O742" s="25"/>
      <c r="P742" s="25"/>
      <c r="Q742" s="25"/>
      <c r="R742" s="25"/>
      <c r="S742" s="25"/>
      <c r="T742" s="25"/>
      <c r="U742" s="25"/>
      <c r="V742" s="25"/>
      <c r="W742" s="25"/>
      <c r="X742" s="25"/>
      <c r="Y742" s="25"/>
      <c r="Z742" s="25"/>
    </row>
    <row r="743" spans="1:26" ht="15.75" customHeight="1">
      <c r="A743" s="25"/>
      <c r="B743" s="25"/>
      <c r="C743" s="25"/>
      <c r="D743" s="25"/>
      <c r="E743" s="25"/>
      <c r="F743" s="25"/>
      <c r="G743" s="25"/>
      <c r="H743" s="25"/>
      <c r="I743" s="25"/>
      <c r="J743" s="25"/>
      <c r="K743" s="25"/>
      <c r="L743" s="25"/>
      <c r="M743" s="25"/>
      <c r="N743" s="25"/>
      <c r="O743" s="25"/>
      <c r="P743" s="25"/>
      <c r="Q743" s="25"/>
      <c r="R743" s="25"/>
      <c r="S743" s="25"/>
      <c r="T743" s="25"/>
      <c r="U743" s="25"/>
      <c r="V743" s="25"/>
      <c r="W743" s="25"/>
      <c r="X743" s="25"/>
      <c r="Y743" s="25"/>
      <c r="Z743" s="25"/>
    </row>
    <row r="744" spans="1:26" ht="15.75" customHeight="1">
      <c r="A744" s="25"/>
      <c r="B744" s="25"/>
      <c r="C744" s="25"/>
      <c r="D744" s="25"/>
      <c r="E744" s="25"/>
      <c r="F744" s="25"/>
      <c r="G744" s="25"/>
      <c r="H744" s="25"/>
      <c r="I744" s="25"/>
      <c r="J744" s="25"/>
      <c r="K744" s="25"/>
      <c r="L744" s="25"/>
      <c r="M744" s="25"/>
      <c r="N744" s="25"/>
      <c r="O744" s="25"/>
      <c r="P744" s="25"/>
      <c r="Q744" s="25"/>
      <c r="R744" s="25"/>
      <c r="S744" s="25"/>
      <c r="T744" s="25"/>
      <c r="U744" s="25"/>
      <c r="V744" s="25"/>
      <c r="W744" s="25"/>
      <c r="X744" s="25"/>
      <c r="Y744" s="25"/>
      <c r="Z744" s="25"/>
    </row>
    <row r="745" spans="1:26" ht="15.75" customHeight="1">
      <c r="A745" s="25"/>
      <c r="B745" s="25"/>
      <c r="C745" s="25"/>
      <c r="D745" s="25"/>
      <c r="E745" s="25"/>
      <c r="F745" s="25"/>
      <c r="G745" s="25"/>
      <c r="H745" s="25"/>
      <c r="I745" s="25"/>
      <c r="J745" s="25"/>
      <c r="K745" s="25"/>
      <c r="L745" s="25"/>
      <c r="M745" s="25"/>
      <c r="N745" s="25"/>
      <c r="O745" s="25"/>
      <c r="P745" s="25"/>
      <c r="Q745" s="25"/>
      <c r="R745" s="25"/>
      <c r="S745" s="25"/>
      <c r="T745" s="25"/>
      <c r="U745" s="25"/>
      <c r="V745" s="25"/>
      <c r="W745" s="25"/>
      <c r="X745" s="25"/>
      <c r="Y745" s="25"/>
      <c r="Z745" s="25"/>
    </row>
    <row r="746" spans="1:26" ht="15.75" customHeight="1">
      <c r="A746" s="25"/>
      <c r="B746" s="25"/>
      <c r="C746" s="25"/>
      <c r="D746" s="25"/>
      <c r="E746" s="25"/>
      <c r="F746" s="25"/>
      <c r="G746" s="25"/>
      <c r="H746" s="25"/>
      <c r="I746" s="25"/>
      <c r="J746" s="25"/>
      <c r="K746" s="25"/>
      <c r="L746" s="25"/>
      <c r="M746" s="25"/>
      <c r="N746" s="25"/>
      <c r="O746" s="25"/>
      <c r="P746" s="25"/>
      <c r="Q746" s="25"/>
      <c r="R746" s="25"/>
      <c r="S746" s="25"/>
      <c r="T746" s="25"/>
      <c r="U746" s="25"/>
      <c r="V746" s="25"/>
      <c r="W746" s="25"/>
      <c r="X746" s="25"/>
      <c r="Y746" s="25"/>
      <c r="Z746" s="25"/>
    </row>
    <row r="747" spans="1:26" ht="15.75" customHeight="1">
      <c r="A747" s="25"/>
      <c r="B747" s="25"/>
      <c r="C747" s="25"/>
      <c r="D747" s="25"/>
      <c r="E747" s="25"/>
      <c r="F747" s="25"/>
      <c r="G747" s="25"/>
      <c r="H747" s="25"/>
      <c r="I747" s="25"/>
      <c r="J747" s="25"/>
      <c r="K747" s="25"/>
      <c r="L747" s="25"/>
      <c r="M747" s="25"/>
      <c r="N747" s="25"/>
      <c r="O747" s="25"/>
      <c r="P747" s="25"/>
      <c r="Q747" s="25"/>
      <c r="R747" s="25"/>
      <c r="S747" s="25"/>
      <c r="T747" s="25"/>
      <c r="U747" s="25"/>
      <c r="V747" s="25"/>
      <c r="W747" s="25"/>
      <c r="X747" s="25"/>
      <c r="Y747" s="25"/>
      <c r="Z747" s="25"/>
    </row>
    <row r="748" spans="1:26" ht="15.75" customHeight="1">
      <c r="A748" s="25"/>
      <c r="B748" s="25"/>
      <c r="C748" s="25"/>
      <c r="D748" s="25"/>
      <c r="E748" s="25"/>
      <c r="F748" s="25"/>
      <c r="G748" s="25"/>
      <c r="H748" s="25"/>
      <c r="I748" s="25"/>
      <c r="J748" s="25"/>
      <c r="K748" s="25"/>
      <c r="L748" s="25"/>
      <c r="M748" s="25"/>
      <c r="N748" s="25"/>
      <c r="O748" s="25"/>
      <c r="P748" s="25"/>
      <c r="Q748" s="25"/>
      <c r="R748" s="25"/>
      <c r="S748" s="25"/>
      <c r="T748" s="25"/>
      <c r="U748" s="25"/>
      <c r="V748" s="25"/>
      <c r="W748" s="25"/>
      <c r="X748" s="25"/>
      <c r="Y748" s="25"/>
      <c r="Z748" s="25"/>
    </row>
    <row r="749" spans="1:26" ht="15.75" customHeight="1">
      <c r="A749" s="25"/>
      <c r="B749" s="25"/>
      <c r="C749" s="25"/>
      <c r="D749" s="25"/>
      <c r="E749" s="25"/>
      <c r="F749" s="25"/>
      <c r="G749" s="25"/>
      <c r="H749" s="25"/>
      <c r="I749" s="25"/>
      <c r="J749" s="25"/>
      <c r="K749" s="25"/>
      <c r="L749" s="25"/>
      <c r="M749" s="25"/>
      <c r="N749" s="25"/>
      <c r="O749" s="25"/>
      <c r="P749" s="25"/>
      <c r="Q749" s="25"/>
      <c r="R749" s="25"/>
      <c r="S749" s="25"/>
      <c r="T749" s="25"/>
      <c r="U749" s="25"/>
      <c r="V749" s="25"/>
      <c r="W749" s="25"/>
      <c r="X749" s="25"/>
      <c r="Y749" s="25"/>
      <c r="Z749" s="25"/>
    </row>
    <row r="750" spans="1:26" ht="15.75" customHeight="1">
      <c r="A750" s="25"/>
      <c r="B750" s="25"/>
      <c r="C750" s="25"/>
      <c r="D750" s="25"/>
      <c r="E750" s="25"/>
      <c r="F750" s="25"/>
      <c r="G750" s="25"/>
      <c r="H750" s="25"/>
      <c r="I750" s="25"/>
      <c r="J750" s="25"/>
      <c r="K750" s="25"/>
      <c r="L750" s="25"/>
      <c r="M750" s="25"/>
      <c r="N750" s="25"/>
      <c r="O750" s="25"/>
      <c r="P750" s="25"/>
      <c r="Q750" s="25"/>
      <c r="R750" s="25"/>
      <c r="S750" s="25"/>
      <c r="T750" s="25"/>
      <c r="U750" s="25"/>
      <c r="V750" s="25"/>
      <c r="W750" s="25"/>
      <c r="X750" s="25"/>
      <c r="Y750" s="25"/>
      <c r="Z750" s="25"/>
    </row>
    <row r="751" spans="1:26" ht="15.75" customHeight="1">
      <c r="A751" s="25"/>
      <c r="B751" s="25"/>
      <c r="C751" s="25"/>
      <c r="D751" s="25"/>
      <c r="E751" s="25"/>
      <c r="F751" s="25"/>
      <c r="G751" s="25"/>
      <c r="H751" s="25"/>
      <c r="I751" s="25"/>
      <c r="J751" s="25"/>
      <c r="K751" s="25"/>
      <c r="L751" s="25"/>
      <c r="M751" s="25"/>
      <c r="N751" s="25"/>
      <c r="O751" s="25"/>
      <c r="P751" s="25"/>
      <c r="Q751" s="25"/>
      <c r="R751" s="25"/>
      <c r="S751" s="25"/>
      <c r="T751" s="25"/>
      <c r="U751" s="25"/>
      <c r="V751" s="25"/>
      <c r="W751" s="25"/>
      <c r="X751" s="25"/>
      <c r="Y751" s="25"/>
      <c r="Z751" s="25"/>
    </row>
    <row r="752" spans="1:26" ht="15.75" customHeight="1">
      <c r="A752" s="25"/>
      <c r="B752" s="25"/>
      <c r="C752" s="25"/>
      <c r="D752" s="25"/>
      <c r="E752" s="25"/>
      <c r="F752" s="25"/>
      <c r="G752" s="25"/>
      <c r="H752" s="25"/>
      <c r="I752" s="25"/>
      <c r="J752" s="25"/>
      <c r="K752" s="25"/>
      <c r="L752" s="25"/>
      <c r="M752" s="25"/>
      <c r="N752" s="25"/>
      <c r="O752" s="25"/>
      <c r="P752" s="25"/>
      <c r="Q752" s="25"/>
      <c r="R752" s="25"/>
      <c r="S752" s="25"/>
      <c r="T752" s="25"/>
      <c r="U752" s="25"/>
      <c r="V752" s="25"/>
      <c r="W752" s="25"/>
      <c r="X752" s="25"/>
      <c r="Y752" s="25"/>
      <c r="Z752" s="25"/>
    </row>
    <row r="753" spans="1:26" ht="15.75" customHeight="1">
      <c r="A753" s="25"/>
      <c r="B753" s="25"/>
      <c r="C753" s="25"/>
      <c r="D753" s="25"/>
      <c r="E753" s="25"/>
      <c r="F753" s="25"/>
      <c r="G753" s="25"/>
      <c r="H753" s="25"/>
      <c r="I753" s="25"/>
      <c r="J753" s="25"/>
      <c r="K753" s="25"/>
      <c r="L753" s="25"/>
      <c r="M753" s="25"/>
      <c r="N753" s="25"/>
      <c r="O753" s="25"/>
      <c r="P753" s="25"/>
      <c r="Q753" s="25"/>
      <c r="R753" s="25"/>
      <c r="S753" s="25"/>
      <c r="T753" s="25"/>
      <c r="U753" s="25"/>
      <c r="V753" s="25"/>
      <c r="W753" s="25"/>
      <c r="X753" s="25"/>
      <c r="Y753" s="25"/>
      <c r="Z753" s="25"/>
    </row>
    <row r="754" spans="1:26" ht="15.75" customHeight="1">
      <c r="A754" s="25"/>
      <c r="B754" s="25"/>
      <c r="C754" s="25"/>
      <c r="D754" s="25"/>
      <c r="E754" s="25"/>
      <c r="F754" s="25"/>
      <c r="G754" s="25"/>
      <c r="H754" s="25"/>
      <c r="I754" s="25"/>
      <c r="J754" s="25"/>
      <c r="K754" s="25"/>
      <c r="L754" s="25"/>
      <c r="M754" s="25"/>
      <c r="N754" s="25"/>
      <c r="O754" s="25"/>
      <c r="P754" s="25"/>
      <c r="Q754" s="25"/>
      <c r="R754" s="25"/>
      <c r="S754" s="25"/>
      <c r="T754" s="25"/>
      <c r="U754" s="25"/>
      <c r="V754" s="25"/>
      <c r="W754" s="25"/>
      <c r="X754" s="25"/>
      <c r="Y754" s="25"/>
      <c r="Z754" s="25"/>
    </row>
    <row r="755" spans="1:26" ht="15.75" customHeight="1">
      <c r="A755" s="25"/>
      <c r="B755" s="25"/>
      <c r="C755" s="25"/>
      <c r="D755" s="25"/>
      <c r="E755" s="25"/>
      <c r="F755" s="25"/>
      <c r="G755" s="25"/>
      <c r="H755" s="25"/>
      <c r="I755" s="25"/>
      <c r="J755" s="25"/>
      <c r="K755" s="25"/>
      <c r="L755" s="25"/>
      <c r="M755" s="25"/>
      <c r="N755" s="25"/>
      <c r="O755" s="25"/>
      <c r="P755" s="25"/>
      <c r="Q755" s="25"/>
      <c r="R755" s="25"/>
      <c r="S755" s="25"/>
      <c r="T755" s="25"/>
      <c r="U755" s="25"/>
      <c r="V755" s="25"/>
      <c r="W755" s="25"/>
      <c r="X755" s="25"/>
      <c r="Y755" s="25"/>
      <c r="Z755" s="25"/>
    </row>
    <row r="756" spans="1:26" ht="15.75" customHeight="1">
      <c r="A756" s="25"/>
      <c r="B756" s="25"/>
      <c r="C756" s="25"/>
      <c r="D756" s="25"/>
      <c r="E756" s="25"/>
      <c r="F756" s="25"/>
      <c r="G756" s="25"/>
      <c r="H756" s="25"/>
      <c r="I756" s="25"/>
      <c r="J756" s="25"/>
      <c r="K756" s="25"/>
      <c r="L756" s="25"/>
      <c r="M756" s="25"/>
      <c r="N756" s="25"/>
      <c r="O756" s="25"/>
      <c r="P756" s="25"/>
      <c r="Q756" s="25"/>
      <c r="R756" s="25"/>
      <c r="S756" s="25"/>
      <c r="T756" s="25"/>
      <c r="U756" s="25"/>
      <c r="V756" s="25"/>
      <c r="W756" s="25"/>
      <c r="X756" s="25"/>
      <c r="Y756" s="25"/>
      <c r="Z756" s="25"/>
    </row>
    <row r="757" spans="1:26" ht="15.75" customHeight="1">
      <c r="A757" s="25"/>
      <c r="B757" s="25"/>
      <c r="C757" s="25"/>
      <c r="D757" s="25"/>
      <c r="E757" s="25"/>
      <c r="F757" s="25"/>
      <c r="G757" s="25"/>
      <c r="H757" s="25"/>
      <c r="I757" s="25"/>
      <c r="J757" s="25"/>
      <c r="K757" s="25"/>
      <c r="L757" s="25"/>
      <c r="M757" s="25"/>
      <c r="N757" s="25"/>
      <c r="O757" s="25"/>
      <c r="P757" s="25"/>
      <c r="Q757" s="25"/>
      <c r="R757" s="25"/>
      <c r="S757" s="25"/>
      <c r="T757" s="25"/>
      <c r="U757" s="25"/>
      <c r="V757" s="25"/>
      <c r="W757" s="25"/>
      <c r="X757" s="25"/>
      <c r="Y757" s="25"/>
      <c r="Z757" s="25"/>
    </row>
    <row r="758" spans="1:26" ht="15.75" customHeight="1">
      <c r="A758" s="25"/>
      <c r="B758" s="25"/>
      <c r="C758" s="25"/>
      <c r="D758" s="25"/>
      <c r="E758" s="25"/>
      <c r="F758" s="25"/>
      <c r="G758" s="25"/>
      <c r="H758" s="25"/>
      <c r="I758" s="25"/>
      <c r="J758" s="25"/>
      <c r="K758" s="25"/>
      <c r="L758" s="25"/>
      <c r="M758" s="25"/>
      <c r="N758" s="25"/>
      <c r="O758" s="25"/>
      <c r="P758" s="25"/>
      <c r="Q758" s="25"/>
      <c r="R758" s="25"/>
      <c r="S758" s="25"/>
      <c r="T758" s="25"/>
      <c r="U758" s="25"/>
      <c r="V758" s="25"/>
      <c r="W758" s="25"/>
      <c r="X758" s="25"/>
      <c r="Y758" s="25"/>
      <c r="Z758" s="25"/>
    </row>
    <row r="759" spans="1:26" ht="15.75" customHeight="1">
      <c r="A759" s="25"/>
      <c r="B759" s="25"/>
      <c r="C759" s="25"/>
      <c r="D759" s="25"/>
      <c r="E759" s="25"/>
      <c r="F759" s="25"/>
      <c r="G759" s="25"/>
      <c r="H759" s="25"/>
      <c r="I759" s="25"/>
      <c r="J759" s="25"/>
      <c r="K759" s="25"/>
      <c r="L759" s="25"/>
      <c r="M759" s="25"/>
      <c r="N759" s="25"/>
      <c r="O759" s="25"/>
      <c r="P759" s="25"/>
      <c r="Q759" s="25"/>
      <c r="R759" s="25"/>
      <c r="S759" s="25"/>
      <c r="T759" s="25"/>
      <c r="U759" s="25"/>
      <c r="V759" s="25"/>
      <c r="W759" s="25"/>
      <c r="X759" s="25"/>
      <c r="Y759" s="25"/>
      <c r="Z759" s="25"/>
    </row>
    <row r="760" spans="1:26" ht="15.75" customHeight="1">
      <c r="A760" s="25"/>
      <c r="B760" s="25"/>
      <c r="C760" s="25"/>
      <c r="D760" s="25"/>
      <c r="E760" s="25"/>
      <c r="F760" s="25"/>
      <c r="G760" s="25"/>
      <c r="H760" s="25"/>
      <c r="I760" s="25"/>
      <c r="J760" s="25"/>
      <c r="K760" s="25"/>
      <c r="L760" s="25"/>
      <c r="M760" s="25"/>
      <c r="N760" s="25"/>
      <c r="O760" s="25"/>
      <c r="P760" s="25"/>
      <c r="Q760" s="25"/>
      <c r="R760" s="25"/>
      <c r="S760" s="25"/>
      <c r="T760" s="25"/>
      <c r="U760" s="25"/>
      <c r="V760" s="25"/>
      <c r="W760" s="25"/>
      <c r="X760" s="25"/>
      <c r="Y760" s="25"/>
      <c r="Z760" s="25"/>
    </row>
    <row r="761" spans="1:26" ht="15.75" customHeight="1">
      <c r="A761" s="25"/>
      <c r="B761" s="25"/>
      <c r="C761" s="25"/>
      <c r="D761" s="25"/>
      <c r="E761" s="25"/>
      <c r="F761" s="25"/>
      <c r="G761" s="25"/>
      <c r="H761" s="25"/>
      <c r="I761" s="25"/>
      <c r="J761" s="25"/>
      <c r="K761" s="25"/>
      <c r="L761" s="25"/>
      <c r="M761" s="25"/>
      <c r="N761" s="25"/>
      <c r="O761" s="25"/>
      <c r="P761" s="25"/>
      <c r="Q761" s="25"/>
      <c r="R761" s="25"/>
      <c r="S761" s="25"/>
      <c r="T761" s="25"/>
      <c r="U761" s="25"/>
      <c r="V761" s="25"/>
      <c r="W761" s="25"/>
      <c r="X761" s="25"/>
      <c r="Y761" s="25"/>
      <c r="Z761" s="25"/>
    </row>
    <row r="762" spans="1:26" ht="15.75" customHeight="1">
      <c r="A762" s="25"/>
      <c r="B762" s="25"/>
      <c r="C762" s="25"/>
      <c r="D762" s="25"/>
      <c r="E762" s="25"/>
      <c r="F762" s="25"/>
      <c r="G762" s="25"/>
      <c r="H762" s="25"/>
      <c r="I762" s="25"/>
      <c r="J762" s="25"/>
      <c r="K762" s="25"/>
      <c r="L762" s="25"/>
      <c r="M762" s="25"/>
      <c r="N762" s="25"/>
      <c r="O762" s="25"/>
      <c r="P762" s="25"/>
      <c r="Q762" s="25"/>
      <c r="R762" s="25"/>
      <c r="S762" s="25"/>
      <c r="T762" s="25"/>
      <c r="U762" s="25"/>
      <c r="V762" s="25"/>
      <c r="W762" s="25"/>
      <c r="X762" s="25"/>
      <c r="Y762" s="25"/>
      <c r="Z762" s="25"/>
    </row>
    <row r="763" spans="1:26" ht="15.75" customHeight="1">
      <c r="A763" s="25"/>
      <c r="B763" s="25"/>
      <c r="C763" s="25"/>
      <c r="D763" s="25"/>
      <c r="E763" s="25"/>
      <c r="F763" s="25"/>
      <c r="G763" s="25"/>
      <c r="H763" s="25"/>
      <c r="I763" s="25"/>
      <c r="J763" s="25"/>
      <c r="K763" s="25"/>
      <c r="L763" s="25"/>
      <c r="M763" s="25"/>
      <c r="N763" s="25"/>
      <c r="O763" s="25"/>
      <c r="P763" s="25"/>
      <c r="Q763" s="25"/>
      <c r="R763" s="25"/>
      <c r="S763" s="25"/>
      <c r="T763" s="25"/>
      <c r="U763" s="25"/>
      <c r="V763" s="25"/>
      <c r="W763" s="25"/>
      <c r="X763" s="25"/>
      <c r="Y763" s="25"/>
      <c r="Z763" s="25"/>
    </row>
    <row r="764" spans="1:26" ht="15.75" customHeight="1">
      <c r="A764" s="25"/>
      <c r="B764" s="25"/>
      <c r="C764" s="25"/>
      <c r="D764" s="25"/>
      <c r="E764" s="25"/>
      <c r="F764" s="25"/>
      <c r="G764" s="25"/>
      <c r="H764" s="25"/>
      <c r="I764" s="25"/>
      <c r="J764" s="25"/>
      <c r="K764" s="25"/>
      <c r="L764" s="25"/>
      <c r="M764" s="25"/>
      <c r="N764" s="25"/>
      <c r="O764" s="25"/>
      <c r="P764" s="25"/>
      <c r="Q764" s="25"/>
      <c r="R764" s="25"/>
      <c r="S764" s="25"/>
      <c r="T764" s="25"/>
      <c r="U764" s="25"/>
      <c r="V764" s="25"/>
      <c r="W764" s="25"/>
      <c r="X764" s="25"/>
      <c r="Y764" s="25"/>
      <c r="Z764" s="25"/>
    </row>
    <row r="765" spans="1:26" ht="15.75" customHeight="1">
      <c r="A765" s="25"/>
      <c r="B765" s="25"/>
      <c r="C765" s="25"/>
      <c r="D765" s="25"/>
      <c r="E765" s="25"/>
      <c r="F765" s="25"/>
      <c r="G765" s="25"/>
      <c r="H765" s="25"/>
      <c r="I765" s="25"/>
      <c r="J765" s="25"/>
      <c r="K765" s="25"/>
      <c r="L765" s="25"/>
      <c r="M765" s="25"/>
      <c r="N765" s="25"/>
      <c r="O765" s="25"/>
      <c r="P765" s="25"/>
      <c r="Q765" s="25"/>
      <c r="R765" s="25"/>
      <c r="S765" s="25"/>
      <c r="T765" s="25"/>
      <c r="U765" s="25"/>
      <c r="V765" s="25"/>
      <c r="W765" s="25"/>
      <c r="X765" s="25"/>
      <c r="Y765" s="25"/>
      <c r="Z765" s="25"/>
    </row>
    <row r="766" spans="1:26" ht="15.75" customHeight="1">
      <c r="A766" s="25"/>
      <c r="B766" s="25"/>
      <c r="C766" s="25"/>
      <c r="D766" s="25"/>
      <c r="E766" s="25"/>
      <c r="F766" s="25"/>
      <c r="G766" s="25"/>
      <c r="H766" s="25"/>
      <c r="I766" s="25"/>
      <c r="J766" s="25"/>
      <c r="K766" s="25"/>
      <c r="L766" s="25"/>
      <c r="M766" s="25"/>
      <c r="N766" s="25"/>
      <c r="O766" s="25"/>
      <c r="P766" s="25"/>
      <c r="Q766" s="25"/>
      <c r="R766" s="25"/>
      <c r="S766" s="25"/>
      <c r="T766" s="25"/>
      <c r="U766" s="25"/>
      <c r="V766" s="25"/>
      <c r="W766" s="25"/>
      <c r="X766" s="25"/>
      <c r="Y766" s="25"/>
      <c r="Z766" s="25"/>
    </row>
    <row r="767" spans="1:26" ht="15.75" customHeight="1">
      <c r="A767" s="25"/>
      <c r="B767" s="25"/>
      <c r="C767" s="25"/>
      <c r="D767" s="25"/>
      <c r="E767" s="25"/>
      <c r="F767" s="25"/>
      <c r="G767" s="25"/>
      <c r="H767" s="25"/>
      <c r="I767" s="25"/>
      <c r="J767" s="25"/>
      <c r="K767" s="25"/>
      <c r="L767" s="25"/>
      <c r="M767" s="25"/>
      <c r="N767" s="25"/>
      <c r="O767" s="25"/>
      <c r="P767" s="25"/>
      <c r="Q767" s="25"/>
      <c r="R767" s="25"/>
      <c r="S767" s="25"/>
      <c r="T767" s="25"/>
      <c r="U767" s="25"/>
      <c r="V767" s="25"/>
      <c r="W767" s="25"/>
      <c r="X767" s="25"/>
      <c r="Y767" s="25"/>
      <c r="Z767" s="25"/>
    </row>
    <row r="768" spans="1:26" ht="15.75" customHeight="1">
      <c r="A768" s="25"/>
      <c r="B768" s="25"/>
      <c r="C768" s="25"/>
      <c r="D768" s="25"/>
      <c r="E768" s="25"/>
      <c r="F768" s="25"/>
      <c r="G768" s="25"/>
      <c r="H768" s="25"/>
      <c r="I768" s="25"/>
      <c r="J768" s="25"/>
      <c r="K768" s="25"/>
      <c r="L768" s="25"/>
      <c r="M768" s="25"/>
      <c r="N768" s="25"/>
      <c r="O768" s="25"/>
      <c r="P768" s="25"/>
      <c r="Q768" s="25"/>
      <c r="R768" s="25"/>
      <c r="S768" s="25"/>
      <c r="T768" s="25"/>
      <c r="U768" s="25"/>
      <c r="V768" s="25"/>
      <c r="W768" s="25"/>
      <c r="X768" s="25"/>
      <c r="Y768" s="25"/>
      <c r="Z768" s="25"/>
    </row>
    <row r="769" spans="1:26" ht="15.75" customHeight="1">
      <c r="A769" s="25"/>
      <c r="B769" s="25"/>
      <c r="C769" s="25"/>
      <c r="D769" s="25"/>
      <c r="E769" s="25"/>
      <c r="F769" s="25"/>
      <c r="G769" s="25"/>
      <c r="H769" s="25"/>
      <c r="I769" s="25"/>
      <c r="J769" s="25"/>
      <c r="K769" s="25"/>
      <c r="L769" s="25"/>
      <c r="M769" s="25"/>
      <c r="N769" s="25"/>
      <c r="O769" s="25"/>
      <c r="P769" s="25"/>
      <c r="Q769" s="25"/>
      <c r="R769" s="25"/>
      <c r="S769" s="25"/>
      <c r="T769" s="25"/>
      <c r="U769" s="25"/>
      <c r="V769" s="25"/>
      <c r="W769" s="25"/>
      <c r="X769" s="25"/>
      <c r="Y769" s="25"/>
      <c r="Z769" s="25"/>
    </row>
    <row r="770" spans="1:26" ht="15.75" customHeight="1">
      <c r="A770" s="25"/>
      <c r="B770" s="25"/>
      <c r="C770" s="25"/>
      <c r="D770" s="25"/>
      <c r="E770" s="25"/>
      <c r="F770" s="25"/>
      <c r="G770" s="25"/>
      <c r="H770" s="25"/>
      <c r="I770" s="25"/>
      <c r="J770" s="25"/>
      <c r="K770" s="25"/>
      <c r="L770" s="25"/>
      <c r="M770" s="25"/>
      <c r="N770" s="25"/>
      <c r="O770" s="25"/>
      <c r="P770" s="25"/>
      <c r="Q770" s="25"/>
      <c r="R770" s="25"/>
      <c r="S770" s="25"/>
      <c r="T770" s="25"/>
      <c r="U770" s="25"/>
      <c r="V770" s="25"/>
      <c r="W770" s="25"/>
      <c r="X770" s="25"/>
      <c r="Y770" s="25"/>
      <c r="Z770" s="25"/>
    </row>
    <row r="771" spans="1:26" ht="15.75" customHeight="1">
      <c r="A771" s="25"/>
      <c r="B771" s="25"/>
      <c r="C771" s="25"/>
      <c r="D771" s="25"/>
      <c r="E771" s="25"/>
      <c r="F771" s="25"/>
      <c r="G771" s="25"/>
      <c r="H771" s="25"/>
      <c r="I771" s="25"/>
      <c r="J771" s="25"/>
      <c r="K771" s="25"/>
      <c r="L771" s="25"/>
      <c r="M771" s="25"/>
      <c r="N771" s="25"/>
      <c r="O771" s="25"/>
      <c r="P771" s="25"/>
      <c r="Q771" s="25"/>
      <c r="R771" s="25"/>
      <c r="S771" s="25"/>
      <c r="T771" s="25"/>
      <c r="U771" s="25"/>
      <c r="V771" s="25"/>
      <c r="W771" s="25"/>
      <c r="X771" s="25"/>
      <c r="Y771" s="25"/>
      <c r="Z771" s="25"/>
    </row>
    <row r="772" spans="1:26" ht="15.75" customHeight="1">
      <c r="A772" s="25"/>
      <c r="B772" s="25"/>
      <c r="C772" s="25"/>
      <c r="D772" s="25"/>
      <c r="E772" s="25"/>
      <c r="F772" s="25"/>
      <c r="G772" s="25"/>
      <c r="H772" s="25"/>
      <c r="I772" s="25"/>
      <c r="J772" s="25"/>
      <c r="K772" s="25"/>
      <c r="L772" s="25"/>
      <c r="M772" s="25"/>
      <c r="N772" s="25"/>
      <c r="O772" s="25"/>
      <c r="P772" s="25"/>
      <c r="Q772" s="25"/>
      <c r="R772" s="25"/>
      <c r="S772" s="25"/>
      <c r="T772" s="25"/>
      <c r="U772" s="25"/>
      <c r="V772" s="25"/>
      <c r="W772" s="25"/>
      <c r="X772" s="25"/>
      <c r="Y772" s="25"/>
      <c r="Z772" s="25"/>
    </row>
    <row r="773" spans="1:26" ht="15.75" customHeight="1">
      <c r="A773" s="25"/>
      <c r="B773" s="25"/>
      <c r="C773" s="25"/>
      <c r="D773" s="25"/>
      <c r="E773" s="25"/>
      <c r="F773" s="25"/>
      <c r="G773" s="25"/>
      <c r="H773" s="25"/>
      <c r="I773" s="25"/>
      <c r="J773" s="25"/>
      <c r="K773" s="25"/>
      <c r="L773" s="25"/>
      <c r="M773" s="25"/>
      <c r="N773" s="25"/>
      <c r="O773" s="25"/>
      <c r="P773" s="25"/>
      <c r="Q773" s="25"/>
      <c r="R773" s="25"/>
      <c r="S773" s="25"/>
      <c r="T773" s="25"/>
      <c r="U773" s="25"/>
      <c r="V773" s="25"/>
      <c r="W773" s="25"/>
      <c r="X773" s="25"/>
      <c r="Y773" s="25"/>
      <c r="Z773" s="25"/>
    </row>
    <row r="774" spans="1:26" ht="15.75" customHeight="1">
      <c r="A774" s="25"/>
      <c r="B774" s="25"/>
      <c r="C774" s="25"/>
      <c r="D774" s="25"/>
      <c r="E774" s="25"/>
      <c r="F774" s="25"/>
      <c r="G774" s="25"/>
      <c r="H774" s="25"/>
      <c r="I774" s="25"/>
      <c r="J774" s="25"/>
      <c r="K774" s="25"/>
      <c r="L774" s="25"/>
      <c r="M774" s="25"/>
      <c r="N774" s="25"/>
      <c r="O774" s="25"/>
      <c r="P774" s="25"/>
      <c r="Q774" s="25"/>
      <c r="R774" s="25"/>
      <c r="S774" s="25"/>
      <c r="T774" s="25"/>
      <c r="U774" s="25"/>
      <c r="V774" s="25"/>
      <c r="W774" s="25"/>
      <c r="X774" s="25"/>
      <c r="Y774" s="25"/>
      <c r="Z774" s="25"/>
    </row>
    <row r="775" spans="1:26" ht="15.75" customHeight="1">
      <c r="A775" s="25"/>
      <c r="B775" s="25"/>
      <c r="C775" s="25"/>
      <c r="D775" s="25"/>
      <c r="E775" s="25"/>
      <c r="F775" s="25"/>
      <c r="G775" s="25"/>
      <c r="H775" s="25"/>
      <c r="I775" s="25"/>
      <c r="J775" s="25"/>
      <c r="K775" s="25"/>
      <c r="L775" s="25"/>
      <c r="M775" s="25"/>
      <c r="N775" s="25"/>
      <c r="O775" s="25"/>
      <c r="P775" s="25"/>
      <c r="Q775" s="25"/>
      <c r="R775" s="25"/>
      <c r="S775" s="25"/>
      <c r="T775" s="25"/>
      <c r="U775" s="25"/>
      <c r="V775" s="25"/>
      <c r="W775" s="25"/>
      <c r="X775" s="25"/>
      <c r="Y775" s="25"/>
      <c r="Z775" s="25"/>
    </row>
    <row r="776" spans="1:26" ht="15.75" customHeight="1">
      <c r="A776" s="25"/>
      <c r="B776" s="25"/>
      <c r="C776" s="25"/>
      <c r="D776" s="25"/>
      <c r="E776" s="25"/>
      <c r="F776" s="25"/>
      <c r="G776" s="25"/>
      <c r="H776" s="25"/>
      <c r="I776" s="25"/>
      <c r="J776" s="25"/>
      <c r="K776" s="25"/>
      <c r="L776" s="25"/>
      <c r="M776" s="25"/>
      <c r="N776" s="25"/>
      <c r="O776" s="25"/>
      <c r="P776" s="25"/>
      <c r="Q776" s="25"/>
      <c r="R776" s="25"/>
      <c r="S776" s="25"/>
      <c r="T776" s="25"/>
      <c r="U776" s="25"/>
      <c r="V776" s="25"/>
      <c r="W776" s="25"/>
      <c r="X776" s="25"/>
      <c r="Y776" s="25"/>
      <c r="Z776" s="25"/>
    </row>
    <row r="777" spans="1:26" ht="15.75" customHeight="1">
      <c r="A777" s="25"/>
      <c r="B777" s="25"/>
      <c r="C777" s="25"/>
      <c r="D777" s="25"/>
      <c r="E777" s="25"/>
      <c r="F777" s="25"/>
      <c r="G777" s="25"/>
      <c r="H777" s="25"/>
      <c r="I777" s="25"/>
      <c r="J777" s="25"/>
      <c r="K777" s="25"/>
      <c r="L777" s="25"/>
      <c r="M777" s="25"/>
      <c r="N777" s="25"/>
      <c r="O777" s="25"/>
      <c r="P777" s="25"/>
      <c r="Q777" s="25"/>
      <c r="R777" s="25"/>
      <c r="S777" s="25"/>
      <c r="T777" s="25"/>
      <c r="U777" s="25"/>
      <c r="V777" s="25"/>
      <c r="W777" s="25"/>
      <c r="X777" s="25"/>
      <c r="Y777" s="25"/>
      <c r="Z777" s="25"/>
    </row>
    <row r="778" spans="1:26" ht="15.75" customHeight="1">
      <c r="A778" s="25"/>
      <c r="B778" s="25"/>
      <c r="C778" s="25"/>
      <c r="D778" s="25"/>
      <c r="E778" s="25"/>
      <c r="F778" s="25"/>
      <c r="G778" s="25"/>
      <c r="H778" s="25"/>
      <c r="I778" s="25"/>
      <c r="J778" s="25"/>
      <c r="K778" s="25"/>
      <c r="L778" s="25"/>
      <c r="M778" s="25"/>
      <c r="N778" s="25"/>
      <c r="O778" s="25"/>
      <c r="P778" s="25"/>
      <c r="Q778" s="25"/>
      <c r="R778" s="25"/>
      <c r="S778" s="25"/>
      <c r="T778" s="25"/>
      <c r="U778" s="25"/>
      <c r="V778" s="25"/>
      <c r="W778" s="25"/>
      <c r="X778" s="25"/>
      <c r="Y778" s="25"/>
      <c r="Z778" s="25"/>
    </row>
    <row r="779" spans="1:26" ht="15.75" customHeight="1">
      <c r="A779" s="25"/>
      <c r="B779" s="25"/>
      <c r="C779" s="25"/>
      <c r="D779" s="25"/>
      <c r="E779" s="25"/>
      <c r="F779" s="25"/>
      <c r="G779" s="25"/>
      <c r="H779" s="25"/>
      <c r="I779" s="25"/>
      <c r="J779" s="25"/>
      <c r="K779" s="25"/>
      <c r="L779" s="25"/>
      <c r="M779" s="25"/>
      <c r="N779" s="25"/>
      <c r="O779" s="25"/>
      <c r="P779" s="25"/>
      <c r="Q779" s="25"/>
      <c r="R779" s="25"/>
      <c r="S779" s="25"/>
      <c r="T779" s="25"/>
      <c r="U779" s="25"/>
      <c r="V779" s="25"/>
      <c r="W779" s="25"/>
      <c r="X779" s="25"/>
      <c r="Y779" s="25"/>
      <c r="Z779" s="25"/>
    </row>
    <row r="780" spans="1:26" ht="15.75" customHeight="1">
      <c r="A780" s="25"/>
      <c r="B780" s="25"/>
      <c r="C780" s="25"/>
      <c r="D780" s="25"/>
      <c r="E780" s="25"/>
      <c r="F780" s="25"/>
      <c r="G780" s="25"/>
      <c r="H780" s="25"/>
      <c r="I780" s="25"/>
      <c r="J780" s="25"/>
      <c r="K780" s="25"/>
      <c r="L780" s="25"/>
      <c r="M780" s="25"/>
      <c r="N780" s="25"/>
      <c r="O780" s="25"/>
      <c r="P780" s="25"/>
      <c r="Q780" s="25"/>
      <c r="R780" s="25"/>
      <c r="S780" s="25"/>
      <c r="T780" s="25"/>
      <c r="U780" s="25"/>
      <c r="V780" s="25"/>
      <c r="W780" s="25"/>
      <c r="X780" s="25"/>
      <c r="Y780" s="25"/>
      <c r="Z780" s="25"/>
    </row>
    <row r="781" spans="1:26" ht="15.75" customHeight="1">
      <c r="A781" s="25"/>
      <c r="B781" s="25"/>
      <c r="C781" s="25"/>
      <c r="D781" s="25"/>
      <c r="E781" s="25"/>
      <c r="F781" s="25"/>
      <c r="G781" s="25"/>
      <c r="H781" s="25"/>
      <c r="I781" s="25"/>
      <c r="J781" s="25"/>
      <c r="K781" s="25"/>
      <c r="L781" s="25"/>
      <c r="M781" s="25"/>
      <c r="N781" s="25"/>
      <c r="O781" s="25"/>
      <c r="P781" s="25"/>
      <c r="Q781" s="25"/>
      <c r="R781" s="25"/>
      <c r="S781" s="25"/>
      <c r="T781" s="25"/>
      <c r="U781" s="25"/>
      <c r="V781" s="25"/>
      <c r="W781" s="25"/>
      <c r="X781" s="25"/>
      <c r="Y781" s="25"/>
      <c r="Z781" s="25"/>
    </row>
    <row r="782" spans="1:26" ht="15.75" customHeight="1">
      <c r="A782" s="25"/>
      <c r="B782" s="25"/>
      <c r="C782" s="25"/>
      <c r="D782" s="25"/>
      <c r="E782" s="25"/>
      <c r="F782" s="25"/>
      <c r="G782" s="25"/>
      <c r="H782" s="25"/>
      <c r="I782" s="25"/>
      <c r="J782" s="25"/>
      <c r="K782" s="25"/>
      <c r="L782" s="25"/>
      <c r="M782" s="25"/>
      <c r="N782" s="25"/>
      <c r="O782" s="25"/>
      <c r="P782" s="25"/>
      <c r="Q782" s="25"/>
      <c r="R782" s="25"/>
      <c r="S782" s="25"/>
      <c r="T782" s="25"/>
      <c r="U782" s="25"/>
      <c r="V782" s="25"/>
      <c r="W782" s="25"/>
      <c r="X782" s="25"/>
      <c r="Y782" s="25"/>
      <c r="Z782" s="25"/>
    </row>
    <row r="783" spans="1:26" ht="15.75" customHeight="1">
      <c r="A783" s="25"/>
      <c r="B783" s="25"/>
      <c r="C783" s="25"/>
      <c r="D783" s="25"/>
      <c r="E783" s="25"/>
      <c r="F783" s="25"/>
      <c r="G783" s="25"/>
      <c r="H783" s="25"/>
      <c r="I783" s="25"/>
      <c r="J783" s="25"/>
      <c r="K783" s="25"/>
      <c r="L783" s="25"/>
      <c r="M783" s="25"/>
      <c r="N783" s="25"/>
      <c r="O783" s="25"/>
      <c r="P783" s="25"/>
      <c r="Q783" s="25"/>
      <c r="R783" s="25"/>
      <c r="S783" s="25"/>
      <c r="T783" s="25"/>
      <c r="U783" s="25"/>
      <c r="V783" s="25"/>
      <c r="W783" s="25"/>
      <c r="X783" s="25"/>
      <c r="Y783" s="25"/>
      <c r="Z783" s="25"/>
    </row>
    <row r="784" spans="1:26" ht="15.75" customHeight="1">
      <c r="A784" s="25"/>
      <c r="B784" s="25"/>
      <c r="C784" s="25"/>
      <c r="D784" s="25"/>
      <c r="E784" s="25"/>
      <c r="F784" s="25"/>
      <c r="G784" s="25"/>
      <c r="H784" s="25"/>
      <c r="I784" s="25"/>
      <c r="J784" s="25"/>
      <c r="K784" s="25"/>
      <c r="L784" s="25"/>
      <c r="M784" s="25"/>
      <c r="N784" s="25"/>
      <c r="O784" s="25"/>
      <c r="P784" s="25"/>
      <c r="Q784" s="25"/>
      <c r="R784" s="25"/>
      <c r="S784" s="25"/>
      <c r="T784" s="25"/>
      <c r="U784" s="25"/>
      <c r="V784" s="25"/>
      <c r="W784" s="25"/>
      <c r="X784" s="25"/>
      <c r="Y784" s="25"/>
      <c r="Z784" s="25"/>
    </row>
    <row r="785" spans="1:26" ht="15.75" customHeight="1">
      <c r="A785" s="25"/>
      <c r="B785" s="25"/>
      <c r="C785" s="25"/>
      <c r="D785" s="25"/>
      <c r="E785" s="25"/>
      <c r="F785" s="25"/>
      <c r="G785" s="25"/>
      <c r="H785" s="25"/>
      <c r="I785" s="25"/>
      <c r="J785" s="25"/>
      <c r="K785" s="25"/>
      <c r="L785" s="25"/>
      <c r="M785" s="25"/>
      <c r="N785" s="25"/>
      <c r="O785" s="25"/>
      <c r="P785" s="25"/>
      <c r="Q785" s="25"/>
      <c r="R785" s="25"/>
      <c r="S785" s="25"/>
      <c r="T785" s="25"/>
      <c r="U785" s="25"/>
      <c r="V785" s="25"/>
      <c r="W785" s="25"/>
      <c r="X785" s="25"/>
      <c r="Y785" s="25"/>
      <c r="Z785" s="25"/>
    </row>
    <row r="786" spans="1:26" ht="15.75" customHeight="1">
      <c r="A786" s="25"/>
      <c r="B786" s="25"/>
      <c r="C786" s="25"/>
      <c r="D786" s="25"/>
      <c r="E786" s="25"/>
      <c r="F786" s="25"/>
      <c r="G786" s="25"/>
      <c r="H786" s="25"/>
      <c r="I786" s="25"/>
      <c r="J786" s="25"/>
      <c r="K786" s="25"/>
      <c r="L786" s="25"/>
      <c r="M786" s="25"/>
      <c r="N786" s="25"/>
      <c r="O786" s="25"/>
      <c r="P786" s="25"/>
      <c r="Q786" s="25"/>
      <c r="R786" s="25"/>
      <c r="S786" s="25"/>
      <c r="T786" s="25"/>
      <c r="U786" s="25"/>
      <c r="V786" s="25"/>
      <c r="W786" s="25"/>
      <c r="X786" s="25"/>
      <c r="Y786" s="25"/>
      <c r="Z786" s="25"/>
    </row>
    <row r="787" spans="1:26" ht="15.75" customHeight="1">
      <c r="A787" s="25"/>
      <c r="B787" s="25"/>
      <c r="C787" s="25"/>
      <c r="D787" s="25"/>
      <c r="E787" s="25"/>
      <c r="F787" s="25"/>
      <c r="G787" s="25"/>
      <c r="H787" s="25"/>
      <c r="I787" s="25"/>
      <c r="J787" s="25"/>
      <c r="K787" s="25"/>
      <c r="L787" s="25"/>
      <c r="M787" s="25"/>
      <c r="N787" s="25"/>
      <c r="O787" s="25"/>
      <c r="P787" s="25"/>
      <c r="Q787" s="25"/>
      <c r="R787" s="25"/>
      <c r="S787" s="25"/>
      <c r="T787" s="25"/>
      <c r="U787" s="25"/>
      <c r="V787" s="25"/>
      <c r="W787" s="25"/>
      <c r="X787" s="25"/>
      <c r="Y787" s="25"/>
      <c r="Z787" s="25"/>
    </row>
    <row r="788" spans="1:26" ht="15.75" customHeight="1">
      <c r="A788" s="25"/>
      <c r="B788" s="25"/>
      <c r="C788" s="25"/>
      <c r="D788" s="25"/>
      <c r="E788" s="25"/>
      <c r="F788" s="25"/>
      <c r="G788" s="25"/>
      <c r="H788" s="25"/>
      <c r="I788" s="25"/>
      <c r="J788" s="25"/>
      <c r="K788" s="25"/>
      <c r="L788" s="25"/>
      <c r="M788" s="25"/>
      <c r="N788" s="25"/>
      <c r="O788" s="25"/>
      <c r="P788" s="25"/>
      <c r="Q788" s="25"/>
      <c r="R788" s="25"/>
      <c r="S788" s="25"/>
      <c r="T788" s="25"/>
      <c r="U788" s="25"/>
      <c r="V788" s="25"/>
      <c r="W788" s="25"/>
      <c r="X788" s="25"/>
      <c r="Y788" s="25"/>
      <c r="Z788" s="25"/>
    </row>
    <row r="789" spans="1:26" ht="15.75" customHeight="1">
      <c r="A789" s="25"/>
      <c r="B789" s="25"/>
      <c r="C789" s="25"/>
      <c r="D789" s="25"/>
      <c r="E789" s="25"/>
      <c r="F789" s="25"/>
      <c r="G789" s="25"/>
      <c r="H789" s="25"/>
      <c r="I789" s="25"/>
      <c r="J789" s="25"/>
      <c r="K789" s="25"/>
      <c r="L789" s="25"/>
      <c r="M789" s="25"/>
      <c r="N789" s="25"/>
      <c r="O789" s="25"/>
      <c r="P789" s="25"/>
      <c r="Q789" s="25"/>
      <c r="R789" s="25"/>
      <c r="S789" s="25"/>
      <c r="T789" s="25"/>
      <c r="U789" s="25"/>
      <c r="V789" s="25"/>
      <c r="W789" s="25"/>
      <c r="X789" s="25"/>
      <c r="Y789" s="25"/>
      <c r="Z789" s="25"/>
    </row>
    <row r="790" spans="1:26" ht="15.75" customHeight="1">
      <c r="A790" s="25"/>
      <c r="B790" s="25"/>
      <c r="C790" s="25"/>
      <c r="D790" s="25"/>
      <c r="E790" s="25"/>
      <c r="F790" s="25"/>
      <c r="G790" s="25"/>
      <c r="H790" s="25"/>
      <c r="I790" s="25"/>
      <c r="J790" s="25"/>
      <c r="K790" s="25"/>
      <c r="L790" s="25"/>
      <c r="M790" s="25"/>
      <c r="N790" s="25"/>
      <c r="O790" s="25"/>
      <c r="P790" s="25"/>
      <c r="Q790" s="25"/>
      <c r="R790" s="25"/>
      <c r="S790" s="25"/>
      <c r="T790" s="25"/>
      <c r="U790" s="25"/>
      <c r="V790" s="25"/>
      <c r="W790" s="25"/>
      <c r="X790" s="25"/>
      <c r="Y790" s="25"/>
      <c r="Z790" s="25"/>
    </row>
    <row r="791" spans="1:26" ht="15.75" customHeight="1">
      <c r="A791" s="25"/>
      <c r="B791" s="25"/>
      <c r="C791" s="25"/>
      <c r="D791" s="25"/>
      <c r="E791" s="25"/>
      <c r="F791" s="25"/>
      <c r="G791" s="25"/>
      <c r="H791" s="25"/>
      <c r="I791" s="25"/>
      <c r="J791" s="25"/>
      <c r="K791" s="25"/>
      <c r="L791" s="25"/>
      <c r="M791" s="25"/>
      <c r="N791" s="25"/>
      <c r="O791" s="25"/>
      <c r="P791" s="25"/>
      <c r="Q791" s="25"/>
      <c r="R791" s="25"/>
      <c r="S791" s="25"/>
      <c r="T791" s="25"/>
      <c r="U791" s="25"/>
      <c r="V791" s="25"/>
      <c r="W791" s="25"/>
      <c r="X791" s="25"/>
      <c r="Y791" s="25"/>
      <c r="Z791" s="25"/>
    </row>
    <row r="792" spans="1:26" ht="15.75" customHeight="1">
      <c r="A792" s="25"/>
      <c r="B792" s="25"/>
      <c r="C792" s="25"/>
      <c r="D792" s="25"/>
      <c r="E792" s="25"/>
      <c r="F792" s="25"/>
      <c r="G792" s="25"/>
      <c r="H792" s="25"/>
      <c r="I792" s="25"/>
      <c r="J792" s="25"/>
      <c r="K792" s="25"/>
      <c r="L792" s="25"/>
      <c r="M792" s="25"/>
      <c r="N792" s="25"/>
      <c r="O792" s="25"/>
      <c r="P792" s="25"/>
      <c r="Q792" s="25"/>
      <c r="R792" s="25"/>
      <c r="S792" s="25"/>
      <c r="T792" s="25"/>
      <c r="U792" s="25"/>
      <c r="V792" s="25"/>
      <c r="W792" s="25"/>
      <c r="X792" s="25"/>
      <c r="Y792" s="25"/>
      <c r="Z792" s="25"/>
    </row>
    <row r="793" spans="1:26" ht="15.75" customHeight="1">
      <c r="A793" s="25"/>
      <c r="B793" s="25"/>
      <c r="C793" s="25"/>
      <c r="D793" s="25"/>
      <c r="E793" s="25"/>
      <c r="F793" s="25"/>
      <c r="G793" s="25"/>
      <c r="H793" s="25"/>
      <c r="I793" s="25"/>
      <c r="J793" s="25"/>
      <c r="K793" s="25"/>
      <c r="L793" s="25"/>
      <c r="M793" s="25"/>
      <c r="N793" s="25"/>
      <c r="O793" s="25"/>
      <c r="P793" s="25"/>
      <c r="Q793" s="25"/>
      <c r="R793" s="25"/>
      <c r="S793" s="25"/>
      <c r="T793" s="25"/>
      <c r="U793" s="25"/>
      <c r="V793" s="25"/>
      <c r="W793" s="25"/>
      <c r="X793" s="25"/>
      <c r="Y793" s="25"/>
      <c r="Z793" s="25"/>
    </row>
    <row r="794" spans="1:26" ht="15.75" customHeight="1">
      <c r="A794" s="25"/>
      <c r="B794" s="25"/>
      <c r="C794" s="25"/>
      <c r="D794" s="25"/>
      <c r="E794" s="25"/>
      <c r="F794" s="25"/>
      <c r="G794" s="25"/>
      <c r="H794" s="25"/>
      <c r="I794" s="25"/>
      <c r="J794" s="25"/>
      <c r="K794" s="25"/>
      <c r="L794" s="25"/>
      <c r="M794" s="25"/>
      <c r="N794" s="25"/>
      <c r="O794" s="25"/>
      <c r="P794" s="25"/>
      <c r="Q794" s="25"/>
      <c r="R794" s="25"/>
      <c r="S794" s="25"/>
      <c r="T794" s="25"/>
      <c r="U794" s="25"/>
      <c r="V794" s="25"/>
      <c r="W794" s="25"/>
      <c r="X794" s="25"/>
      <c r="Y794" s="25"/>
      <c r="Z794" s="25"/>
    </row>
    <row r="795" spans="1:26" ht="15.75" customHeight="1">
      <c r="A795" s="25"/>
      <c r="B795" s="25"/>
      <c r="C795" s="25"/>
      <c r="D795" s="25"/>
      <c r="E795" s="25"/>
      <c r="F795" s="25"/>
      <c r="G795" s="25"/>
      <c r="H795" s="25"/>
      <c r="I795" s="25"/>
      <c r="J795" s="25"/>
      <c r="K795" s="25"/>
      <c r="L795" s="25"/>
      <c r="M795" s="25"/>
      <c r="N795" s="25"/>
      <c r="O795" s="25"/>
      <c r="P795" s="25"/>
      <c r="Q795" s="25"/>
      <c r="R795" s="25"/>
      <c r="S795" s="25"/>
      <c r="T795" s="25"/>
      <c r="U795" s="25"/>
      <c r="V795" s="25"/>
      <c r="W795" s="25"/>
      <c r="X795" s="25"/>
      <c r="Y795" s="25"/>
      <c r="Z795" s="25"/>
    </row>
    <row r="796" spans="1:26" ht="15.75" customHeight="1">
      <c r="A796" s="25"/>
      <c r="B796" s="25"/>
      <c r="C796" s="25"/>
      <c r="D796" s="25"/>
      <c r="E796" s="25"/>
      <c r="F796" s="25"/>
      <c r="G796" s="25"/>
      <c r="H796" s="25"/>
      <c r="I796" s="25"/>
      <c r="J796" s="25"/>
      <c r="K796" s="25"/>
      <c r="L796" s="25"/>
      <c r="M796" s="25"/>
      <c r="N796" s="25"/>
      <c r="O796" s="25"/>
      <c r="P796" s="25"/>
      <c r="Q796" s="25"/>
      <c r="R796" s="25"/>
      <c r="S796" s="25"/>
      <c r="T796" s="25"/>
      <c r="U796" s="25"/>
      <c r="V796" s="25"/>
      <c r="W796" s="25"/>
      <c r="X796" s="25"/>
      <c r="Y796" s="25"/>
      <c r="Z796" s="25"/>
    </row>
    <row r="797" spans="1:26" ht="15.75" customHeight="1">
      <c r="A797" s="25"/>
      <c r="B797" s="25"/>
      <c r="C797" s="25"/>
      <c r="D797" s="25"/>
      <c r="E797" s="25"/>
      <c r="F797" s="25"/>
      <c r="G797" s="25"/>
      <c r="H797" s="25"/>
      <c r="I797" s="25"/>
      <c r="J797" s="25"/>
      <c r="K797" s="25"/>
      <c r="L797" s="25"/>
      <c r="M797" s="25"/>
      <c r="N797" s="25"/>
      <c r="O797" s="25"/>
      <c r="P797" s="25"/>
      <c r="Q797" s="25"/>
      <c r="R797" s="25"/>
      <c r="S797" s="25"/>
      <c r="T797" s="25"/>
      <c r="U797" s="25"/>
      <c r="V797" s="25"/>
      <c r="W797" s="25"/>
      <c r="X797" s="25"/>
      <c r="Y797" s="25"/>
      <c r="Z797" s="25"/>
    </row>
    <row r="798" spans="1:26" ht="15.75" customHeight="1">
      <c r="A798" s="25"/>
      <c r="B798" s="25"/>
      <c r="C798" s="25"/>
      <c r="D798" s="25"/>
      <c r="E798" s="25"/>
      <c r="F798" s="25"/>
      <c r="G798" s="25"/>
      <c r="H798" s="25"/>
      <c r="I798" s="25"/>
      <c r="J798" s="25"/>
      <c r="K798" s="25"/>
      <c r="L798" s="25"/>
      <c r="M798" s="25"/>
      <c r="N798" s="25"/>
      <c r="O798" s="25"/>
      <c r="P798" s="25"/>
      <c r="Q798" s="25"/>
      <c r="R798" s="25"/>
      <c r="S798" s="25"/>
      <c r="T798" s="25"/>
      <c r="U798" s="25"/>
      <c r="V798" s="25"/>
      <c r="W798" s="25"/>
      <c r="X798" s="25"/>
      <c r="Y798" s="25"/>
      <c r="Z798" s="25"/>
    </row>
    <row r="799" spans="1:26" ht="15.75" customHeight="1">
      <c r="A799" s="25"/>
      <c r="B799" s="25"/>
      <c r="C799" s="25"/>
      <c r="D799" s="25"/>
      <c r="E799" s="25"/>
      <c r="F799" s="25"/>
      <c r="G799" s="25"/>
      <c r="H799" s="25"/>
      <c r="I799" s="25"/>
      <c r="J799" s="25"/>
      <c r="K799" s="25"/>
      <c r="L799" s="25"/>
      <c r="M799" s="25"/>
      <c r="N799" s="25"/>
      <c r="O799" s="25"/>
      <c r="P799" s="25"/>
      <c r="Q799" s="25"/>
      <c r="R799" s="25"/>
      <c r="S799" s="25"/>
      <c r="T799" s="25"/>
      <c r="U799" s="25"/>
      <c r="V799" s="25"/>
      <c r="W799" s="25"/>
      <c r="X799" s="25"/>
      <c r="Y799" s="25"/>
      <c r="Z799" s="25"/>
    </row>
    <row r="800" spans="1:26" ht="15.75" customHeight="1">
      <c r="A800" s="25"/>
      <c r="B800" s="25"/>
      <c r="C800" s="25"/>
      <c r="D800" s="25"/>
      <c r="E800" s="25"/>
      <c r="F800" s="25"/>
      <c r="G800" s="25"/>
      <c r="H800" s="25"/>
      <c r="I800" s="25"/>
      <c r="J800" s="25"/>
      <c r="K800" s="25"/>
      <c r="L800" s="25"/>
      <c r="M800" s="25"/>
      <c r="N800" s="25"/>
      <c r="O800" s="25"/>
      <c r="P800" s="25"/>
      <c r="Q800" s="25"/>
      <c r="R800" s="25"/>
      <c r="S800" s="25"/>
      <c r="T800" s="25"/>
      <c r="U800" s="25"/>
      <c r="V800" s="25"/>
      <c r="W800" s="25"/>
      <c r="X800" s="25"/>
      <c r="Y800" s="25"/>
      <c r="Z800" s="25"/>
    </row>
    <row r="801" spans="1:26" ht="15.75" customHeight="1">
      <c r="A801" s="25"/>
      <c r="B801" s="25"/>
      <c r="C801" s="25"/>
      <c r="D801" s="25"/>
      <c r="E801" s="25"/>
      <c r="F801" s="25"/>
      <c r="G801" s="25"/>
      <c r="H801" s="25"/>
      <c r="I801" s="25"/>
      <c r="J801" s="25"/>
      <c r="K801" s="25"/>
      <c r="L801" s="25"/>
      <c r="M801" s="25"/>
      <c r="N801" s="25"/>
      <c r="O801" s="25"/>
      <c r="P801" s="25"/>
      <c r="Q801" s="25"/>
      <c r="R801" s="25"/>
      <c r="S801" s="25"/>
      <c r="T801" s="25"/>
      <c r="U801" s="25"/>
      <c r="V801" s="25"/>
      <c r="W801" s="25"/>
      <c r="X801" s="25"/>
      <c r="Y801" s="25"/>
      <c r="Z801" s="25"/>
    </row>
    <row r="802" spans="1:26" ht="15.75" customHeight="1">
      <c r="A802" s="25"/>
      <c r="B802" s="25"/>
      <c r="C802" s="25"/>
      <c r="D802" s="25"/>
      <c r="E802" s="25"/>
      <c r="F802" s="25"/>
      <c r="G802" s="25"/>
      <c r="H802" s="25"/>
      <c r="I802" s="25"/>
      <c r="J802" s="25"/>
      <c r="K802" s="25"/>
      <c r="L802" s="25"/>
      <c r="M802" s="25"/>
      <c r="N802" s="25"/>
      <c r="O802" s="25"/>
      <c r="P802" s="25"/>
      <c r="Q802" s="25"/>
      <c r="R802" s="25"/>
      <c r="S802" s="25"/>
      <c r="T802" s="25"/>
      <c r="U802" s="25"/>
      <c r="V802" s="25"/>
      <c r="W802" s="25"/>
      <c r="X802" s="25"/>
      <c r="Y802" s="25"/>
      <c r="Z802" s="25"/>
    </row>
    <row r="803" spans="1:26" ht="15.75" customHeight="1">
      <c r="A803" s="25"/>
      <c r="B803" s="25"/>
      <c r="C803" s="25"/>
      <c r="D803" s="25"/>
      <c r="E803" s="25"/>
      <c r="F803" s="25"/>
      <c r="G803" s="25"/>
      <c r="H803" s="25"/>
      <c r="I803" s="25"/>
      <c r="J803" s="25"/>
      <c r="K803" s="25"/>
      <c r="L803" s="25"/>
      <c r="M803" s="25"/>
      <c r="N803" s="25"/>
      <c r="O803" s="25"/>
      <c r="P803" s="25"/>
      <c r="Q803" s="25"/>
      <c r="R803" s="25"/>
      <c r="S803" s="25"/>
      <c r="T803" s="25"/>
      <c r="U803" s="25"/>
      <c r="V803" s="25"/>
      <c r="W803" s="25"/>
      <c r="X803" s="25"/>
      <c r="Y803" s="25"/>
      <c r="Z803" s="25"/>
    </row>
    <row r="804" spans="1:26" ht="15.75" customHeight="1">
      <c r="A804" s="25"/>
      <c r="B804" s="25"/>
      <c r="C804" s="25"/>
      <c r="D804" s="25"/>
      <c r="E804" s="25"/>
      <c r="F804" s="25"/>
      <c r="G804" s="25"/>
      <c r="H804" s="25"/>
      <c r="I804" s="25"/>
      <c r="J804" s="25"/>
      <c r="K804" s="25"/>
      <c r="L804" s="25"/>
      <c r="M804" s="25"/>
      <c r="N804" s="25"/>
      <c r="O804" s="25"/>
      <c r="P804" s="25"/>
      <c r="Q804" s="25"/>
      <c r="R804" s="25"/>
      <c r="S804" s="25"/>
      <c r="T804" s="25"/>
      <c r="U804" s="25"/>
      <c r="V804" s="25"/>
      <c r="W804" s="25"/>
      <c r="X804" s="25"/>
      <c r="Y804" s="25"/>
      <c r="Z804" s="25"/>
    </row>
    <row r="805" spans="1:26" ht="15.75" customHeight="1">
      <c r="A805" s="25"/>
      <c r="B805" s="25"/>
      <c r="C805" s="25"/>
      <c r="D805" s="25"/>
      <c r="E805" s="25"/>
      <c r="F805" s="25"/>
      <c r="G805" s="25"/>
      <c r="H805" s="25"/>
      <c r="I805" s="25"/>
      <c r="J805" s="25"/>
      <c r="K805" s="25"/>
      <c r="L805" s="25"/>
      <c r="M805" s="25"/>
      <c r="N805" s="25"/>
      <c r="O805" s="25"/>
      <c r="P805" s="25"/>
      <c r="Q805" s="25"/>
      <c r="R805" s="25"/>
      <c r="S805" s="25"/>
      <c r="T805" s="25"/>
      <c r="U805" s="25"/>
      <c r="V805" s="25"/>
      <c r="W805" s="25"/>
      <c r="X805" s="25"/>
      <c r="Y805" s="25"/>
      <c r="Z805" s="25"/>
    </row>
    <row r="806" spans="1:26" ht="15.75" customHeight="1">
      <c r="A806" s="25"/>
      <c r="B806" s="25"/>
      <c r="C806" s="25"/>
      <c r="D806" s="25"/>
      <c r="E806" s="25"/>
      <c r="F806" s="25"/>
      <c r="G806" s="25"/>
      <c r="H806" s="25"/>
      <c r="I806" s="25"/>
      <c r="J806" s="25"/>
      <c r="K806" s="25"/>
      <c r="L806" s="25"/>
      <c r="M806" s="25"/>
      <c r="N806" s="25"/>
      <c r="O806" s="25"/>
      <c r="P806" s="25"/>
      <c r="Q806" s="25"/>
      <c r="R806" s="25"/>
      <c r="S806" s="25"/>
      <c r="T806" s="25"/>
      <c r="U806" s="25"/>
      <c r="V806" s="25"/>
      <c r="W806" s="25"/>
      <c r="X806" s="25"/>
      <c r="Y806" s="25"/>
      <c r="Z806" s="25"/>
    </row>
    <row r="807" spans="1:26" ht="15.75" customHeight="1">
      <c r="A807" s="25"/>
      <c r="B807" s="25"/>
      <c r="C807" s="25"/>
      <c r="D807" s="25"/>
      <c r="E807" s="25"/>
      <c r="F807" s="25"/>
      <c r="G807" s="25"/>
      <c r="H807" s="25"/>
      <c r="I807" s="25"/>
      <c r="J807" s="25"/>
      <c r="K807" s="25"/>
      <c r="L807" s="25"/>
      <c r="M807" s="25"/>
      <c r="N807" s="25"/>
      <c r="O807" s="25"/>
      <c r="P807" s="25"/>
      <c r="Q807" s="25"/>
      <c r="R807" s="25"/>
      <c r="S807" s="25"/>
      <c r="T807" s="25"/>
      <c r="U807" s="25"/>
      <c r="V807" s="25"/>
      <c r="W807" s="25"/>
      <c r="X807" s="25"/>
      <c r="Y807" s="25"/>
      <c r="Z807" s="25"/>
    </row>
    <row r="808" spans="1:26" ht="15.75" customHeight="1">
      <c r="A808" s="25"/>
      <c r="B808" s="25"/>
      <c r="C808" s="25"/>
      <c r="D808" s="25"/>
      <c r="E808" s="25"/>
      <c r="F808" s="25"/>
      <c r="G808" s="25"/>
      <c r="H808" s="25"/>
      <c r="I808" s="25"/>
      <c r="J808" s="25"/>
      <c r="K808" s="25"/>
      <c r="L808" s="25"/>
      <c r="M808" s="25"/>
      <c r="N808" s="25"/>
      <c r="O808" s="25"/>
      <c r="P808" s="25"/>
      <c r="Q808" s="25"/>
      <c r="R808" s="25"/>
      <c r="S808" s="25"/>
      <c r="T808" s="25"/>
      <c r="U808" s="25"/>
      <c r="V808" s="25"/>
      <c r="W808" s="25"/>
      <c r="X808" s="25"/>
      <c r="Y808" s="25"/>
      <c r="Z808" s="25"/>
    </row>
    <row r="809" spans="1:26" ht="15.75" customHeight="1">
      <c r="A809" s="25"/>
      <c r="B809" s="25"/>
      <c r="C809" s="25"/>
      <c r="D809" s="25"/>
      <c r="E809" s="25"/>
      <c r="F809" s="25"/>
      <c r="G809" s="25"/>
      <c r="H809" s="25"/>
      <c r="I809" s="25"/>
      <c r="J809" s="25"/>
      <c r="K809" s="25"/>
      <c r="L809" s="25"/>
      <c r="M809" s="25"/>
      <c r="N809" s="25"/>
      <c r="O809" s="25"/>
      <c r="P809" s="25"/>
      <c r="Q809" s="25"/>
      <c r="R809" s="25"/>
      <c r="S809" s="25"/>
      <c r="T809" s="25"/>
      <c r="U809" s="25"/>
      <c r="V809" s="25"/>
      <c r="W809" s="25"/>
      <c r="X809" s="25"/>
      <c r="Y809" s="25"/>
      <c r="Z809" s="25"/>
    </row>
    <row r="810" spans="1:26" ht="15.75" customHeight="1">
      <c r="A810" s="25"/>
      <c r="B810" s="25"/>
      <c r="C810" s="25"/>
      <c r="D810" s="25"/>
      <c r="E810" s="25"/>
      <c r="F810" s="25"/>
      <c r="G810" s="25"/>
      <c r="H810" s="25"/>
      <c r="I810" s="25"/>
      <c r="J810" s="25"/>
      <c r="K810" s="25"/>
      <c r="L810" s="25"/>
      <c r="M810" s="25"/>
      <c r="N810" s="25"/>
      <c r="O810" s="25"/>
      <c r="P810" s="25"/>
      <c r="Q810" s="25"/>
      <c r="R810" s="25"/>
      <c r="S810" s="25"/>
      <c r="T810" s="25"/>
      <c r="U810" s="25"/>
      <c r="V810" s="25"/>
      <c r="W810" s="25"/>
      <c r="X810" s="25"/>
      <c r="Y810" s="25"/>
      <c r="Z810" s="25"/>
    </row>
    <row r="811" spans="1:26" ht="15.75" customHeight="1">
      <c r="A811" s="25"/>
      <c r="B811" s="25"/>
      <c r="C811" s="25"/>
      <c r="D811" s="25"/>
      <c r="E811" s="25"/>
      <c r="F811" s="25"/>
      <c r="G811" s="25"/>
      <c r="H811" s="25"/>
      <c r="I811" s="25"/>
      <c r="J811" s="25"/>
      <c r="K811" s="25"/>
      <c r="L811" s="25"/>
      <c r="M811" s="25"/>
      <c r="N811" s="25"/>
      <c r="O811" s="25"/>
      <c r="P811" s="25"/>
      <c r="Q811" s="25"/>
      <c r="R811" s="25"/>
      <c r="S811" s="25"/>
      <c r="T811" s="25"/>
      <c r="U811" s="25"/>
      <c r="V811" s="25"/>
      <c r="W811" s="25"/>
      <c r="X811" s="25"/>
      <c r="Y811" s="25"/>
      <c r="Z811" s="25"/>
    </row>
    <row r="812" spans="1:26" ht="15.75" customHeight="1">
      <c r="A812" s="25"/>
      <c r="B812" s="25"/>
      <c r="C812" s="25"/>
      <c r="D812" s="25"/>
      <c r="E812" s="25"/>
      <c r="F812" s="25"/>
      <c r="G812" s="25"/>
      <c r="H812" s="25"/>
      <c r="I812" s="25"/>
      <c r="J812" s="25"/>
      <c r="K812" s="25"/>
      <c r="L812" s="25"/>
      <c r="M812" s="25"/>
      <c r="N812" s="25"/>
      <c r="O812" s="25"/>
      <c r="P812" s="25"/>
      <c r="Q812" s="25"/>
      <c r="R812" s="25"/>
      <c r="S812" s="25"/>
      <c r="T812" s="25"/>
      <c r="U812" s="25"/>
      <c r="V812" s="25"/>
      <c r="W812" s="25"/>
      <c r="X812" s="25"/>
      <c r="Y812" s="25"/>
      <c r="Z812" s="25"/>
    </row>
    <row r="813" spans="1:26" ht="15.75" customHeight="1">
      <c r="A813" s="25"/>
      <c r="B813" s="25"/>
      <c r="C813" s="25"/>
      <c r="D813" s="25"/>
      <c r="E813" s="25"/>
      <c r="F813" s="25"/>
      <c r="G813" s="25"/>
      <c r="H813" s="25"/>
      <c r="I813" s="25"/>
      <c r="J813" s="25"/>
      <c r="K813" s="25"/>
      <c r="L813" s="25"/>
      <c r="M813" s="25"/>
      <c r="N813" s="25"/>
      <c r="O813" s="25"/>
      <c r="P813" s="25"/>
      <c r="Q813" s="25"/>
      <c r="R813" s="25"/>
      <c r="S813" s="25"/>
      <c r="T813" s="25"/>
      <c r="U813" s="25"/>
      <c r="V813" s="25"/>
      <c r="W813" s="25"/>
      <c r="X813" s="25"/>
      <c r="Y813" s="25"/>
      <c r="Z813" s="25"/>
    </row>
    <row r="814" spans="1:26" ht="15.75" customHeight="1">
      <c r="A814" s="25"/>
      <c r="B814" s="25"/>
      <c r="C814" s="25"/>
      <c r="D814" s="25"/>
      <c r="E814" s="25"/>
      <c r="F814" s="25"/>
      <c r="G814" s="25"/>
      <c r="H814" s="25"/>
      <c r="I814" s="25"/>
      <c r="J814" s="25"/>
      <c r="K814" s="25"/>
      <c r="L814" s="25"/>
      <c r="M814" s="25"/>
      <c r="N814" s="25"/>
      <c r="O814" s="25"/>
      <c r="P814" s="25"/>
      <c r="Q814" s="25"/>
      <c r="R814" s="25"/>
      <c r="S814" s="25"/>
      <c r="T814" s="25"/>
      <c r="U814" s="25"/>
      <c r="V814" s="25"/>
      <c r="W814" s="25"/>
      <c r="X814" s="25"/>
      <c r="Y814" s="25"/>
      <c r="Z814" s="25"/>
    </row>
    <row r="815" spans="1:26" ht="15.75" customHeight="1">
      <c r="A815" s="25"/>
      <c r="B815" s="25"/>
      <c r="C815" s="25"/>
      <c r="D815" s="25"/>
      <c r="E815" s="25"/>
      <c r="F815" s="25"/>
      <c r="G815" s="25"/>
      <c r="H815" s="25"/>
      <c r="I815" s="25"/>
      <c r="J815" s="25"/>
      <c r="K815" s="25"/>
      <c r="L815" s="25"/>
      <c r="M815" s="25"/>
      <c r="N815" s="25"/>
      <c r="O815" s="25"/>
      <c r="P815" s="25"/>
      <c r="Q815" s="25"/>
      <c r="R815" s="25"/>
      <c r="S815" s="25"/>
      <c r="T815" s="25"/>
      <c r="U815" s="25"/>
      <c r="V815" s="25"/>
      <c r="W815" s="25"/>
      <c r="X815" s="25"/>
      <c r="Y815" s="25"/>
      <c r="Z815" s="25"/>
    </row>
    <row r="816" spans="1:26" ht="15.75" customHeight="1">
      <c r="A816" s="25"/>
      <c r="B816" s="25"/>
      <c r="C816" s="25"/>
      <c r="D816" s="25"/>
      <c r="E816" s="25"/>
      <c r="F816" s="25"/>
      <c r="G816" s="25"/>
      <c r="H816" s="25"/>
      <c r="I816" s="25"/>
      <c r="J816" s="25"/>
      <c r="K816" s="25"/>
      <c r="L816" s="25"/>
      <c r="M816" s="25"/>
      <c r="N816" s="25"/>
      <c r="O816" s="25"/>
      <c r="P816" s="25"/>
      <c r="Q816" s="25"/>
      <c r="R816" s="25"/>
      <c r="S816" s="25"/>
      <c r="T816" s="25"/>
      <c r="U816" s="25"/>
      <c r="V816" s="25"/>
      <c r="W816" s="25"/>
      <c r="X816" s="25"/>
      <c r="Y816" s="25"/>
      <c r="Z816" s="25"/>
    </row>
    <row r="817" spans="1:26" ht="15.75" customHeight="1">
      <c r="A817" s="25"/>
      <c r="B817" s="25"/>
      <c r="C817" s="25"/>
      <c r="D817" s="25"/>
      <c r="E817" s="25"/>
      <c r="F817" s="25"/>
      <c r="G817" s="25"/>
      <c r="H817" s="25"/>
      <c r="I817" s="25"/>
      <c r="J817" s="25"/>
      <c r="K817" s="25"/>
      <c r="L817" s="25"/>
      <c r="M817" s="25"/>
      <c r="N817" s="25"/>
      <c r="O817" s="25"/>
      <c r="P817" s="25"/>
      <c r="Q817" s="25"/>
      <c r="R817" s="25"/>
      <c r="S817" s="25"/>
      <c r="T817" s="25"/>
      <c r="U817" s="25"/>
      <c r="V817" s="25"/>
      <c r="W817" s="25"/>
      <c r="X817" s="25"/>
      <c r="Y817" s="25"/>
      <c r="Z817" s="25"/>
    </row>
    <row r="818" spans="1:26" ht="15.75" customHeight="1">
      <c r="A818" s="25"/>
      <c r="B818" s="25"/>
      <c r="C818" s="25"/>
      <c r="D818" s="25"/>
      <c r="E818" s="25"/>
      <c r="F818" s="25"/>
      <c r="G818" s="25"/>
      <c r="H818" s="25"/>
      <c r="I818" s="25"/>
      <c r="J818" s="25"/>
      <c r="K818" s="25"/>
      <c r="L818" s="25"/>
      <c r="M818" s="25"/>
      <c r="N818" s="25"/>
      <c r="O818" s="25"/>
      <c r="P818" s="25"/>
      <c r="Q818" s="25"/>
      <c r="R818" s="25"/>
      <c r="S818" s="25"/>
      <c r="T818" s="25"/>
      <c r="U818" s="25"/>
      <c r="V818" s="25"/>
      <c r="W818" s="25"/>
      <c r="X818" s="25"/>
      <c r="Y818" s="25"/>
      <c r="Z818" s="25"/>
    </row>
    <row r="819" spans="1:26" ht="15.75" customHeight="1">
      <c r="A819" s="25"/>
      <c r="B819" s="25"/>
      <c r="C819" s="25"/>
      <c r="D819" s="25"/>
      <c r="E819" s="25"/>
      <c r="F819" s="25"/>
      <c r="G819" s="25"/>
      <c r="H819" s="25"/>
      <c r="I819" s="25"/>
      <c r="J819" s="25"/>
      <c r="K819" s="25"/>
      <c r="L819" s="25"/>
      <c r="M819" s="25"/>
      <c r="N819" s="25"/>
      <c r="O819" s="25"/>
      <c r="P819" s="25"/>
      <c r="Q819" s="25"/>
      <c r="R819" s="25"/>
      <c r="S819" s="25"/>
      <c r="T819" s="25"/>
      <c r="U819" s="25"/>
      <c r="V819" s="25"/>
      <c r="W819" s="25"/>
      <c r="X819" s="25"/>
      <c r="Y819" s="25"/>
      <c r="Z819" s="25"/>
    </row>
    <row r="820" spans="1:26" ht="15.75" customHeight="1">
      <c r="A820" s="25"/>
      <c r="B820" s="25"/>
      <c r="C820" s="25"/>
      <c r="D820" s="25"/>
      <c r="E820" s="25"/>
      <c r="F820" s="25"/>
      <c r="G820" s="25"/>
      <c r="H820" s="25"/>
      <c r="I820" s="25"/>
      <c r="J820" s="25"/>
      <c r="K820" s="25"/>
      <c r="L820" s="25"/>
      <c r="M820" s="25"/>
      <c r="N820" s="25"/>
      <c r="O820" s="25"/>
      <c r="P820" s="25"/>
      <c r="Q820" s="25"/>
      <c r="R820" s="25"/>
      <c r="S820" s="25"/>
      <c r="T820" s="25"/>
      <c r="U820" s="25"/>
      <c r="V820" s="25"/>
      <c r="W820" s="25"/>
      <c r="X820" s="25"/>
      <c r="Y820" s="25"/>
      <c r="Z820" s="25"/>
    </row>
    <row r="821" spans="1:26" ht="15.75" customHeight="1">
      <c r="A821" s="25"/>
      <c r="B821" s="25"/>
      <c r="C821" s="25"/>
      <c r="D821" s="25"/>
      <c r="E821" s="25"/>
      <c r="F821" s="25"/>
      <c r="G821" s="25"/>
      <c r="H821" s="25"/>
      <c r="I821" s="25"/>
      <c r="J821" s="25"/>
      <c r="K821" s="25"/>
      <c r="L821" s="25"/>
      <c r="M821" s="25"/>
      <c r="N821" s="25"/>
      <c r="O821" s="25"/>
      <c r="P821" s="25"/>
      <c r="Q821" s="25"/>
      <c r="R821" s="25"/>
      <c r="S821" s="25"/>
      <c r="T821" s="25"/>
      <c r="U821" s="25"/>
      <c r="V821" s="25"/>
      <c r="W821" s="25"/>
      <c r="X821" s="25"/>
      <c r="Y821" s="25"/>
      <c r="Z821" s="25"/>
    </row>
    <row r="822" spans="1:26" ht="15.75" customHeight="1">
      <c r="A822" s="25"/>
      <c r="B822" s="25"/>
      <c r="C822" s="25"/>
      <c r="D822" s="25"/>
      <c r="E822" s="25"/>
      <c r="F822" s="25"/>
      <c r="G822" s="25"/>
      <c r="H822" s="25"/>
      <c r="I822" s="25"/>
      <c r="J822" s="25"/>
      <c r="K822" s="25"/>
      <c r="L822" s="25"/>
      <c r="M822" s="25"/>
      <c r="N822" s="25"/>
      <c r="O822" s="25"/>
      <c r="P822" s="25"/>
      <c r="Q822" s="25"/>
      <c r="R822" s="25"/>
      <c r="S822" s="25"/>
      <c r="T822" s="25"/>
      <c r="U822" s="25"/>
      <c r="V822" s="25"/>
      <c r="W822" s="25"/>
      <c r="X822" s="25"/>
      <c r="Y822" s="25"/>
      <c r="Z822" s="25"/>
    </row>
    <row r="823" spans="1:26" ht="15.75" customHeight="1">
      <c r="A823" s="25"/>
      <c r="B823" s="25"/>
      <c r="C823" s="25"/>
      <c r="D823" s="25"/>
      <c r="E823" s="25"/>
      <c r="F823" s="25"/>
      <c r="G823" s="25"/>
      <c r="H823" s="25"/>
      <c r="I823" s="25"/>
      <c r="J823" s="25"/>
      <c r="K823" s="25"/>
      <c r="L823" s="25"/>
      <c r="M823" s="25"/>
      <c r="N823" s="25"/>
      <c r="O823" s="25"/>
      <c r="P823" s="25"/>
      <c r="Q823" s="25"/>
      <c r="R823" s="25"/>
      <c r="S823" s="25"/>
      <c r="T823" s="25"/>
      <c r="U823" s="25"/>
      <c r="V823" s="25"/>
      <c r="W823" s="25"/>
      <c r="X823" s="25"/>
      <c r="Y823" s="25"/>
      <c r="Z823" s="25"/>
    </row>
    <row r="824" spans="1:26" ht="15.75" customHeight="1">
      <c r="A824" s="25"/>
      <c r="B824" s="25"/>
      <c r="C824" s="25"/>
      <c r="D824" s="25"/>
      <c r="E824" s="25"/>
      <c r="F824" s="25"/>
      <c r="G824" s="25"/>
      <c r="H824" s="25"/>
      <c r="I824" s="25"/>
      <c r="J824" s="25"/>
      <c r="K824" s="25"/>
      <c r="L824" s="25"/>
      <c r="M824" s="25"/>
      <c r="N824" s="25"/>
      <c r="O824" s="25"/>
      <c r="P824" s="25"/>
      <c r="Q824" s="25"/>
      <c r="R824" s="25"/>
      <c r="S824" s="25"/>
      <c r="T824" s="25"/>
      <c r="U824" s="25"/>
      <c r="V824" s="25"/>
      <c r="W824" s="25"/>
      <c r="X824" s="25"/>
      <c r="Y824" s="25"/>
      <c r="Z824" s="25"/>
    </row>
    <row r="825" spans="1:26" ht="15.75" customHeight="1">
      <c r="A825" s="25"/>
      <c r="B825" s="25"/>
      <c r="C825" s="25"/>
      <c r="D825" s="25"/>
      <c r="E825" s="25"/>
      <c r="F825" s="25"/>
      <c r="G825" s="25"/>
      <c r="H825" s="25"/>
      <c r="I825" s="25"/>
      <c r="J825" s="25"/>
      <c r="K825" s="25"/>
      <c r="L825" s="25"/>
      <c r="M825" s="25"/>
      <c r="N825" s="25"/>
      <c r="O825" s="25"/>
      <c r="P825" s="25"/>
      <c r="Q825" s="25"/>
      <c r="R825" s="25"/>
      <c r="S825" s="25"/>
      <c r="T825" s="25"/>
      <c r="U825" s="25"/>
      <c r="V825" s="25"/>
      <c r="W825" s="25"/>
      <c r="X825" s="25"/>
      <c r="Y825" s="25"/>
      <c r="Z825" s="25"/>
    </row>
    <row r="826" spans="1:26" ht="15.75" customHeight="1">
      <c r="A826" s="25"/>
      <c r="B826" s="25"/>
      <c r="C826" s="25"/>
      <c r="D826" s="25"/>
      <c r="E826" s="25"/>
      <c r="F826" s="25"/>
      <c r="G826" s="25"/>
      <c r="H826" s="25"/>
      <c r="I826" s="25"/>
      <c r="J826" s="25"/>
      <c r="K826" s="25"/>
      <c r="L826" s="25"/>
      <c r="M826" s="25"/>
      <c r="N826" s="25"/>
      <c r="O826" s="25"/>
      <c r="P826" s="25"/>
      <c r="Q826" s="25"/>
      <c r="R826" s="25"/>
      <c r="S826" s="25"/>
      <c r="T826" s="25"/>
      <c r="U826" s="25"/>
      <c r="V826" s="25"/>
      <c r="W826" s="25"/>
      <c r="X826" s="25"/>
      <c r="Y826" s="25"/>
      <c r="Z826" s="25"/>
    </row>
    <row r="827" spans="1:26" ht="15.75" customHeight="1">
      <c r="A827" s="25"/>
      <c r="B827" s="25"/>
      <c r="C827" s="25"/>
      <c r="D827" s="25"/>
      <c r="E827" s="25"/>
      <c r="F827" s="25"/>
      <c r="G827" s="25"/>
      <c r="H827" s="25"/>
      <c r="I827" s="25"/>
      <c r="J827" s="25"/>
      <c r="K827" s="25"/>
      <c r="L827" s="25"/>
      <c r="M827" s="25"/>
      <c r="N827" s="25"/>
      <c r="O827" s="25"/>
      <c r="P827" s="25"/>
      <c r="Q827" s="25"/>
      <c r="R827" s="25"/>
      <c r="S827" s="25"/>
      <c r="T827" s="25"/>
      <c r="U827" s="25"/>
      <c r="V827" s="25"/>
      <c r="W827" s="25"/>
      <c r="X827" s="25"/>
      <c r="Y827" s="25"/>
      <c r="Z827" s="25"/>
    </row>
    <row r="828" spans="1:26" ht="15.75" customHeight="1">
      <c r="A828" s="25"/>
      <c r="B828" s="25"/>
      <c r="C828" s="25"/>
      <c r="D828" s="25"/>
      <c r="E828" s="25"/>
      <c r="F828" s="25"/>
      <c r="G828" s="25"/>
      <c r="H828" s="25"/>
      <c r="I828" s="25"/>
      <c r="J828" s="25"/>
      <c r="K828" s="25"/>
      <c r="L828" s="25"/>
      <c r="M828" s="25"/>
      <c r="N828" s="25"/>
      <c r="O828" s="25"/>
      <c r="P828" s="25"/>
      <c r="Q828" s="25"/>
      <c r="R828" s="25"/>
      <c r="S828" s="25"/>
      <c r="T828" s="25"/>
      <c r="U828" s="25"/>
      <c r="V828" s="25"/>
      <c r="W828" s="25"/>
      <c r="X828" s="25"/>
      <c r="Y828" s="25"/>
      <c r="Z828" s="25"/>
    </row>
    <row r="829" spans="1:26" ht="15.75" customHeight="1">
      <c r="A829" s="25"/>
      <c r="B829" s="25"/>
      <c r="C829" s="25"/>
      <c r="D829" s="25"/>
      <c r="E829" s="25"/>
      <c r="F829" s="25"/>
      <c r="G829" s="25"/>
      <c r="H829" s="25"/>
      <c r="I829" s="25"/>
      <c r="J829" s="25"/>
      <c r="K829" s="25"/>
      <c r="L829" s="25"/>
      <c r="M829" s="25"/>
      <c r="N829" s="25"/>
      <c r="O829" s="25"/>
      <c r="P829" s="25"/>
      <c r="Q829" s="25"/>
      <c r="R829" s="25"/>
      <c r="S829" s="25"/>
      <c r="T829" s="25"/>
      <c r="U829" s="25"/>
      <c r="V829" s="25"/>
      <c r="W829" s="25"/>
      <c r="X829" s="25"/>
      <c r="Y829" s="25"/>
      <c r="Z829" s="25"/>
    </row>
    <row r="830" spans="1:26" ht="15.75" customHeight="1">
      <c r="A830" s="25"/>
      <c r="B830" s="25"/>
      <c r="C830" s="25"/>
      <c r="D830" s="25"/>
      <c r="E830" s="25"/>
      <c r="F830" s="25"/>
      <c r="G830" s="25"/>
      <c r="H830" s="25"/>
      <c r="I830" s="25"/>
      <c r="J830" s="25"/>
      <c r="K830" s="25"/>
      <c r="L830" s="25"/>
      <c r="M830" s="25"/>
      <c r="N830" s="25"/>
      <c r="O830" s="25"/>
      <c r="P830" s="25"/>
      <c r="Q830" s="25"/>
      <c r="R830" s="25"/>
      <c r="S830" s="25"/>
      <c r="T830" s="25"/>
      <c r="U830" s="25"/>
      <c r="V830" s="25"/>
      <c r="W830" s="25"/>
      <c r="X830" s="25"/>
      <c r="Y830" s="25"/>
      <c r="Z830" s="25"/>
    </row>
    <row r="831" spans="1:26" ht="15.75" customHeight="1">
      <c r="A831" s="25"/>
      <c r="B831" s="25"/>
      <c r="C831" s="25"/>
      <c r="D831" s="25"/>
      <c r="E831" s="25"/>
      <c r="F831" s="25"/>
      <c r="G831" s="25"/>
      <c r="H831" s="25"/>
      <c r="I831" s="25"/>
      <c r="J831" s="25"/>
      <c r="K831" s="25"/>
      <c r="L831" s="25"/>
      <c r="M831" s="25"/>
      <c r="N831" s="25"/>
      <c r="O831" s="25"/>
      <c r="P831" s="25"/>
      <c r="Q831" s="25"/>
      <c r="R831" s="25"/>
      <c r="S831" s="25"/>
      <c r="T831" s="25"/>
      <c r="U831" s="25"/>
      <c r="V831" s="25"/>
      <c r="W831" s="25"/>
      <c r="X831" s="25"/>
      <c r="Y831" s="25"/>
      <c r="Z831" s="25"/>
    </row>
    <row r="832" spans="1:26" ht="15.75" customHeight="1">
      <c r="A832" s="25"/>
      <c r="B832" s="25"/>
      <c r="C832" s="25"/>
      <c r="D832" s="25"/>
      <c r="E832" s="25"/>
      <c r="F832" s="25"/>
      <c r="G832" s="25"/>
      <c r="H832" s="25"/>
      <c r="I832" s="25"/>
      <c r="J832" s="25"/>
      <c r="K832" s="25"/>
      <c r="L832" s="25"/>
      <c r="M832" s="25"/>
      <c r="N832" s="25"/>
      <c r="O832" s="25"/>
      <c r="P832" s="25"/>
      <c r="Q832" s="25"/>
      <c r="R832" s="25"/>
      <c r="S832" s="25"/>
      <c r="T832" s="25"/>
      <c r="U832" s="25"/>
      <c r="V832" s="25"/>
      <c r="W832" s="25"/>
      <c r="X832" s="25"/>
      <c r="Y832" s="25"/>
      <c r="Z832" s="25"/>
    </row>
    <row r="833" spans="1:26" ht="15.75" customHeight="1">
      <c r="A833" s="25"/>
      <c r="B833" s="25"/>
      <c r="C833" s="25"/>
      <c r="D833" s="25"/>
      <c r="E833" s="25"/>
      <c r="F833" s="25"/>
      <c r="G833" s="25"/>
      <c r="H833" s="25"/>
      <c r="I833" s="25"/>
      <c r="J833" s="25"/>
      <c r="K833" s="25"/>
      <c r="L833" s="25"/>
      <c r="M833" s="25"/>
      <c r="N833" s="25"/>
      <c r="O833" s="25"/>
      <c r="P833" s="25"/>
      <c r="Q833" s="25"/>
      <c r="R833" s="25"/>
      <c r="S833" s="25"/>
      <c r="T833" s="25"/>
      <c r="U833" s="25"/>
      <c r="V833" s="25"/>
      <c r="W833" s="25"/>
      <c r="X833" s="25"/>
      <c r="Y833" s="25"/>
      <c r="Z833" s="25"/>
    </row>
    <row r="834" spans="1:26" ht="15.75" customHeight="1">
      <c r="A834" s="25"/>
      <c r="B834" s="25"/>
      <c r="C834" s="25"/>
      <c r="D834" s="25"/>
      <c r="E834" s="25"/>
      <c r="F834" s="25"/>
      <c r="G834" s="25"/>
      <c r="H834" s="25"/>
      <c r="I834" s="25"/>
      <c r="J834" s="25"/>
      <c r="K834" s="25"/>
      <c r="L834" s="25"/>
      <c r="M834" s="25"/>
      <c r="N834" s="25"/>
      <c r="O834" s="25"/>
      <c r="P834" s="25"/>
      <c r="Q834" s="25"/>
      <c r="R834" s="25"/>
      <c r="S834" s="25"/>
      <c r="T834" s="25"/>
      <c r="U834" s="25"/>
      <c r="V834" s="25"/>
      <c r="W834" s="25"/>
      <c r="X834" s="25"/>
      <c r="Y834" s="25"/>
      <c r="Z834" s="25"/>
    </row>
    <row r="835" spans="1:26" ht="15.75" customHeight="1">
      <c r="A835" s="25"/>
      <c r="B835" s="25"/>
      <c r="C835" s="25"/>
      <c r="D835" s="25"/>
      <c r="E835" s="25"/>
      <c r="F835" s="25"/>
      <c r="G835" s="25"/>
      <c r="H835" s="25"/>
      <c r="I835" s="25"/>
      <c r="J835" s="25"/>
      <c r="K835" s="25"/>
      <c r="L835" s="25"/>
      <c r="M835" s="25"/>
      <c r="N835" s="25"/>
      <c r="O835" s="25"/>
      <c r="P835" s="25"/>
      <c r="Q835" s="25"/>
      <c r="R835" s="25"/>
      <c r="S835" s="25"/>
      <c r="T835" s="25"/>
      <c r="U835" s="25"/>
      <c r="V835" s="25"/>
      <c r="W835" s="25"/>
      <c r="X835" s="25"/>
      <c r="Y835" s="25"/>
      <c r="Z835" s="25"/>
    </row>
    <row r="836" spans="1:26" ht="15.75" customHeight="1">
      <c r="A836" s="25"/>
      <c r="B836" s="25"/>
      <c r="C836" s="25"/>
      <c r="D836" s="25"/>
      <c r="E836" s="25"/>
      <c r="F836" s="25"/>
      <c r="G836" s="25"/>
      <c r="H836" s="25"/>
      <c r="I836" s="25"/>
      <c r="J836" s="25"/>
      <c r="K836" s="25"/>
      <c r="L836" s="25"/>
      <c r="M836" s="25"/>
      <c r="N836" s="25"/>
      <c r="O836" s="25"/>
      <c r="P836" s="25"/>
      <c r="Q836" s="25"/>
      <c r="R836" s="25"/>
      <c r="S836" s="25"/>
      <c r="T836" s="25"/>
      <c r="U836" s="25"/>
      <c r="V836" s="25"/>
      <c r="W836" s="25"/>
      <c r="X836" s="25"/>
      <c r="Y836" s="25"/>
      <c r="Z836" s="25"/>
    </row>
    <row r="837" spans="1:26" ht="15.75" customHeight="1">
      <c r="A837" s="25"/>
      <c r="B837" s="25"/>
      <c r="C837" s="25"/>
      <c r="D837" s="25"/>
      <c r="E837" s="25"/>
      <c r="F837" s="25"/>
      <c r="G837" s="25"/>
      <c r="H837" s="25"/>
      <c r="I837" s="25"/>
      <c r="J837" s="25"/>
      <c r="K837" s="25"/>
      <c r="L837" s="25"/>
      <c r="M837" s="25"/>
      <c r="N837" s="25"/>
      <c r="O837" s="25"/>
      <c r="P837" s="25"/>
      <c r="Q837" s="25"/>
      <c r="R837" s="25"/>
      <c r="S837" s="25"/>
      <c r="T837" s="25"/>
      <c r="U837" s="25"/>
      <c r="V837" s="25"/>
      <c r="W837" s="25"/>
      <c r="X837" s="25"/>
      <c r="Y837" s="25"/>
      <c r="Z837" s="25"/>
    </row>
    <row r="838" spans="1:26" ht="15.75" customHeight="1">
      <c r="A838" s="25"/>
      <c r="B838" s="25"/>
      <c r="C838" s="25"/>
      <c r="D838" s="25"/>
      <c r="E838" s="25"/>
      <c r="F838" s="25"/>
      <c r="G838" s="25"/>
      <c r="H838" s="25"/>
      <c r="I838" s="25"/>
      <c r="J838" s="25"/>
      <c r="K838" s="25"/>
      <c r="L838" s="25"/>
      <c r="M838" s="25"/>
      <c r="N838" s="25"/>
      <c r="O838" s="25"/>
      <c r="P838" s="25"/>
      <c r="Q838" s="25"/>
      <c r="R838" s="25"/>
      <c r="S838" s="25"/>
      <c r="T838" s="25"/>
      <c r="U838" s="25"/>
      <c r="V838" s="25"/>
      <c r="W838" s="25"/>
      <c r="X838" s="25"/>
      <c r="Y838" s="25"/>
      <c r="Z838" s="25"/>
    </row>
    <row r="839" spans="1:26" ht="15.75" customHeight="1">
      <c r="A839" s="25"/>
      <c r="B839" s="25"/>
      <c r="C839" s="25"/>
      <c r="D839" s="25"/>
      <c r="E839" s="25"/>
      <c r="F839" s="25"/>
      <c r="G839" s="25"/>
      <c r="H839" s="25"/>
      <c r="I839" s="25"/>
      <c r="J839" s="25"/>
      <c r="K839" s="25"/>
      <c r="L839" s="25"/>
      <c r="M839" s="25"/>
      <c r="N839" s="25"/>
      <c r="O839" s="25"/>
      <c r="P839" s="25"/>
      <c r="Q839" s="25"/>
      <c r="R839" s="25"/>
      <c r="S839" s="25"/>
      <c r="T839" s="25"/>
      <c r="U839" s="25"/>
      <c r="V839" s="25"/>
      <c r="W839" s="25"/>
      <c r="X839" s="25"/>
      <c r="Y839" s="25"/>
      <c r="Z839" s="25"/>
    </row>
    <row r="840" spans="1:26" ht="15.75" customHeight="1">
      <c r="A840" s="25"/>
      <c r="B840" s="25"/>
      <c r="C840" s="25"/>
      <c r="D840" s="25"/>
      <c r="E840" s="25"/>
      <c r="F840" s="25"/>
      <c r="G840" s="25"/>
      <c r="H840" s="25"/>
      <c r="I840" s="25"/>
      <c r="J840" s="25"/>
      <c r="K840" s="25"/>
      <c r="L840" s="25"/>
      <c r="M840" s="25"/>
      <c r="N840" s="25"/>
      <c r="O840" s="25"/>
      <c r="P840" s="25"/>
      <c r="Q840" s="25"/>
      <c r="R840" s="25"/>
      <c r="S840" s="25"/>
      <c r="T840" s="25"/>
      <c r="U840" s="25"/>
      <c r="V840" s="25"/>
      <c r="W840" s="25"/>
      <c r="X840" s="25"/>
      <c r="Y840" s="25"/>
      <c r="Z840" s="25"/>
    </row>
    <row r="841" spans="1:26" ht="15.75" customHeight="1">
      <c r="A841" s="25"/>
      <c r="B841" s="25"/>
      <c r="C841" s="25"/>
      <c r="D841" s="25"/>
      <c r="E841" s="25"/>
      <c r="F841" s="25"/>
      <c r="G841" s="25"/>
      <c r="H841" s="25"/>
      <c r="I841" s="25"/>
      <c r="J841" s="25"/>
      <c r="K841" s="25"/>
      <c r="L841" s="25"/>
      <c r="M841" s="25"/>
      <c r="N841" s="25"/>
      <c r="O841" s="25"/>
      <c r="P841" s="25"/>
      <c r="Q841" s="25"/>
      <c r="R841" s="25"/>
      <c r="S841" s="25"/>
      <c r="T841" s="25"/>
      <c r="U841" s="25"/>
      <c r="V841" s="25"/>
      <c r="W841" s="25"/>
      <c r="X841" s="25"/>
      <c r="Y841" s="25"/>
      <c r="Z841" s="25"/>
    </row>
    <row r="842" spans="1:26" ht="15.75" customHeight="1">
      <c r="A842" s="25"/>
      <c r="B842" s="25"/>
      <c r="C842" s="25"/>
      <c r="D842" s="25"/>
      <c r="E842" s="25"/>
      <c r="F842" s="25"/>
      <c r="G842" s="25"/>
      <c r="H842" s="25"/>
      <c r="I842" s="25"/>
      <c r="J842" s="25"/>
      <c r="K842" s="25"/>
      <c r="L842" s="25"/>
      <c r="M842" s="25"/>
      <c r="N842" s="25"/>
      <c r="O842" s="25"/>
      <c r="P842" s="25"/>
      <c r="Q842" s="25"/>
      <c r="R842" s="25"/>
      <c r="S842" s="25"/>
      <c r="T842" s="25"/>
      <c r="U842" s="25"/>
      <c r="V842" s="25"/>
      <c r="W842" s="25"/>
      <c r="X842" s="25"/>
      <c r="Y842" s="25"/>
      <c r="Z842" s="25"/>
    </row>
    <row r="843" spans="1:26" ht="15.75" customHeight="1">
      <c r="A843" s="25"/>
      <c r="B843" s="25"/>
      <c r="C843" s="25"/>
      <c r="D843" s="25"/>
      <c r="E843" s="25"/>
      <c r="F843" s="25"/>
      <c r="G843" s="25"/>
      <c r="H843" s="25"/>
      <c r="I843" s="25"/>
      <c r="J843" s="25"/>
      <c r="K843" s="25"/>
      <c r="L843" s="25"/>
      <c r="M843" s="25"/>
      <c r="N843" s="25"/>
      <c r="O843" s="25"/>
      <c r="P843" s="25"/>
      <c r="Q843" s="25"/>
      <c r="R843" s="25"/>
      <c r="S843" s="25"/>
      <c r="T843" s="25"/>
      <c r="U843" s="25"/>
      <c r="V843" s="25"/>
      <c r="W843" s="25"/>
      <c r="X843" s="25"/>
      <c r="Y843" s="25"/>
      <c r="Z843" s="25"/>
    </row>
    <row r="844" spans="1:26" ht="15.75" customHeight="1">
      <c r="A844" s="25"/>
      <c r="B844" s="25"/>
      <c r="C844" s="25"/>
      <c r="D844" s="25"/>
      <c r="E844" s="25"/>
      <c r="F844" s="25"/>
      <c r="G844" s="25"/>
      <c r="H844" s="25"/>
      <c r="I844" s="25"/>
      <c r="J844" s="25"/>
      <c r="K844" s="25"/>
      <c r="L844" s="25"/>
      <c r="M844" s="25"/>
      <c r="N844" s="25"/>
      <c r="O844" s="25"/>
      <c r="P844" s="25"/>
      <c r="Q844" s="25"/>
      <c r="R844" s="25"/>
      <c r="S844" s="25"/>
      <c r="T844" s="25"/>
      <c r="U844" s="25"/>
      <c r="V844" s="25"/>
      <c r="W844" s="25"/>
      <c r="X844" s="25"/>
      <c r="Y844" s="25"/>
      <c r="Z844" s="25"/>
    </row>
    <row r="845" spans="1:26" ht="15.75" customHeight="1">
      <c r="A845" s="25"/>
      <c r="B845" s="25"/>
      <c r="C845" s="25"/>
      <c r="D845" s="25"/>
      <c r="E845" s="25"/>
      <c r="F845" s="25"/>
      <c r="G845" s="25"/>
      <c r="H845" s="25"/>
      <c r="I845" s="25"/>
      <c r="J845" s="25"/>
      <c r="K845" s="25"/>
      <c r="L845" s="25"/>
      <c r="M845" s="25"/>
      <c r="N845" s="25"/>
      <c r="O845" s="25"/>
      <c r="P845" s="25"/>
      <c r="Q845" s="25"/>
      <c r="R845" s="25"/>
      <c r="S845" s="25"/>
      <c r="T845" s="25"/>
      <c r="U845" s="25"/>
      <c r="V845" s="25"/>
      <c r="W845" s="25"/>
      <c r="X845" s="25"/>
      <c r="Y845" s="25"/>
      <c r="Z845" s="25"/>
    </row>
    <row r="846" spans="1:26" ht="15.75" customHeight="1">
      <c r="A846" s="25"/>
      <c r="B846" s="25"/>
      <c r="C846" s="25"/>
      <c r="D846" s="25"/>
      <c r="E846" s="25"/>
      <c r="F846" s="25"/>
      <c r="G846" s="25"/>
      <c r="H846" s="25"/>
      <c r="I846" s="25"/>
      <c r="J846" s="25"/>
      <c r="K846" s="25"/>
      <c r="L846" s="25"/>
      <c r="M846" s="25"/>
      <c r="N846" s="25"/>
      <c r="O846" s="25"/>
      <c r="P846" s="25"/>
      <c r="Q846" s="25"/>
      <c r="R846" s="25"/>
      <c r="S846" s="25"/>
      <c r="T846" s="25"/>
      <c r="U846" s="25"/>
      <c r="V846" s="25"/>
      <c r="W846" s="25"/>
      <c r="X846" s="25"/>
      <c r="Y846" s="25"/>
      <c r="Z846" s="25"/>
    </row>
    <row r="847" spans="1:26" ht="15.75" customHeight="1">
      <c r="A847" s="25"/>
      <c r="B847" s="25"/>
      <c r="C847" s="25"/>
      <c r="D847" s="25"/>
      <c r="E847" s="25"/>
      <c r="F847" s="25"/>
      <c r="G847" s="25"/>
      <c r="H847" s="25"/>
      <c r="I847" s="25"/>
      <c r="J847" s="25"/>
      <c r="K847" s="25"/>
      <c r="L847" s="25"/>
      <c r="M847" s="25"/>
      <c r="N847" s="25"/>
      <c r="O847" s="25"/>
      <c r="P847" s="25"/>
      <c r="Q847" s="25"/>
      <c r="R847" s="25"/>
      <c r="S847" s="25"/>
      <c r="T847" s="25"/>
      <c r="U847" s="25"/>
      <c r="V847" s="25"/>
      <c r="W847" s="25"/>
      <c r="X847" s="25"/>
      <c r="Y847" s="25"/>
      <c r="Z847" s="25"/>
    </row>
    <row r="848" spans="1:26" ht="15.75" customHeight="1">
      <c r="A848" s="25"/>
      <c r="B848" s="25"/>
      <c r="C848" s="25"/>
      <c r="D848" s="25"/>
      <c r="E848" s="25"/>
      <c r="F848" s="25"/>
      <c r="G848" s="25"/>
      <c r="H848" s="25"/>
      <c r="I848" s="25"/>
      <c r="J848" s="25"/>
      <c r="K848" s="25"/>
      <c r="L848" s="25"/>
      <c r="M848" s="25"/>
      <c r="N848" s="25"/>
      <c r="O848" s="25"/>
      <c r="P848" s="25"/>
      <c r="Q848" s="25"/>
      <c r="R848" s="25"/>
      <c r="S848" s="25"/>
      <c r="T848" s="25"/>
      <c r="U848" s="25"/>
      <c r="V848" s="25"/>
      <c r="W848" s="25"/>
      <c r="X848" s="25"/>
      <c r="Y848" s="25"/>
      <c r="Z848" s="25"/>
    </row>
    <row r="849" spans="1:26" ht="15.75" customHeight="1">
      <c r="A849" s="25"/>
      <c r="B849" s="25"/>
      <c r="C849" s="25"/>
      <c r="D849" s="25"/>
      <c r="E849" s="25"/>
      <c r="F849" s="25"/>
      <c r="G849" s="25"/>
      <c r="H849" s="25"/>
      <c r="I849" s="25"/>
      <c r="J849" s="25"/>
      <c r="K849" s="25"/>
      <c r="L849" s="25"/>
      <c r="M849" s="25"/>
      <c r="N849" s="25"/>
      <c r="O849" s="25"/>
      <c r="P849" s="25"/>
      <c r="Q849" s="25"/>
      <c r="R849" s="25"/>
      <c r="S849" s="25"/>
      <c r="T849" s="25"/>
      <c r="U849" s="25"/>
      <c r="V849" s="25"/>
      <c r="W849" s="25"/>
      <c r="X849" s="25"/>
      <c r="Y849" s="25"/>
      <c r="Z849" s="25"/>
    </row>
    <row r="850" spans="1:26" ht="15.75" customHeight="1">
      <c r="A850" s="25"/>
      <c r="B850" s="25"/>
      <c r="C850" s="25"/>
      <c r="D850" s="25"/>
      <c r="E850" s="25"/>
      <c r="F850" s="25"/>
      <c r="G850" s="25"/>
      <c r="H850" s="25"/>
      <c r="I850" s="25"/>
      <c r="J850" s="25"/>
      <c r="K850" s="25"/>
      <c r="L850" s="25"/>
      <c r="M850" s="25"/>
      <c r="N850" s="25"/>
      <c r="O850" s="25"/>
      <c r="P850" s="25"/>
      <c r="Q850" s="25"/>
      <c r="R850" s="25"/>
      <c r="S850" s="25"/>
      <c r="T850" s="25"/>
      <c r="U850" s="25"/>
      <c r="V850" s="25"/>
      <c r="W850" s="25"/>
      <c r="X850" s="25"/>
      <c r="Y850" s="25"/>
      <c r="Z850" s="25"/>
    </row>
    <row r="851" spans="1:26" ht="15.75" customHeight="1">
      <c r="A851" s="25"/>
      <c r="B851" s="25"/>
      <c r="C851" s="25"/>
      <c r="D851" s="25"/>
      <c r="E851" s="25"/>
      <c r="F851" s="25"/>
      <c r="G851" s="25"/>
      <c r="H851" s="25"/>
      <c r="I851" s="25"/>
      <c r="J851" s="25"/>
      <c r="K851" s="25"/>
      <c r="L851" s="25"/>
      <c r="M851" s="25"/>
      <c r="N851" s="25"/>
      <c r="O851" s="25"/>
      <c r="P851" s="25"/>
      <c r="Q851" s="25"/>
      <c r="R851" s="25"/>
      <c r="S851" s="25"/>
      <c r="T851" s="25"/>
      <c r="U851" s="25"/>
      <c r="V851" s="25"/>
      <c r="W851" s="25"/>
      <c r="X851" s="25"/>
      <c r="Y851" s="25"/>
      <c r="Z851" s="25"/>
    </row>
    <row r="852" spans="1:26" ht="15.75" customHeight="1">
      <c r="A852" s="25"/>
      <c r="B852" s="25"/>
      <c r="C852" s="25"/>
      <c r="D852" s="25"/>
      <c r="E852" s="25"/>
      <c r="F852" s="25"/>
      <c r="G852" s="25"/>
      <c r="H852" s="25"/>
      <c r="I852" s="25"/>
      <c r="J852" s="25"/>
      <c r="K852" s="25"/>
      <c r="L852" s="25"/>
      <c r="M852" s="25"/>
      <c r="N852" s="25"/>
      <c r="O852" s="25"/>
      <c r="P852" s="25"/>
      <c r="Q852" s="25"/>
      <c r="R852" s="25"/>
      <c r="S852" s="25"/>
      <c r="T852" s="25"/>
      <c r="U852" s="25"/>
      <c r="V852" s="25"/>
      <c r="W852" s="25"/>
      <c r="X852" s="25"/>
      <c r="Y852" s="25"/>
      <c r="Z852" s="25"/>
    </row>
    <row r="853" spans="1:26" ht="15.75" customHeight="1">
      <c r="A853" s="25"/>
      <c r="B853" s="25"/>
      <c r="C853" s="25"/>
      <c r="D853" s="25"/>
      <c r="E853" s="25"/>
      <c r="F853" s="25"/>
      <c r="G853" s="25"/>
      <c r="H853" s="25"/>
      <c r="I853" s="25"/>
      <c r="J853" s="25"/>
      <c r="K853" s="25"/>
      <c r="L853" s="25"/>
      <c r="M853" s="25"/>
      <c r="N853" s="25"/>
      <c r="O853" s="25"/>
      <c r="P853" s="25"/>
      <c r="Q853" s="25"/>
      <c r="R853" s="25"/>
      <c r="S853" s="25"/>
      <c r="T853" s="25"/>
      <c r="U853" s="25"/>
      <c r="V853" s="25"/>
      <c r="W853" s="25"/>
      <c r="X853" s="25"/>
      <c r="Y853" s="25"/>
      <c r="Z853" s="25"/>
    </row>
    <row r="854" spans="1:26" ht="15.75" customHeight="1">
      <c r="A854" s="25"/>
      <c r="B854" s="25"/>
      <c r="C854" s="25"/>
      <c r="D854" s="25"/>
      <c r="E854" s="25"/>
      <c r="F854" s="25"/>
      <c r="G854" s="25"/>
      <c r="H854" s="25"/>
      <c r="I854" s="25"/>
      <c r="J854" s="25"/>
      <c r="K854" s="25"/>
      <c r="L854" s="25"/>
      <c r="M854" s="25"/>
      <c r="N854" s="25"/>
      <c r="O854" s="25"/>
      <c r="P854" s="25"/>
      <c r="Q854" s="25"/>
      <c r="R854" s="25"/>
      <c r="S854" s="25"/>
      <c r="T854" s="25"/>
      <c r="U854" s="25"/>
      <c r="V854" s="25"/>
      <c r="W854" s="25"/>
      <c r="X854" s="25"/>
      <c r="Y854" s="25"/>
      <c r="Z854" s="25"/>
    </row>
    <row r="855" spans="1:26" ht="15.75" customHeight="1">
      <c r="A855" s="25"/>
      <c r="B855" s="25"/>
      <c r="C855" s="25"/>
      <c r="D855" s="25"/>
      <c r="E855" s="25"/>
      <c r="F855" s="25"/>
      <c r="G855" s="25"/>
      <c r="H855" s="25"/>
      <c r="I855" s="25"/>
      <c r="J855" s="25"/>
      <c r="K855" s="25"/>
      <c r="L855" s="25"/>
      <c r="M855" s="25"/>
      <c r="N855" s="25"/>
      <c r="O855" s="25"/>
      <c r="P855" s="25"/>
      <c r="Q855" s="25"/>
      <c r="R855" s="25"/>
      <c r="S855" s="25"/>
      <c r="T855" s="25"/>
      <c r="U855" s="25"/>
      <c r="V855" s="25"/>
      <c r="W855" s="25"/>
      <c r="X855" s="25"/>
      <c r="Y855" s="25"/>
      <c r="Z855" s="25"/>
    </row>
    <row r="856" spans="1:26" ht="15.75" customHeight="1">
      <c r="A856" s="25"/>
      <c r="B856" s="25"/>
      <c r="C856" s="25"/>
      <c r="D856" s="25"/>
      <c r="E856" s="25"/>
      <c r="F856" s="25"/>
      <c r="G856" s="25"/>
      <c r="H856" s="25"/>
      <c r="I856" s="25"/>
      <c r="J856" s="25"/>
      <c r="K856" s="25"/>
      <c r="L856" s="25"/>
      <c r="M856" s="25"/>
      <c r="N856" s="25"/>
      <c r="O856" s="25"/>
      <c r="P856" s="25"/>
      <c r="Q856" s="25"/>
      <c r="R856" s="25"/>
      <c r="S856" s="25"/>
      <c r="T856" s="25"/>
      <c r="U856" s="25"/>
      <c r="V856" s="25"/>
      <c r="W856" s="25"/>
      <c r="X856" s="25"/>
      <c r="Y856" s="25"/>
      <c r="Z856" s="25"/>
    </row>
    <row r="857" spans="1:26" ht="15.75" customHeight="1">
      <c r="A857" s="25"/>
      <c r="B857" s="25"/>
      <c r="C857" s="25"/>
      <c r="D857" s="25"/>
      <c r="E857" s="25"/>
      <c r="F857" s="25"/>
      <c r="G857" s="25"/>
      <c r="H857" s="25"/>
      <c r="I857" s="25"/>
      <c r="J857" s="25"/>
      <c r="K857" s="25"/>
      <c r="L857" s="25"/>
      <c r="M857" s="25"/>
      <c r="N857" s="25"/>
      <c r="O857" s="25"/>
      <c r="P857" s="25"/>
      <c r="Q857" s="25"/>
      <c r="R857" s="25"/>
      <c r="S857" s="25"/>
      <c r="T857" s="25"/>
      <c r="U857" s="25"/>
      <c r="V857" s="25"/>
      <c r="W857" s="25"/>
      <c r="X857" s="25"/>
      <c r="Y857" s="25"/>
      <c r="Z857" s="25"/>
    </row>
    <row r="858" spans="1:26" ht="15.75" customHeight="1">
      <c r="A858" s="25"/>
      <c r="B858" s="25"/>
      <c r="C858" s="25"/>
      <c r="D858" s="25"/>
      <c r="E858" s="25"/>
      <c r="F858" s="25"/>
      <c r="G858" s="25"/>
      <c r="H858" s="25"/>
      <c r="I858" s="25"/>
      <c r="J858" s="25"/>
      <c r="K858" s="25"/>
      <c r="L858" s="25"/>
      <c r="M858" s="25"/>
      <c r="N858" s="25"/>
      <c r="O858" s="25"/>
      <c r="P858" s="25"/>
      <c r="Q858" s="25"/>
      <c r="R858" s="25"/>
      <c r="S858" s="25"/>
      <c r="T858" s="25"/>
      <c r="U858" s="25"/>
      <c r="V858" s="25"/>
      <c r="W858" s="25"/>
      <c r="X858" s="25"/>
      <c r="Y858" s="25"/>
      <c r="Z858" s="25"/>
    </row>
    <row r="859" spans="1:26" ht="15.75" customHeight="1">
      <c r="A859" s="25"/>
      <c r="B859" s="25"/>
      <c r="C859" s="25"/>
      <c r="D859" s="25"/>
      <c r="E859" s="25"/>
      <c r="F859" s="25"/>
      <c r="G859" s="25"/>
      <c r="H859" s="25"/>
      <c r="I859" s="25"/>
      <c r="J859" s="25"/>
      <c r="K859" s="25"/>
      <c r="L859" s="25"/>
      <c r="M859" s="25"/>
      <c r="N859" s="25"/>
      <c r="O859" s="25"/>
      <c r="P859" s="25"/>
      <c r="Q859" s="25"/>
      <c r="R859" s="25"/>
      <c r="S859" s="25"/>
      <c r="T859" s="25"/>
      <c r="U859" s="25"/>
      <c r="V859" s="25"/>
      <c r="W859" s="25"/>
      <c r="X859" s="25"/>
      <c r="Y859" s="25"/>
      <c r="Z859" s="25"/>
    </row>
    <row r="860" spans="1:26" ht="15.75" customHeight="1">
      <c r="A860" s="25"/>
      <c r="B860" s="25"/>
      <c r="C860" s="25"/>
      <c r="D860" s="25"/>
      <c r="E860" s="25"/>
      <c r="F860" s="25"/>
      <c r="G860" s="25"/>
      <c r="H860" s="25"/>
      <c r="I860" s="25"/>
      <c r="J860" s="25"/>
      <c r="K860" s="25"/>
      <c r="L860" s="25"/>
      <c r="M860" s="25"/>
      <c r="N860" s="25"/>
      <c r="O860" s="25"/>
      <c r="P860" s="25"/>
      <c r="Q860" s="25"/>
      <c r="R860" s="25"/>
      <c r="S860" s="25"/>
      <c r="T860" s="25"/>
      <c r="U860" s="25"/>
      <c r="V860" s="25"/>
      <c r="W860" s="25"/>
      <c r="X860" s="25"/>
      <c r="Y860" s="25"/>
      <c r="Z860" s="25"/>
    </row>
    <row r="861" spans="1:26" ht="15.75" customHeight="1">
      <c r="A861" s="25"/>
      <c r="B861" s="25"/>
      <c r="C861" s="25"/>
      <c r="D861" s="25"/>
      <c r="E861" s="25"/>
      <c r="F861" s="25"/>
      <c r="G861" s="25"/>
      <c r="H861" s="25"/>
      <c r="I861" s="25"/>
      <c r="J861" s="25"/>
      <c r="K861" s="25"/>
      <c r="L861" s="25"/>
      <c r="M861" s="25"/>
      <c r="N861" s="25"/>
      <c r="O861" s="25"/>
      <c r="P861" s="25"/>
      <c r="Q861" s="25"/>
      <c r="R861" s="25"/>
      <c r="S861" s="25"/>
      <c r="T861" s="25"/>
      <c r="U861" s="25"/>
      <c r="V861" s="25"/>
      <c r="W861" s="25"/>
      <c r="X861" s="25"/>
      <c r="Y861" s="25"/>
      <c r="Z861" s="25"/>
    </row>
    <row r="862" spans="1:26" ht="15.75" customHeight="1">
      <c r="A862" s="25"/>
      <c r="B862" s="25"/>
      <c r="C862" s="25"/>
      <c r="D862" s="25"/>
      <c r="E862" s="25"/>
      <c r="F862" s="25"/>
      <c r="G862" s="25"/>
      <c r="H862" s="25"/>
      <c r="I862" s="25"/>
      <c r="J862" s="25"/>
      <c r="K862" s="25"/>
      <c r="L862" s="25"/>
      <c r="M862" s="25"/>
      <c r="N862" s="25"/>
      <c r="O862" s="25"/>
      <c r="P862" s="25"/>
      <c r="Q862" s="25"/>
      <c r="R862" s="25"/>
      <c r="S862" s="25"/>
      <c r="T862" s="25"/>
      <c r="U862" s="25"/>
      <c r="V862" s="25"/>
      <c r="W862" s="25"/>
      <c r="X862" s="25"/>
      <c r="Y862" s="25"/>
      <c r="Z862" s="25"/>
    </row>
    <row r="863" spans="1:26" ht="15.75" customHeight="1">
      <c r="A863" s="25"/>
      <c r="B863" s="25"/>
      <c r="C863" s="25"/>
      <c r="D863" s="25"/>
      <c r="E863" s="25"/>
      <c r="F863" s="25"/>
      <c r="G863" s="25"/>
      <c r="H863" s="25"/>
      <c r="I863" s="25"/>
      <c r="J863" s="25"/>
      <c r="K863" s="25"/>
      <c r="L863" s="25"/>
      <c r="M863" s="25"/>
      <c r="N863" s="25"/>
      <c r="O863" s="25"/>
      <c r="P863" s="25"/>
      <c r="Q863" s="25"/>
      <c r="R863" s="25"/>
      <c r="S863" s="25"/>
      <c r="T863" s="25"/>
      <c r="U863" s="25"/>
      <c r="V863" s="25"/>
      <c r="W863" s="25"/>
      <c r="X863" s="25"/>
      <c r="Y863" s="25"/>
      <c r="Z863" s="25"/>
    </row>
    <row r="864" spans="1:26" ht="15.75" customHeight="1">
      <c r="A864" s="25"/>
      <c r="B864" s="25"/>
      <c r="C864" s="25"/>
      <c r="D864" s="25"/>
      <c r="E864" s="25"/>
      <c r="F864" s="25"/>
      <c r="G864" s="25"/>
      <c r="H864" s="25"/>
      <c r="I864" s="25"/>
      <c r="J864" s="25"/>
      <c r="K864" s="25"/>
      <c r="L864" s="25"/>
      <c r="M864" s="25"/>
      <c r="N864" s="25"/>
      <c r="O864" s="25"/>
      <c r="P864" s="25"/>
      <c r="Q864" s="25"/>
      <c r="R864" s="25"/>
      <c r="S864" s="25"/>
      <c r="T864" s="25"/>
      <c r="U864" s="25"/>
      <c r="V864" s="25"/>
      <c r="W864" s="25"/>
      <c r="X864" s="25"/>
      <c r="Y864" s="25"/>
      <c r="Z864" s="25"/>
    </row>
    <row r="865" spans="1:26" ht="15.75" customHeight="1">
      <c r="A865" s="25"/>
      <c r="B865" s="25"/>
      <c r="C865" s="25"/>
      <c r="D865" s="25"/>
      <c r="E865" s="25"/>
      <c r="F865" s="25"/>
      <c r="G865" s="25"/>
      <c r="H865" s="25"/>
      <c r="I865" s="25"/>
      <c r="J865" s="25"/>
      <c r="K865" s="25"/>
      <c r="L865" s="25"/>
      <c r="M865" s="25"/>
      <c r="N865" s="25"/>
      <c r="O865" s="25"/>
      <c r="P865" s="25"/>
      <c r="Q865" s="25"/>
      <c r="R865" s="25"/>
      <c r="S865" s="25"/>
      <c r="T865" s="25"/>
      <c r="U865" s="25"/>
      <c r="V865" s="25"/>
      <c r="W865" s="25"/>
      <c r="X865" s="25"/>
      <c r="Y865" s="25"/>
      <c r="Z865" s="25"/>
    </row>
    <row r="866" spans="1:26" ht="15.75" customHeight="1">
      <c r="A866" s="25"/>
      <c r="B866" s="25"/>
      <c r="C866" s="25"/>
      <c r="D866" s="25"/>
      <c r="E866" s="25"/>
      <c r="F866" s="25"/>
      <c r="G866" s="25"/>
      <c r="H866" s="25"/>
      <c r="I866" s="25"/>
      <c r="J866" s="25"/>
      <c r="K866" s="25"/>
      <c r="L866" s="25"/>
      <c r="M866" s="25"/>
      <c r="N866" s="25"/>
      <c r="O866" s="25"/>
      <c r="P866" s="25"/>
      <c r="Q866" s="25"/>
      <c r="R866" s="25"/>
      <c r="S866" s="25"/>
      <c r="T866" s="25"/>
      <c r="U866" s="25"/>
      <c r="V866" s="25"/>
      <c r="W866" s="25"/>
      <c r="X866" s="25"/>
      <c r="Y866" s="25"/>
      <c r="Z866" s="25"/>
    </row>
    <row r="867" spans="1:26" ht="15.75" customHeight="1">
      <c r="A867" s="25"/>
      <c r="B867" s="25"/>
      <c r="C867" s="25"/>
      <c r="D867" s="25"/>
      <c r="E867" s="25"/>
      <c r="F867" s="25"/>
      <c r="G867" s="25"/>
      <c r="H867" s="25"/>
      <c r="I867" s="25"/>
      <c r="J867" s="25"/>
      <c r="K867" s="25"/>
      <c r="L867" s="25"/>
      <c r="M867" s="25"/>
      <c r="N867" s="25"/>
      <c r="O867" s="25"/>
      <c r="P867" s="25"/>
      <c r="Q867" s="25"/>
      <c r="R867" s="25"/>
      <c r="S867" s="25"/>
      <c r="T867" s="25"/>
      <c r="U867" s="25"/>
      <c r="V867" s="25"/>
      <c r="W867" s="25"/>
      <c r="X867" s="25"/>
      <c r="Y867" s="25"/>
      <c r="Z867" s="25"/>
    </row>
    <row r="868" spans="1:26" ht="15.75" customHeight="1">
      <c r="A868" s="25"/>
      <c r="B868" s="25"/>
      <c r="C868" s="25"/>
      <c r="D868" s="25"/>
      <c r="E868" s="25"/>
      <c r="F868" s="25"/>
      <c r="G868" s="25"/>
      <c r="H868" s="25"/>
      <c r="I868" s="25"/>
      <c r="J868" s="25"/>
      <c r="K868" s="25"/>
      <c r="L868" s="25"/>
      <c r="M868" s="25"/>
      <c r="N868" s="25"/>
      <c r="O868" s="25"/>
      <c r="P868" s="25"/>
      <c r="Q868" s="25"/>
      <c r="R868" s="25"/>
      <c r="S868" s="25"/>
      <c r="T868" s="25"/>
      <c r="U868" s="25"/>
      <c r="V868" s="25"/>
      <c r="W868" s="25"/>
      <c r="X868" s="25"/>
      <c r="Y868" s="25"/>
      <c r="Z868" s="25"/>
    </row>
    <row r="869" spans="1:26" ht="15.75" customHeight="1">
      <c r="A869" s="25"/>
      <c r="B869" s="25"/>
      <c r="C869" s="25"/>
      <c r="D869" s="25"/>
      <c r="E869" s="25"/>
      <c r="F869" s="25"/>
      <c r="G869" s="25"/>
      <c r="H869" s="25"/>
      <c r="I869" s="25"/>
      <c r="J869" s="25"/>
      <c r="K869" s="25"/>
      <c r="L869" s="25"/>
      <c r="M869" s="25"/>
      <c r="N869" s="25"/>
      <c r="O869" s="25"/>
      <c r="P869" s="25"/>
      <c r="Q869" s="25"/>
      <c r="R869" s="25"/>
      <c r="S869" s="25"/>
      <c r="T869" s="25"/>
      <c r="U869" s="25"/>
      <c r="V869" s="25"/>
      <c r="W869" s="25"/>
      <c r="X869" s="25"/>
      <c r="Y869" s="25"/>
      <c r="Z869" s="25"/>
    </row>
    <row r="870" spans="1:26" ht="15.75" customHeight="1">
      <c r="A870" s="25"/>
      <c r="B870" s="25"/>
      <c r="C870" s="25"/>
      <c r="D870" s="25"/>
      <c r="E870" s="25"/>
      <c r="F870" s="25"/>
      <c r="G870" s="25"/>
      <c r="H870" s="25"/>
      <c r="I870" s="25"/>
      <c r="J870" s="25"/>
      <c r="K870" s="25"/>
      <c r="L870" s="25"/>
      <c r="M870" s="25"/>
      <c r="N870" s="25"/>
      <c r="O870" s="25"/>
      <c r="P870" s="25"/>
      <c r="Q870" s="25"/>
      <c r="R870" s="25"/>
      <c r="S870" s="25"/>
      <c r="T870" s="25"/>
      <c r="U870" s="25"/>
      <c r="V870" s="25"/>
      <c r="W870" s="25"/>
      <c r="X870" s="25"/>
      <c r="Y870" s="25"/>
      <c r="Z870" s="25"/>
    </row>
    <row r="871" spans="1:26" ht="15.75" customHeight="1">
      <c r="A871" s="25"/>
      <c r="B871" s="25"/>
      <c r="C871" s="25"/>
      <c r="D871" s="25"/>
      <c r="E871" s="25"/>
      <c r="F871" s="25"/>
      <c r="G871" s="25"/>
      <c r="H871" s="25"/>
      <c r="I871" s="25"/>
      <c r="J871" s="25"/>
      <c r="K871" s="25"/>
      <c r="L871" s="25"/>
      <c r="M871" s="25"/>
      <c r="N871" s="25"/>
      <c r="O871" s="25"/>
      <c r="P871" s="25"/>
      <c r="Q871" s="25"/>
      <c r="R871" s="25"/>
      <c r="S871" s="25"/>
      <c r="T871" s="25"/>
      <c r="U871" s="25"/>
      <c r="V871" s="25"/>
      <c r="W871" s="25"/>
      <c r="X871" s="25"/>
      <c r="Y871" s="25"/>
      <c r="Z871" s="25"/>
    </row>
    <row r="872" spans="1:26" ht="15.75" customHeight="1">
      <c r="A872" s="25"/>
      <c r="B872" s="25"/>
      <c r="C872" s="25"/>
      <c r="D872" s="25"/>
      <c r="E872" s="25"/>
      <c r="F872" s="25"/>
      <c r="G872" s="25"/>
      <c r="H872" s="25"/>
      <c r="I872" s="25"/>
      <c r="J872" s="25"/>
      <c r="K872" s="25"/>
      <c r="L872" s="25"/>
      <c r="M872" s="25"/>
      <c r="N872" s="25"/>
      <c r="O872" s="25"/>
      <c r="P872" s="25"/>
      <c r="Q872" s="25"/>
      <c r="R872" s="25"/>
      <c r="S872" s="25"/>
      <c r="T872" s="25"/>
      <c r="U872" s="25"/>
      <c r="V872" s="25"/>
      <c r="W872" s="25"/>
      <c r="X872" s="25"/>
      <c r="Y872" s="25"/>
      <c r="Z872" s="25"/>
    </row>
    <row r="873" spans="1:26" ht="15.75" customHeight="1">
      <c r="A873" s="25"/>
      <c r="B873" s="25"/>
      <c r="C873" s="25"/>
      <c r="D873" s="25"/>
      <c r="E873" s="25"/>
      <c r="F873" s="25"/>
      <c r="G873" s="25"/>
      <c r="H873" s="25"/>
      <c r="I873" s="25"/>
      <c r="J873" s="25"/>
      <c r="K873" s="25"/>
      <c r="L873" s="25"/>
      <c r="M873" s="25"/>
      <c r="N873" s="25"/>
      <c r="O873" s="25"/>
      <c r="P873" s="25"/>
      <c r="Q873" s="25"/>
      <c r="R873" s="25"/>
      <c r="S873" s="25"/>
      <c r="T873" s="25"/>
      <c r="U873" s="25"/>
      <c r="V873" s="25"/>
      <c r="W873" s="25"/>
      <c r="X873" s="25"/>
      <c r="Y873" s="25"/>
      <c r="Z873" s="25"/>
    </row>
    <row r="874" spans="1:26" ht="15.75" customHeight="1">
      <c r="A874" s="25"/>
      <c r="B874" s="25"/>
      <c r="C874" s="25"/>
      <c r="D874" s="25"/>
      <c r="E874" s="25"/>
      <c r="F874" s="25"/>
      <c r="G874" s="25"/>
      <c r="H874" s="25"/>
      <c r="I874" s="25"/>
      <c r="J874" s="25"/>
      <c r="K874" s="25"/>
      <c r="L874" s="25"/>
      <c r="M874" s="25"/>
      <c r="N874" s="25"/>
      <c r="O874" s="25"/>
      <c r="P874" s="25"/>
      <c r="Q874" s="25"/>
      <c r="R874" s="25"/>
      <c r="S874" s="25"/>
      <c r="T874" s="25"/>
      <c r="U874" s="25"/>
      <c r="V874" s="25"/>
      <c r="W874" s="25"/>
      <c r="X874" s="25"/>
      <c r="Y874" s="25"/>
      <c r="Z874" s="25"/>
    </row>
    <row r="875" spans="1:26" ht="15.75" customHeight="1">
      <c r="A875" s="25"/>
      <c r="B875" s="25"/>
      <c r="C875" s="25"/>
      <c r="D875" s="25"/>
      <c r="E875" s="25"/>
      <c r="F875" s="25"/>
      <c r="G875" s="25"/>
      <c r="H875" s="25"/>
      <c r="I875" s="25"/>
      <c r="J875" s="25"/>
      <c r="K875" s="25"/>
      <c r="L875" s="25"/>
      <c r="M875" s="25"/>
      <c r="N875" s="25"/>
      <c r="O875" s="25"/>
      <c r="P875" s="25"/>
      <c r="Q875" s="25"/>
      <c r="R875" s="25"/>
      <c r="S875" s="25"/>
      <c r="T875" s="25"/>
      <c r="U875" s="25"/>
      <c r="V875" s="25"/>
      <c r="W875" s="25"/>
      <c r="X875" s="25"/>
      <c r="Y875" s="25"/>
      <c r="Z875" s="25"/>
    </row>
    <row r="876" spans="1:26" ht="15.75" customHeight="1">
      <c r="A876" s="25"/>
      <c r="B876" s="25"/>
      <c r="C876" s="25"/>
      <c r="D876" s="25"/>
      <c r="E876" s="25"/>
      <c r="F876" s="25"/>
      <c r="G876" s="25"/>
      <c r="H876" s="25"/>
      <c r="I876" s="25"/>
      <c r="J876" s="25"/>
      <c r="K876" s="25"/>
      <c r="L876" s="25"/>
      <c r="M876" s="25"/>
      <c r="N876" s="25"/>
      <c r="O876" s="25"/>
      <c r="P876" s="25"/>
      <c r="Q876" s="25"/>
      <c r="R876" s="25"/>
      <c r="S876" s="25"/>
      <c r="T876" s="25"/>
      <c r="U876" s="25"/>
      <c r="V876" s="25"/>
      <c r="W876" s="25"/>
      <c r="X876" s="25"/>
      <c r="Y876" s="25"/>
      <c r="Z876" s="25"/>
    </row>
    <row r="877" spans="1:26" ht="15.75" customHeight="1">
      <c r="A877" s="25"/>
      <c r="B877" s="25"/>
      <c r="C877" s="25"/>
      <c r="D877" s="25"/>
      <c r="E877" s="25"/>
      <c r="F877" s="25"/>
      <c r="G877" s="25"/>
      <c r="H877" s="25"/>
      <c r="I877" s="25"/>
      <c r="J877" s="25"/>
      <c r="K877" s="25"/>
      <c r="L877" s="25"/>
      <c r="M877" s="25"/>
      <c r="N877" s="25"/>
      <c r="O877" s="25"/>
      <c r="P877" s="25"/>
      <c r="Q877" s="25"/>
      <c r="R877" s="25"/>
      <c r="S877" s="25"/>
      <c r="T877" s="25"/>
      <c r="U877" s="25"/>
      <c r="V877" s="25"/>
      <c r="W877" s="25"/>
      <c r="X877" s="25"/>
      <c r="Y877" s="25"/>
      <c r="Z877" s="25"/>
    </row>
    <row r="878" spans="1:26" ht="15.75" customHeight="1">
      <c r="A878" s="25"/>
      <c r="B878" s="25"/>
      <c r="C878" s="25"/>
      <c r="D878" s="25"/>
      <c r="E878" s="25"/>
      <c r="F878" s="25"/>
      <c r="G878" s="25"/>
      <c r="H878" s="25"/>
      <c r="I878" s="25"/>
      <c r="J878" s="25"/>
      <c r="K878" s="25"/>
      <c r="L878" s="25"/>
      <c r="M878" s="25"/>
      <c r="N878" s="25"/>
      <c r="O878" s="25"/>
      <c r="P878" s="25"/>
      <c r="Q878" s="25"/>
      <c r="R878" s="25"/>
      <c r="S878" s="25"/>
      <c r="T878" s="25"/>
      <c r="U878" s="25"/>
      <c r="V878" s="25"/>
      <c r="W878" s="25"/>
      <c r="X878" s="25"/>
      <c r="Y878" s="25"/>
      <c r="Z878" s="25"/>
    </row>
    <row r="879" spans="1:26" ht="15.75" customHeight="1">
      <c r="A879" s="25"/>
      <c r="B879" s="25"/>
      <c r="C879" s="25"/>
      <c r="D879" s="25"/>
      <c r="E879" s="25"/>
      <c r="F879" s="25"/>
      <c r="G879" s="25"/>
      <c r="H879" s="25"/>
      <c r="I879" s="25"/>
      <c r="J879" s="25"/>
      <c r="K879" s="25"/>
      <c r="L879" s="25"/>
      <c r="M879" s="25"/>
      <c r="N879" s="25"/>
      <c r="O879" s="25"/>
      <c r="P879" s="25"/>
      <c r="Q879" s="25"/>
      <c r="R879" s="25"/>
      <c r="S879" s="25"/>
      <c r="T879" s="25"/>
      <c r="U879" s="25"/>
      <c r="V879" s="25"/>
      <c r="W879" s="25"/>
      <c r="X879" s="25"/>
      <c r="Y879" s="25"/>
      <c r="Z879" s="25"/>
    </row>
    <row r="880" spans="1:26" ht="15.75" customHeight="1">
      <c r="A880" s="25"/>
      <c r="B880" s="25"/>
      <c r="C880" s="25"/>
      <c r="D880" s="25"/>
      <c r="E880" s="25"/>
      <c r="F880" s="25"/>
      <c r="G880" s="25"/>
      <c r="H880" s="25"/>
      <c r="I880" s="25"/>
      <c r="J880" s="25"/>
      <c r="K880" s="25"/>
      <c r="L880" s="25"/>
      <c r="M880" s="25"/>
      <c r="N880" s="25"/>
      <c r="O880" s="25"/>
      <c r="P880" s="25"/>
      <c r="Q880" s="25"/>
      <c r="R880" s="25"/>
      <c r="S880" s="25"/>
      <c r="T880" s="25"/>
      <c r="U880" s="25"/>
      <c r="V880" s="25"/>
      <c r="W880" s="25"/>
      <c r="X880" s="25"/>
      <c r="Y880" s="25"/>
      <c r="Z880" s="25"/>
    </row>
    <row r="881" spans="1:26" ht="15.75" customHeight="1">
      <c r="A881" s="25"/>
      <c r="B881" s="25"/>
      <c r="C881" s="25"/>
      <c r="D881" s="25"/>
      <c r="E881" s="25"/>
      <c r="F881" s="25"/>
      <c r="G881" s="25"/>
      <c r="H881" s="25"/>
      <c r="I881" s="25"/>
      <c r="J881" s="25"/>
      <c r="K881" s="25"/>
      <c r="L881" s="25"/>
      <c r="M881" s="25"/>
      <c r="N881" s="25"/>
      <c r="O881" s="25"/>
      <c r="P881" s="25"/>
      <c r="Q881" s="25"/>
      <c r="R881" s="25"/>
      <c r="S881" s="25"/>
      <c r="T881" s="25"/>
      <c r="U881" s="25"/>
      <c r="V881" s="25"/>
      <c r="W881" s="25"/>
      <c r="X881" s="25"/>
      <c r="Y881" s="25"/>
      <c r="Z881" s="25"/>
    </row>
    <row r="882" spans="1:26" ht="15.75" customHeight="1">
      <c r="A882" s="25"/>
      <c r="B882" s="25"/>
      <c r="C882" s="25"/>
      <c r="D882" s="25"/>
      <c r="E882" s="25"/>
      <c r="F882" s="25"/>
      <c r="G882" s="25"/>
      <c r="H882" s="25"/>
      <c r="I882" s="25"/>
      <c r="J882" s="25"/>
      <c r="K882" s="25"/>
      <c r="L882" s="25"/>
      <c r="M882" s="25"/>
      <c r="N882" s="25"/>
      <c r="O882" s="25"/>
      <c r="P882" s="25"/>
      <c r="Q882" s="25"/>
      <c r="R882" s="25"/>
      <c r="S882" s="25"/>
      <c r="T882" s="25"/>
      <c r="U882" s="25"/>
      <c r="V882" s="25"/>
      <c r="W882" s="25"/>
      <c r="X882" s="25"/>
      <c r="Y882" s="25"/>
      <c r="Z882" s="25"/>
    </row>
    <row r="883" spans="1:26" ht="15.75" customHeight="1">
      <c r="A883" s="25"/>
      <c r="B883" s="25"/>
      <c r="C883" s="25"/>
      <c r="D883" s="25"/>
      <c r="E883" s="25"/>
      <c r="F883" s="25"/>
      <c r="G883" s="25"/>
      <c r="H883" s="25"/>
      <c r="I883" s="25"/>
      <c r="J883" s="25"/>
      <c r="K883" s="25"/>
      <c r="L883" s="25"/>
      <c r="M883" s="25"/>
      <c r="N883" s="25"/>
      <c r="O883" s="25"/>
      <c r="P883" s="25"/>
      <c r="Q883" s="25"/>
      <c r="R883" s="25"/>
      <c r="S883" s="25"/>
      <c r="T883" s="25"/>
      <c r="U883" s="25"/>
      <c r="V883" s="25"/>
      <c r="W883" s="25"/>
      <c r="X883" s="25"/>
      <c r="Y883" s="25"/>
      <c r="Z883" s="25"/>
    </row>
    <row r="884" spans="1:26" ht="15.75" customHeight="1">
      <c r="A884" s="25"/>
      <c r="B884" s="25"/>
      <c r="C884" s="25"/>
      <c r="D884" s="25"/>
      <c r="E884" s="25"/>
      <c r="F884" s="25"/>
      <c r="G884" s="25"/>
      <c r="H884" s="25"/>
      <c r="I884" s="25"/>
      <c r="J884" s="25"/>
      <c r="K884" s="25"/>
      <c r="L884" s="25"/>
      <c r="M884" s="25"/>
      <c r="N884" s="25"/>
      <c r="O884" s="25"/>
      <c r="P884" s="25"/>
      <c r="Q884" s="25"/>
      <c r="R884" s="25"/>
      <c r="S884" s="25"/>
      <c r="T884" s="25"/>
      <c r="U884" s="25"/>
      <c r="V884" s="25"/>
      <c r="W884" s="25"/>
      <c r="X884" s="25"/>
      <c r="Y884" s="25"/>
      <c r="Z884" s="25"/>
    </row>
    <row r="885" spans="1:26" ht="15.75" customHeight="1">
      <c r="A885" s="25"/>
      <c r="B885" s="25"/>
      <c r="C885" s="25"/>
      <c r="D885" s="25"/>
      <c r="E885" s="25"/>
      <c r="F885" s="25"/>
      <c r="G885" s="25"/>
      <c r="H885" s="25"/>
      <c r="I885" s="25"/>
      <c r="J885" s="25"/>
      <c r="K885" s="25"/>
      <c r="L885" s="25"/>
      <c r="M885" s="25"/>
      <c r="N885" s="25"/>
      <c r="O885" s="25"/>
      <c r="P885" s="25"/>
      <c r="Q885" s="25"/>
      <c r="R885" s="25"/>
      <c r="S885" s="25"/>
      <c r="T885" s="25"/>
      <c r="U885" s="25"/>
      <c r="V885" s="25"/>
      <c r="W885" s="25"/>
      <c r="X885" s="25"/>
      <c r="Y885" s="25"/>
      <c r="Z885" s="25"/>
    </row>
    <row r="886" spans="1:26" ht="15.75" customHeight="1">
      <c r="A886" s="25"/>
      <c r="B886" s="25"/>
      <c r="C886" s="25"/>
      <c r="D886" s="25"/>
      <c r="E886" s="25"/>
      <c r="F886" s="25"/>
      <c r="G886" s="25"/>
      <c r="H886" s="25"/>
      <c r="I886" s="25"/>
      <c r="J886" s="25"/>
      <c r="K886" s="25"/>
      <c r="L886" s="25"/>
      <c r="M886" s="25"/>
      <c r="N886" s="25"/>
      <c r="O886" s="25"/>
      <c r="P886" s="25"/>
      <c r="Q886" s="25"/>
      <c r="R886" s="25"/>
      <c r="S886" s="25"/>
      <c r="T886" s="25"/>
      <c r="U886" s="25"/>
      <c r="V886" s="25"/>
      <c r="W886" s="25"/>
      <c r="X886" s="25"/>
      <c r="Y886" s="25"/>
      <c r="Z886" s="25"/>
    </row>
    <row r="887" spans="1:26" ht="15.75" customHeight="1">
      <c r="A887" s="25"/>
      <c r="B887" s="25"/>
      <c r="C887" s="25"/>
      <c r="D887" s="25"/>
      <c r="E887" s="25"/>
      <c r="F887" s="25"/>
      <c r="G887" s="25"/>
      <c r="H887" s="25"/>
      <c r="I887" s="25"/>
      <c r="J887" s="25"/>
      <c r="K887" s="25"/>
      <c r="L887" s="25"/>
      <c r="M887" s="25"/>
      <c r="N887" s="25"/>
      <c r="O887" s="25"/>
      <c r="P887" s="25"/>
      <c r="Q887" s="25"/>
      <c r="R887" s="25"/>
      <c r="S887" s="25"/>
      <c r="T887" s="25"/>
      <c r="U887" s="25"/>
      <c r="V887" s="25"/>
      <c r="W887" s="25"/>
      <c r="X887" s="25"/>
      <c r="Y887" s="25"/>
      <c r="Z887" s="25"/>
    </row>
    <row r="888" spans="1:26" ht="15.75" customHeight="1">
      <c r="A888" s="25"/>
      <c r="B888" s="25"/>
      <c r="C888" s="25"/>
      <c r="D888" s="25"/>
      <c r="E888" s="25"/>
      <c r="F888" s="25"/>
      <c r="G888" s="25"/>
      <c r="H888" s="25"/>
      <c r="I888" s="25"/>
      <c r="J888" s="25"/>
      <c r="K888" s="25"/>
      <c r="L888" s="25"/>
      <c r="M888" s="25"/>
      <c r="N888" s="25"/>
      <c r="O888" s="25"/>
      <c r="P888" s="25"/>
      <c r="Q888" s="25"/>
      <c r="R888" s="25"/>
      <c r="S888" s="25"/>
      <c r="T888" s="25"/>
      <c r="U888" s="25"/>
      <c r="V888" s="25"/>
      <c r="W888" s="25"/>
      <c r="X888" s="25"/>
      <c r="Y888" s="25"/>
      <c r="Z888" s="25"/>
    </row>
    <row r="889" spans="1:26" ht="15.75" customHeight="1">
      <c r="A889" s="25"/>
      <c r="B889" s="25"/>
      <c r="C889" s="25"/>
      <c r="D889" s="25"/>
      <c r="E889" s="25"/>
      <c r="F889" s="25"/>
      <c r="G889" s="25"/>
      <c r="H889" s="25"/>
      <c r="I889" s="25"/>
      <c r="J889" s="25"/>
      <c r="K889" s="25"/>
      <c r="L889" s="25"/>
      <c r="M889" s="25"/>
      <c r="N889" s="25"/>
      <c r="O889" s="25"/>
      <c r="P889" s="25"/>
      <c r="Q889" s="25"/>
      <c r="R889" s="25"/>
      <c r="S889" s="25"/>
      <c r="T889" s="25"/>
      <c r="U889" s="25"/>
      <c r="V889" s="25"/>
      <c r="W889" s="25"/>
      <c r="X889" s="25"/>
      <c r="Y889" s="25"/>
      <c r="Z889" s="25"/>
    </row>
    <row r="890" spans="1:26" ht="15.75" customHeight="1">
      <c r="A890" s="25"/>
      <c r="B890" s="25"/>
      <c r="C890" s="25"/>
      <c r="D890" s="25"/>
      <c r="E890" s="25"/>
      <c r="F890" s="25"/>
      <c r="G890" s="25"/>
      <c r="H890" s="25"/>
      <c r="I890" s="25"/>
      <c r="J890" s="25"/>
      <c r="K890" s="25"/>
      <c r="L890" s="25"/>
      <c r="M890" s="25"/>
      <c r="N890" s="25"/>
      <c r="O890" s="25"/>
      <c r="P890" s="25"/>
      <c r="Q890" s="25"/>
      <c r="R890" s="25"/>
      <c r="S890" s="25"/>
      <c r="T890" s="25"/>
      <c r="U890" s="25"/>
      <c r="V890" s="25"/>
      <c r="W890" s="25"/>
      <c r="X890" s="25"/>
      <c r="Y890" s="25"/>
      <c r="Z890" s="25"/>
    </row>
    <row r="891" spans="1:26" ht="15.75" customHeight="1">
      <c r="A891" s="25"/>
      <c r="B891" s="25"/>
      <c r="C891" s="25"/>
      <c r="D891" s="25"/>
      <c r="E891" s="25"/>
      <c r="F891" s="25"/>
      <c r="G891" s="25"/>
      <c r="H891" s="25"/>
      <c r="I891" s="25"/>
      <c r="J891" s="25"/>
      <c r="K891" s="25"/>
      <c r="L891" s="25"/>
      <c r="M891" s="25"/>
      <c r="N891" s="25"/>
      <c r="O891" s="25"/>
      <c r="P891" s="25"/>
      <c r="Q891" s="25"/>
      <c r="R891" s="25"/>
      <c r="S891" s="25"/>
      <c r="T891" s="25"/>
      <c r="U891" s="25"/>
      <c r="V891" s="25"/>
      <c r="W891" s="25"/>
      <c r="X891" s="25"/>
      <c r="Y891" s="25"/>
      <c r="Z891" s="25"/>
    </row>
    <row r="892" spans="1:26" ht="15.75" customHeight="1">
      <c r="A892" s="25"/>
      <c r="B892" s="25"/>
      <c r="C892" s="25"/>
      <c r="D892" s="25"/>
      <c r="E892" s="25"/>
      <c r="F892" s="25"/>
      <c r="G892" s="25"/>
      <c r="H892" s="25"/>
      <c r="I892" s="25"/>
      <c r="J892" s="25"/>
      <c r="K892" s="25"/>
      <c r="L892" s="25"/>
      <c r="M892" s="25"/>
      <c r="N892" s="25"/>
      <c r="O892" s="25"/>
      <c r="P892" s="25"/>
      <c r="Q892" s="25"/>
      <c r="R892" s="25"/>
      <c r="S892" s="25"/>
      <c r="T892" s="25"/>
      <c r="U892" s="25"/>
      <c r="V892" s="25"/>
      <c r="W892" s="25"/>
      <c r="X892" s="25"/>
      <c r="Y892" s="25"/>
      <c r="Z892" s="25"/>
    </row>
    <row r="893" spans="1:26" ht="15.75" customHeight="1">
      <c r="A893" s="25"/>
      <c r="B893" s="25"/>
      <c r="C893" s="25"/>
      <c r="D893" s="25"/>
      <c r="E893" s="25"/>
      <c r="F893" s="25"/>
      <c r="G893" s="25"/>
      <c r="H893" s="25"/>
      <c r="I893" s="25"/>
      <c r="J893" s="25"/>
      <c r="K893" s="25"/>
      <c r="L893" s="25"/>
      <c r="M893" s="25"/>
      <c r="N893" s="25"/>
      <c r="O893" s="25"/>
      <c r="P893" s="25"/>
      <c r="Q893" s="25"/>
      <c r="R893" s="25"/>
      <c r="S893" s="25"/>
      <c r="T893" s="25"/>
      <c r="U893" s="25"/>
      <c r="V893" s="25"/>
      <c r="W893" s="25"/>
      <c r="X893" s="25"/>
      <c r="Y893" s="25"/>
      <c r="Z893" s="25"/>
    </row>
    <row r="894" spans="1:26" ht="15.75" customHeight="1">
      <c r="A894" s="25"/>
      <c r="B894" s="25"/>
      <c r="C894" s="25"/>
      <c r="D894" s="25"/>
      <c r="E894" s="25"/>
      <c r="F894" s="25"/>
      <c r="G894" s="25"/>
      <c r="H894" s="25"/>
      <c r="I894" s="25"/>
      <c r="J894" s="25"/>
      <c r="K894" s="25"/>
      <c r="L894" s="25"/>
      <c r="M894" s="25"/>
      <c r="N894" s="25"/>
      <c r="O894" s="25"/>
      <c r="P894" s="25"/>
      <c r="Q894" s="25"/>
      <c r="R894" s="25"/>
      <c r="S894" s="25"/>
      <c r="T894" s="25"/>
      <c r="U894" s="25"/>
      <c r="V894" s="25"/>
      <c r="W894" s="25"/>
      <c r="X894" s="25"/>
      <c r="Y894" s="25"/>
      <c r="Z894" s="25"/>
    </row>
    <row r="895" spans="1:26" ht="15.75" customHeight="1">
      <c r="A895" s="25"/>
      <c r="B895" s="25"/>
      <c r="C895" s="25"/>
      <c r="D895" s="25"/>
      <c r="E895" s="25"/>
      <c r="F895" s="25"/>
      <c r="G895" s="25"/>
      <c r="H895" s="25"/>
      <c r="I895" s="25"/>
      <c r="J895" s="25"/>
      <c r="K895" s="25"/>
      <c r="L895" s="25"/>
      <c r="M895" s="25"/>
      <c r="N895" s="25"/>
      <c r="O895" s="25"/>
      <c r="P895" s="25"/>
      <c r="Q895" s="25"/>
      <c r="R895" s="25"/>
      <c r="S895" s="25"/>
      <c r="T895" s="25"/>
      <c r="U895" s="25"/>
      <c r="V895" s="25"/>
      <c r="W895" s="25"/>
      <c r="X895" s="25"/>
      <c r="Y895" s="25"/>
      <c r="Z895" s="25"/>
    </row>
    <row r="896" spans="1:26" ht="15.75" customHeight="1">
      <c r="A896" s="25"/>
      <c r="B896" s="25"/>
      <c r="C896" s="25"/>
      <c r="D896" s="25"/>
      <c r="E896" s="25"/>
      <c r="F896" s="25"/>
      <c r="G896" s="25"/>
      <c r="H896" s="25"/>
      <c r="I896" s="25"/>
      <c r="J896" s="25"/>
      <c r="K896" s="25"/>
      <c r="L896" s="25"/>
      <c r="M896" s="25"/>
      <c r="N896" s="25"/>
      <c r="O896" s="25"/>
      <c r="P896" s="25"/>
      <c r="Q896" s="25"/>
      <c r="R896" s="25"/>
      <c r="S896" s="25"/>
      <c r="T896" s="25"/>
      <c r="U896" s="25"/>
      <c r="V896" s="25"/>
      <c r="W896" s="25"/>
      <c r="X896" s="25"/>
      <c r="Y896" s="25"/>
      <c r="Z896" s="25"/>
    </row>
    <row r="897" spans="1:26" ht="15.75" customHeight="1">
      <c r="A897" s="25"/>
      <c r="B897" s="25"/>
      <c r="C897" s="25"/>
      <c r="D897" s="25"/>
      <c r="E897" s="25"/>
      <c r="F897" s="25"/>
      <c r="G897" s="25"/>
      <c r="H897" s="25"/>
      <c r="I897" s="25"/>
      <c r="J897" s="25"/>
      <c r="K897" s="25"/>
      <c r="L897" s="25"/>
      <c r="M897" s="25"/>
      <c r="N897" s="25"/>
      <c r="O897" s="25"/>
      <c r="P897" s="25"/>
      <c r="Q897" s="25"/>
      <c r="R897" s="25"/>
      <c r="S897" s="25"/>
      <c r="T897" s="25"/>
      <c r="U897" s="25"/>
      <c r="V897" s="25"/>
      <c r="W897" s="25"/>
      <c r="X897" s="25"/>
      <c r="Y897" s="25"/>
      <c r="Z897" s="25"/>
    </row>
    <row r="898" spans="1:26" ht="15.75" customHeight="1">
      <c r="A898" s="25"/>
      <c r="B898" s="25"/>
      <c r="C898" s="25"/>
      <c r="D898" s="25"/>
      <c r="E898" s="25"/>
      <c r="F898" s="25"/>
      <c r="G898" s="25"/>
      <c r="H898" s="25"/>
      <c r="I898" s="25"/>
      <c r="J898" s="25"/>
      <c r="K898" s="25"/>
      <c r="L898" s="25"/>
      <c r="M898" s="25"/>
      <c r="N898" s="25"/>
      <c r="O898" s="25"/>
      <c r="P898" s="25"/>
      <c r="Q898" s="25"/>
      <c r="R898" s="25"/>
      <c r="S898" s="25"/>
      <c r="T898" s="25"/>
      <c r="U898" s="25"/>
      <c r="V898" s="25"/>
      <c r="W898" s="25"/>
      <c r="X898" s="25"/>
      <c r="Y898" s="25"/>
      <c r="Z898" s="25"/>
    </row>
    <row r="899" spans="1:26" ht="15.75" customHeight="1">
      <c r="A899" s="25"/>
      <c r="B899" s="25"/>
      <c r="C899" s="25"/>
      <c r="D899" s="25"/>
      <c r="E899" s="25"/>
      <c r="F899" s="25"/>
      <c r="G899" s="25"/>
      <c r="H899" s="25"/>
      <c r="I899" s="25"/>
      <c r="J899" s="25"/>
      <c r="K899" s="25"/>
      <c r="L899" s="25"/>
      <c r="M899" s="25"/>
      <c r="N899" s="25"/>
      <c r="O899" s="25"/>
      <c r="P899" s="25"/>
      <c r="Q899" s="25"/>
      <c r="R899" s="25"/>
      <c r="S899" s="25"/>
      <c r="T899" s="25"/>
      <c r="U899" s="25"/>
      <c r="V899" s="25"/>
      <c r="W899" s="25"/>
      <c r="X899" s="25"/>
      <c r="Y899" s="25"/>
      <c r="Z899" s="25"/>
    </row>
    <row r="900" spans="1:26" ht="15.75" customHeight="1">
      <c r="A900" s="25"/>
      <c r="B900" s="25"/>
      <c r="C900" s="25"/>
      <c r="D900" s="25"/>
      <c r="E900" s="25"/>
      <c r="F900" s="25"/>
      <c r="G900" s="25"/>
      <c r="H900" s="25"/>
      <c r="I900" s="25"/>
      <c r="J900" s="25"/>
      <c r="K900" s="25"/>
      <c r="L900" s="25"/>
      <c r="M900" s="25"/>
      <c r="N900" s="25"/>
      <c r="O900" s="25"/>
      <c r="P900" s="25"/>
      <c r="Q900" s="25"/>
      <c r="R900" s="25"/>
      <c r="S900" s="25"/>
      <c r="T900" s="25"/>
      <c r="U900" s="25"/>
      <c r="V900" s="25"/>
      <c r="W900" s="25"/>
      <c r="X900" s="25"/>
      <c r="Y900" s="25"/>
      <c r="Z900" s="25"/>
    </row>
    <row r="901" spans="1:26" ht="15.75" customHeight="1">
      <c r="A901" s="25"/>
      <c r="B901" s="25"/>
      <c r="C901" s="25"/>
      <c r="D901" s="25"/>
      <c r="E901" s="25"/>
      <c r="F901" s="25"/>
      <c r="G901" s="25"/>
      <c r="H901" s="25"/>
      <c r="I901" s="25"/>
      <c r="J901" s="25"/>
      <c r="K901" s="25"/>
      <c r="L901" s="25"/>
      <c r="M901" s="25"/>
      <c r="N901" s="25"/>
      <c r="O901" s="25"/>
      <c r="P901" s="25"/>
      <c r="Q901" s="25"/>
      <c r="R901" s="25"/>
      <c r="S901" s="25"/>
      <c r="T901" s="25"/>
      <c r="U901" s="25"/>
      <c r="V901" s="25"/>
      <c r="W901" s="25"/>
      <c r="X901" s="25"/>
      <c r="Y901" s="25"/>
      <c r="Z901" s="25"/>
    </row>
    <row r="902" spans="1:26" ht="15.75" customHeight="1">
      <c r="A902" s="25"/>
      <c r="B902" s="25"/>
      <c r="C902" s="25"/>
      <c r="D902" s="25"/>
      <c r="E902" s="25"/>
      <c r="F902" s="25"/>
      <c r="G902" s="25"/>
      <c r="H902" s="25"/>
      <c r="I902" s="25"/>
      <c r="J902" s="25"/>
      <c r="K902" s="25"/>
      <c r="L902" s="25"/>
      <c r="M902" s="25"/>
      <c r="N902" s="25"/>
      <c r="O902" s="25"/>
      <c r="P902" s="25"/>
      <c r="Q902" s="25"/>
      <c r="R902" s="25"/>
      <c r="S902" s="25"/>
      <c r="T902" s="25"/>
      <c r="U902" s="25"/>
      <c r="V902" s="25"/>
      <c r="W902" s="25"/>
      <c r="X902" s="25"/>
      <c r="Y902" s="25"/>
      <c r="Z902" s="25"/>
    </row>
    <row r="903" spans="1:26" ht="15.75" customHeight="1">
      <c r="A903" s="25"/>
      <c r="B903" s="25"/>
      <c r="C903" s="25"/>
      <c r="D903" s="25"/>
      <c r="E903" s="25"/>
      <c r="F903" s="25"/>
      <c r="G903" s="25"/>
      <c r="H903" s="25"/>
      <c r="I903" s="25"/>
      <c r="J903" s="25"/>
      <c r="K903" s="25"/>
      <c r="L903" s="25"/>
      <c r="M903" s="25"/>
      <c r="N903" s="25"/>
      <c r="O903" s="25"/>
      <c r="P903" s="25"/>
      <c r="Q903" s="25"/>
      <c r="R903" s="25"/>
      <c r="S903" s="25"/>
      <c r="T903" s="25"/>
      <c r="U903" s="25"/>
      <c r="V903" s="25"/>
      <c r="W903" s="25"/>
      <c r="X903" s="25"/>
      <c r="Y903" s="25"/>
      <c r="Z903" s="25"/>
    </row>
    <row r="904" spans="1:26" ht="15.75" customHeight="1">
      <c r="A904" s="25"/>
      <c r="B904" s="25"/>
      <c r="C904" s="25"/>
      <c r="D904" s="25"/>
      <c r="E904" s="25"/>
      <c r="F904" s="25"/>
      <c r="G904" s="25"/>
      <c r="H904" s="25"/>
      <c r="I904" s="25"/>
      <c r="J904" s="25"/>
      <c r="K904" s="25"/>
      <c r="L904" s="25"/>
      <c r="M904" s="25"/>
      <c r="N904" s="25"/>
      <c r="O904" s="25"/>
      <c r="P904" s="25"/>
      <c r="Q904" s="25"/>
      <c r="R904" s="25"/>
      <c r="S904" s="25"/>
      <c r="T904" s="25"/>
      <c r="U904" s="25"/>
      <c r="V904" s="25"/>
      <c r="W904" s="25"/>
      <c r="X904" s="25"/>
      <c r="Y904" s="25"/>
      <c r="Z904" s="25"/>
    </row>
    <row r="905" spans="1:26" ht="15.75" customHeight="1">
      <c r="A905" s="25"/>
      <c r="B905" s="25"/>
      <c r="C905" s="25"/>
      <c r="D905" s="25"/>
      <c r="E905" s="25"/>
      <c r="F905" s="25"/>
      <c r="G905" s="25"/>
      <c r="H905" s="25"/>
      <c r="I905" s="25"/>
      <c r="J905" s="25"/>
      <c r="K905" s="25"/>
      <c r="L905" s="25"/>
      <c r="M905" s="25"/>
      <c r="N905" s="25"/>
      <c r="O905" s="25"/>
      <c r="P905" s="25"/>
      <c r="Q905" s="25"/>
      <c r="R905" s="25"/>
      <c r="S905" s="25"/>
      <c r="T905" s="25"/>
      <c r="U905" s="25"/>
      <c r="V905" s="25"/>
      <c r="W905" s="25"/>
      <c r="X905" s="25"/>
      <c r="Y905" s="25"/>
      <c r="Z905" s="25"/>
    </row>
    <row r="906" spans="1:26" ht="15.75" customHeight="1">
      <c r="A906" s="25"/>
      <c r="B906" s="25"/>
      <c r="C906" s="25"/>
      <c r="D906" s="25"/>
      <c r="E906" s="25"/>
      <c r="F906" s="25"/>
      <c r="G906" s="25"/>
      <c r="H906" s="25"/>
      <c r="I906" s="25"/>
      <c r="J906" s="25"/>
      <c r="K906" s="25"/>
      <c r="L906" s="25"/>
      <c r="M906" s="25"/>
      <c r="N906" s="25"/>
      <c r="O906" s="25"/>
      <c r="P906" s="25"/>
      <c r="Q906" s="25"/>
      <c r="R906" s="25"/>
      <c r="S906" s="25"/>
      <c r="T906" s="25"/>
      <c r="U906" s="25"/>
      <c r="V906" s="25"/>
      <c r="W906" s="25"/>
      <c r="X906" s="25"/>
      <c r="Y906" s="25"/>
      <c r="Z906" s="25"/>
    </row>
    <row r="907" spans="1:26" ht="15.75" customHeight="1">
      <c r="A907" s="25"/>
      <c r="B907" s="25"/>
      <c r="C907" s="25"/>
      <c r="D907" s="25"/>
      <c r="E907" s="25"/>
      <c r="F907" s="25"/>
      <c r="G907" s="25"/>
      <c r="H907" s="25"/>
      <c r="I907" s="25"/>
      <c r="J907" s="25"/>
      <c r="K907" s="25"/>
      <c r="L907" s="25"/>
      <c r="M907" s="25"/>
      <c r="N907" s="25"/>
      <c r="O907" s="25"/>
      <c r="P907" s="25"/>
      <c r="Q907" s="25"/>
      <c r="R907" s="25"/>
      <c r="S907" s="25"/>
      <c r="T907" s="25"/>
      <c r="U907" s="25"/>
      <c r="V907" s="25"/>
      <c r="W907" s="25"/>
      <c r="X907" s="25"/>
      <c r="Y907" s="25"/>
      <c r="Z907" s="25"/>
    </row>
    <row r="908" spans="1:26" ht="15.75" customHeight="1">
      <c r="A908" s="25"/>
      <c r="B908" s="25"/>
      <c r="C908" s="25"/>
      <c r="D908" s="25"/>
      <c r="E908" s="25"/>
      <c r="F908" s="25"/>
      <c r="G908" s="25"/>
      <c r="H908" s="25"/>
      <c r="I908" s="25"/>
      <c r="J908" s="25"/>
      <c r="K908" s="25"/>
      <c r="L908" s="25"/>
      <c r="M908" s="25"/>
      <c r="N908" s="25"/>
      <c r="O908" s="25"/>
      <c r="P908" s="25"/>
      <c r="Q908" s="25"/>
      <c r="R908" s="25"/>
      <c r="S908" s="25"/>
      <c r="T908" s="25"/>
      <c r="U908" s="25"/>
      <c r="V908" s="25"/>
      <c r="W908" s="25"/>
      <c r="X908" s="25"/>
      <c r="Y908" s="25"/>
      <c r="Z908" s="25"/>
    </row>
    <row r="909" spans="1:26" ht="15.75" customHeight="1">
      <c r="A909" s="25"/>
      <c r="B909" s="25"/>
      <c r="C909" s="25"/>
      <c r="D909" s="25"/>
      <c r="E909" s="25"/>
      <c r="F909" s="25"/>
      <c r="G909" s="25"/>
      <c r="H909" s="25"/>
      <c r="I909" s="25"/>
      <c r="J909" s="25"/>
      <c r="K909" s="25"/>
      <c r="L909" s="25"/>
      <c r="M909" s="25"/>
      <c r="N909" s="25"/>
      <c r="O909" s="25"/>
      <c r="P909" s="25"/>
      <c r="Q909" s="25"/>
      <c r="R909" s="25"/>
      <c r="S909" s="25"/>
      <c r="T909" s="25"/>
      <c r="U909" s="25"/>
      <c r="V909" s="25"/>
      <c r="W909" s="25"/>
      <c r="X909" s="25"/>
      <c r="Y909" s="25"/>
      <c r="Z909" s="25"/>
    </row>
    <row r="910" spans="1:26" ht="15.75" customHeight="1">
      <c r="A910" s="25"/>
      <c r="B910" s="25"/>
      <c r="C910" s="25"/>
      <c r="D910" s="25"/>
      <c r="E910" s="25"/>
      <c r="F910" s="25"/>
      <c r="G910" s="25"/>
      <c r="H910" s="25"/>
      <c r="I910" s="25"/>
      <c r="J910" s="25"/>
      <c r="K910" s="25"/>
      <c r="L910" s="25"/>
      <c r="M910" s="25"/>
      <c r="N910" s="25"/>
      <c r="O910" s="25"/>
      <c r="P910" s="25"/>
      <c r="Q910" s="25"/>
      <c r="R910" s="25"/>
      <c r="S910" s="25"/>
      <c r="T910" s="25"/>
      <c r="U910" s="25"/>
      <c r="V910" s="25"/>
      <c r="W910" s="25"/>
      <c r="X910" s="25"/>
      <c r="Y910" s="25"/>
      <c r="Z910" s="25"/>
    </row>
    <row r="911" spans="1:26" ht="15.75" customHeight="1">
      <c r="A911" s="25"/>
      <c r="B911" s="25"/>
      <c r="C911" s="25"/>
      <c r="D911" s="25"/>
      <c r="E911" s="25"/>
      <c r="F911" s="25"/>
      <c r="G911" s="25"/>
      <c r="H911" s="25"/>
      <c r="I911" s="25"/>
      <c r="J911" s="25"/>
      <c r="K911" s="25"/>
      <c r="L911" s="25"/>
      <c r="M911" s="25"/>
      <c r="N911" s="25"/>
      <c r="O911" s="25"/>
      <c r="P911" s="25"/>
      <c r="Q911" s="25"/>
      <c r="R911" s="25"/>
      <c r="S911" s="25"/>
      <c r="T911" s="25"/>
      <c r="U911" s="25"/>
      <c r="V911" s="25"/>
      <c r="W911" s="25"/>
      <c r="X911" s="25"/>
      <c r="Y911" s="25"/>
      <c r="Z911" s="25"/>
    </row>
    <row r="912" spans="1:26" ht="15.75" customHeight="1">
      <c r="A912" s="25"/>
      <c r="B912" s="25"/>
      <c r="C912" s="25"/>
      <c r="D912" s="25"/>
      <c r="E912" s="25"/>
      <c r="F912" s="25"/>
      <c r="G912" s="25"/>
      <c r="H912" s="25"/>
      <c r="I912" s="25"/>
      <c r="J912" s="25"/>
      <c r="K912" s="25"/>
      <c r="L912" s="25"/>
      <c r="M912" s="25"/>
      <c r="N912" s="25"/>
      <c r="O912" s="25"/>
      <c r="P912" s="25"/>
      <c r="Q912" s="25"/>
      <c r="R912" s="25"/>
      <c r="S912" s="25"/>
      <c r="T912" s="25"/>
      <c r="U912" s="25"/>
      <c r="V912" s="25"/>
      <c r="W912" s="25"/>
      <c r="X912" s="25"/>
      <c r="Y912" s="25"/>
      <c r="Z912" s="25"/>
    </row>
    <row r="913" spans="1:26" ht="15.75" customHeight="1">
      <c r="A913" s="25"/>
      <c r="B913" s="25"/>
      <c r="C913" s="25"/>
      <c r="D913" s="25"/>
      <c r="E913" s="25"/>
      <c r="F913" s="25"/>
      <c r="G913" s="25"/>
      <c r="H913" s="25"/>
      <c r="I913" s="25"/>
      <c r="J913" s="25"/>
      <c r="K913" s="25"/>
      <c r="L913" s="25"/>
      <c r="M913" s="25"/>
      <c r="N913" s="25"/>
      <c r="O913" s="25"/>
      <c r="P913" s="25"/>
      <c r="Q913" s="25"/>
      <c r="R913" s="25"/>
      <c r="S913" s="25"/>
      <c r="T913" s="25"/>
      <c r="U913" s="25"/>
      <c r="V913" s="25"/>
      <c r="W913" s="25"/>
      <c r="X913" s="25"/>
      <c r="Y913" s="25"/>
      <c r="Z913" s="25"/>
    </row>
    <row r="914" spans="1:26" ht="15.75" customHeight="1">
      <c r="A914" s="25"/>
      <c r="B914" s="25"/>
      <c r="C914" s="25"/>
      <c r="D914" s="25"/>
      <c r="E914" s="25"/>
      <c r="F914" s="25"/>
      <c r="G914" s="25"/>
      <c r="H914" s="25"/>
      <c r="I914" s="25"/>
      <c r="J914" s="25"/>
      <c r="K914" s="25"/>
      <c r="L914" s="25"/>
      <c r="M914" s="25"/>
      <c r="N914" s="25"/>
      <c r="O914" s="25"/>
      <c r="P914" s="25"/>
      <c r="Q914" s="25"/>
      <c r="R914" s="25"/>
      <c r="S914" s="25"/>
      <c r="T914" s="25"/>
      <c r="U914" s="25"/>
      <c r="V914" s="25"/>
      <c r="W914" s="25"/>
      <c r="X914" s="25"/>
      <c r="Y914" s="25"/>
      <c r="Z914" s="25"/>
    </row>
    <row r="915" spans="1:26" ht="15.75" customHeight="1">
      <c r="A915" s="25"/>
      <c r="B915" s="25"/>
      <c r="C915" s="25"/>
      <c r="D915" s="25"/>
      <c r="E915" s="25"/>
      <c r="F915" s="25"/>
      <c r="G915" s="25"/>
      <c r="H915" s="25"/>
      <c r="I915" s="25"/>
      <c r="J915" s="25"/>
      <c r="K915" s="25"/>
      <c r="L915" s="25"/>
      <c r="M915" s="25"/>
      <c r="N915" s="25"/>
      <c r="O915" s="25"/>
      <c r="P915" s="25"/>
      <c r="Q915" s="25"/>
      <c r="R915" s="25"/>
      <c r="S915" s="25"/>
      <c r="T915" s="25"/>
      <c r="U915" s="25"/>
      <c r="V915" s="25"/>
      <c r="W915" s="25"/>
      <c r="X915" s="25"/>
      <c r="Y915" s="25"/>
      <c r="Z915" s="25"/>
    </row>
    <row r="916" spans="1:26" ht="15.75" customHeight="1">
      <c r="A916" s="25"/>
      <c r="B916" s="25"/>
      <c r="C916" s="25"/>
      <c r="D916" s="25"/>
      <c r="E916" s="25"/>
      <c r="F916" s="25"/>
      <c r="G916" s="25"/>
      <c r="H916" s="25"/>
      <c r="I916" s="25"/>
      <c r="J916" s="25"/>
      <c r="K916" s="25"/>
      <c r="L916" s="25"/>
      <c r="M916" s="25"/>
      <c r="N916" s="25"/>
      <c r="O916" s="25"/>
      <c r="P916" s="25"/>
      <c r="Q916" s="25"/>
      <c r="R916" s="25"/>
      <c r="S916" s="25"/>
      <c r="T916" s="25"/>
      <c r="U916" s="25"/>
      <c r="V916" s="25"/>
      <c r="W916" s="25"/>
      <c r="X916" s="25"/>
      <c r="Y916" s="25"/>
      <c r="Z916" s="25"/>
    </row>
    <row r="917" spans="1:26" ht="15.75" customHeight="1">
      <c r="A917" s="25"/>
      <c r="B917" s="25"/>
      <c r="C917" s="25"/>
      <c r="D917" s="25"/>
      <c r="E917" s="25"/>
      <c r="F917" s="25"/>
      <c r="G917" s="25"/>
      <c r="H917" s="25"/>
      <c r="I917" s="25"/>
      <c r="J917" s="25"/>
      <c r="K917" s="25"/>
      <c r="L917" s="25"/>
      <c r="M917" s="25"/>
      <c r="N917" s="25"/>
      <c r="O917" s="25"/>
      <c r="P917" s="25"/>
      <c r="Q917" s="25"/>
      <c r="R917" s="25"/>
      <c r="S917" s="25"/>
      <c r="T917" s="25"/>
      <c r="U917" s="25"/>
      <c r="V917" s="25"/>
      <c r="W917" s="25"/>
      <c r="X917" s="25"/>
      <c r="Y917" s="25"/>
      <c r="Z917" s="25"/>
    </row>
    <row r="918" spans="1:26" ht="15.75" customHeight="1">
      <c r="A918" s="25"/>
      <c r="B918" s="25"/>
      <c r="C918" s="25"/>
      <c r="D918" s="25"/>
      <c r="E918" s="25"/>
      <c r="F918" s="25"/>
      <c r="G918" s="25"/>
      <c r="H918" s="25"/>
      <c r="I918" s="25"/>
      <c r="J918" s="25"/>
      <c r="K918" s="25"/>
      <c r="L918" s="25"/>
      <c r="M918" s="25"/>
      <c r="N918" s="25"/>
      <c r="O918" s="25"/>
      <c r="P918" s="25"/>
      <c r="Q918" s="25"/>
      <c r="R918" s="25"/>
      <c r="S918" s="25"/>
      <c r="T918" s="25"/>
      <c r="U918" s="25"/>
      <c r="V918" s="25"/>
      <c r="W918" s="25"/>
      <c r="X918" s="25"/>
      <c r="Y918" s="25"/>
      <c r="Z918" s="25"/>
    </row>
    <row r="919" spans="1:26" ht="15.75" customHeight="1">
      <c r="A919" s="25"/>
      <c r="B919" s="25"/>
      <c r="C919" s="25"/>
      <c r="D919" s="25"/>
      <c r="E919" s="25"/>
      <c r="F919" s="25"/>
      <c r="G919" s="25"/>
      <c r="H919" s="25"/>
      <c r="I919" s="25"/>
      <c r="J919" s="25"/>
      <c r="K919" s="25"/>
      <c r="L919" s="25"/>
      <c r="M919" s="25"/>
      <c r="N919" s="25"/>
      <c r="O919" s="25"/>
      <c r="P919" s="25"/>
      <c r="Q919" s="25"/>
      <c r="R919" s="25"/>
      <c r="S919" s="25"/>
      <c r="T919" s="25"/>
      <c r="U919" s="25"/>
      <c r="V919" s="25"/>
      <c r="W919" s="25"/>
      <c r="X919" s="25"/>
      <c r="Y919" s="25"/>
      <c r="Z919" s="25"/>
    </row>
    <row r="920" spans="1:26" ht="15.75" customHeight="1">
      <c r="A920" s="25"/>
      <c r="B920" s="25"/>
      <c r="C920" s="25"/>
      <c r="D920" s="25"/>
      <c r="E920" s="25"/>
      <c r="F920" s="25"/>
      <c r="G920" s="25"/>
      <c r="H920" s="25"/>
      <c r="I920" s="25"/>
      <c r="J920" s="25"/>
      <c r="K920" s="25"/>
      <c r="L920" s="25"/>
      <c r="M920" s="25"/>
      <c r="N920" s="25"/>
      <c r="O920" s="25"/>
      <c r="P920" s="25"/>
      <c r="Q920" s="25"/>
      <c r="R920" s="25"/>
      <c r="S920" s="25"/>
      <c r="T920" s="25"/>
      <c r="U920" s="25"/>
      <c r="V920" s="25"/>
      <c r="W920" s="25"/>
      <c r="X920" s="25"/>
      <c r="Y920" s="25"/>
      <c r="Z920" s="25"/>
    </row>
    <row r="921" spans="1:26" ht="15.75" customHeight="1">
      <c r="A921" s="25"/>
      <c r="B921" s="25"/>
      <c r="C921" s="25"/>
      <c r="D921" s="25"/>
      <c r="E921" s="25"/>
      <c r="F921" s="25"/>
      <c r="G921" s="25"/>
      <c r="H921" s="25"/>
      <c r="I921" s="25"/>
      <c r="J921" s="25"/>
      <c r="K921" s="25"/>
      <c r="L921" s="25"/>
      <c r="M921" s="25"/>
      <c r="N921" s="25"/>
      <c r="O921" s="25"/>
      <c r="P921" s="25"/>
      <c r="Q921" s="25"/>
      <c r="R921" s="25"/>
      <c r="S921" s="25"/>
      <c r="T921" s="25"/>
      <c r="U921" s="25"/>
      <c r="V921" s="25"/>
      <c r="W921" s="25"/>
      <c r="X921" s="25"/>
      <c r="Y921" s="25"/>
      <c r="Z921" s="25"/>
    </row>
    <row r="922" spans="1:26" ht="15.75" customHeight="1">
      <c r="A922" s="25"/>
      <c r="B922" s="25"/>
      <c r="C922" s="25"/>
      <c r="D922" s="25"/>
      <c r="E922" s="25"/>
      <c r="F922" s="25"/>
      <c r="G922" s="25"/>
      <c r="H922" s="25"/>
      <c r="I922" s="25"/>
      <c r="J922" s="25"/>
      <c r="K922" s="25"/>
      <c r="L922" s="25"/>
      <c r="M922" s="25"/>
      <c r="N922" s="25"/>
      <c r="O922" s="25"/>
      <c r="P922" s="25"/>
      <c r="Q922" s="25"/>
      <c r="R922" s="25"/>
      <c r="S922" s="25"/>
      <c r="T922" s="25"/>
      <c r="U922" s="25"/>
      <c r="V922" s="25"/>
      <c r="W922" s="25"/>
      <c r="X922" s="25"/>
      <c r="Y922" s="25"/>
      <c r="Z922" s="25"/>
    </row>
    <row r="923" spans="1:26" ht="15.75" customHeight="1">
      <c r="A923" s="25"/>
      <c r="B923" s="25"/>
      <c r="C923" s="25"/>
      <c r="D923" s="25"/>
      <c r="E923" s="25"/>
      <c r="F923" s="25"/>
      <c r="G923" s="25"/>
      <c r="H923" s="25"/>
      <c r="I923" s="25"/>
      <c r="J923" s="25"/>
      <c r="K923" s="25"/>
      <c r="L923" s="25"/>
      <c r="M923" s="25"/>
      <c r="N923" s="25"/>
      <c r="O923" s="25"/>
      <c r="P923" s="25"/>
      <c r="Q923" s="25"/>
      <c r="R923" s="25"/>
      <c r="S923" s="25"/>
      <c r="T923" s="25"/>
      <c r="U923" s="25"/>
      <c r="V923" s="25"/>
      <c r="W923" s="25"/>
      <c r="X923" s="25"/>
      <c r="Y923" s="25"/>
      <c r="Z923" s="25"/>
    </row>
    <row r="924" spans="1:26" ht="15.75" customHeight="1">
      <c r="A924" s="25"/>
      <c r="B924" s="25"/>
      <c r="C924" s="25"/>
      <c r="D924" s="25"/>
      <c r="E924" s="25"/>
      <c r="F924" s="25"/>
      <c r="G924" s="25"/>
      <c r="H924" s="25"/>
      <c r="I924" s="25"/>
      <c r="J924" s="25"/>
      <c r="K924" s="25"/>
      <c r="L924" s="25"/>
      <c r="M924" s="25"/>
      <c r="N924" s="25"/>
      <c r="O924" s="25"/>
      <c r="P924" s="25"/>
      <c r="Q924" s="25"/>
      <c r="R924" s="25"/>
      <c r="S924" s="25"/>
      <c r="T924" s="25"/>
      <c r="U924" s="25"/>
      <c r="V924" s="25"/>
      <c r="W924" s="25"/>
      <c r="X924" s="25"/>
      <c r="Y924" s="25"/>
      <c r="Z924" s="25"/>
    </row>
    <row r="925" spans="1:26" ht="15.75" customHeight="1">
      <c r="A925" s="25"/>
      <c r="B925" s="25"/>
      <c r="C925" s="25"/>
      <c r="D925" s="25"/>
      <c r="E925" s="25"/>
      <c r="F925" s="25"/>
      <c r="G925" s="25"/>
      <c r="H925" s="25"/>
      <c r="I925" s="25"/>
      <c r="J925" s="25"/>
      <c r="K925" s="25"/>
      <c r="L925" s="25"/>
      <c r="M925" s="25"/>
      <c r="N925" s="25"/>
      <c r="O925" s="25"/>
      <c r="P925" s="25"/>
      <c r="Q925" s="25"/>
      <c r="R925" s="25"/>
      <c r="S925" s="25"/>
      <c r="T925" s="25"/>
      <c r="U925" s="25"/>
      <c r="V925" s="25"/>
      <c r="W925" s="25"/>
      <c r="X925" s="25"/>
      <c r="Y925" s="25"/>
      <c r="Z925" s="25"/>
    </row>
    <row r="926" spans="1:26" ht="15.75" customHeight="1">
      <c r="A926" s="25"/>
      <c r="B926" s="25"/>
      <c r="C926" s="25"/>
      <c r="D926" s="25"/>
      <c r="E926" s="25"/>
      <c r="F926" s="25"/>
      <c r="G926" s="25"/>
      <c r="H926" s="25"/>
      <c r="I926" s="25"/>
      <c r="J926" s="25"/>
      <c r="K926" s="25"/>
      <c r="L926" s="25"/>
      <c r="M926" s="25"/>
      <c r="N926" s="25"/>
      <c r="O926" s="25"/>
      <c r="P926" s="25"/>
      <c r="Q926" s="25"/>
      <c r="R926" s="25"/>
      <c r="S926" s="25"/>
      <c r="T926" s="25"/>
      <c r="U926" s="25"/>
      <c r="V926" s="25"/>
      <c r="W926" s="25"/>
      <c r="X926" s="25"/>
      <c r="Y926" s="25"/>
      <c r="Z926" s="25"/>
    </row>
    <row r="927" spans="1:26" ht="15.75" customHeight="1">
      <c r="A927" s="25"/>
      <c r="B927" s="25"/>
      <c r="C927" s="25"/>
      <c r="D927" s="25"/>
      <c r="E927" s="25"/>
      <c r="F927" s="25"/>
      <c r="G927" s="25"/>
      <c r="H927" s="25"/>
      <c r="I927" s="25"/>
      <c r="J927" s="25"/>
      <c r="K927" s="25"/>
      <c r="L927" s="25"/>
      <c r="M927" s="25"/>
      <c r="N927" s="25"/>
      <c r="O927" s="25"/>
      <c r="P927" s="25"/>
      <c r="Q927" s="25"/>
      <c r="R927" s="25"/>
      <c r="S927" s="25"/>
      <c r="T927" s="25"/>
      <c r="U927" s="25"/>
      <c r="V927" s="25"/>
      <c r="W927" s="25"/>
      <c r="X927" s="25"/>
      <c r="Y927" s="25"/>
      <c r="Z927" s="25"/>
    </row>
    <row r="928" spans="1:26" ht="15.75" customHeight="1">
      <c r="A928" s="25"/>
      <c r="B928" s="25"/>
      <c r="C928" s="25"/>
      <c r="D928" s="25"/>
      <c r="E928" s="25"/>
      <c r="F928" s="25"/>
      <c r="G928" s="25"/>
      <c r="H928" s="25"/>
      <c r="I928" s="25"/>
      <c r="J928" s="25"/>
      <c r="K928" s="25"/>
      <c r="L928" s="25"/>
      <c r="M928" s="25"/>
      <c r="N928" s="25"/>
      <c r="O928" s="25"/>
      <c r="P928" s="25"/>
      <c r="Q928" s="25"/>
      <c r="R928" s="25"/>
      <c r="S928" s="25"/>
      <c r="T928" s="25"/>
      <c r="U928" s="25"/>
      <c r="V928" s="25"/>
      <c r="W928" s="25"/>
      <c r="X928" s="25"/>
      <c r="Y928" s="25"/>
      <c r="Z928" s="25"/>
    </row>
    <row r="929" spans="1:26" ht="15.75" customHeight="1">
      <c r="A929" s="25"/>
      <c r="B929" s="25"/>
      <c r="C929" s="25"/>
      <c r="D929" s="25"/>
      <c r="E929" s="25"/>
      <c r="F929" s="25"/>
      <c r="G929" s="25"/>
      <c r="H929" s="25"/>
      <c r="I929" s="25"/>
      <c r="J929" s="25"/>
      <c r="K929" s="25"/>
      <c r="L929" s="25"/>
      <c r="M929" s="25"/>
      <c r="N929" s="25"/>
      <c r="O929" s="25"/>
      <c r="P929" s="25"/>
      <c r="Q929" s="25"/>
      <c r="R929" s="25"/>
      <c r="S929" s="25"/>
      <c r="T929" s="25"/>
      <c r="U929" s="25"/>
      <c r="V929" s="25"/>
      <c r="W929" s="25"/>
      <c r="X929" s="25"/>
      <c r="Y929" s="25"/>
      <c r="Z929" s="25"/>
    </row>
    <row r="930" spans="1:26" ht="15.75" customHeight="1">
      <c r="A930" s="25"/>
      <c r="B930" s="25"/>
      <c r="C930" s="25"/>
      <c r="D930" s="25"/>
      <c r="E930" s="25"/>
      <c r="F930" s="25"/>
      <c r="G930" s="25"/>
      <c r="H930" s="25"/>
      <c r="I930" s="25"/>
      <c r="J930" s="25"/>
      <c r="K930" s="25"/>
      <c r="L930" s="25"/>
      <c r="M930" s="25"/>
      <c r="N930" s="25"/>
      <c r="O930" s="25"/>
      <c r="P930" s="25"/>
      <c r="Q930" s="25"/>
      <c r="R930" s="25"/>
      <c r="S930" s="25"/>
      <c r="T930" s="25"/>
      <c r="U930" s="25"/>
      <c r="V930" s="25"/>
      <c r="W930" s="25"/>
      <c r="X930" s="25"/>
      <c r="Y930" s="25"/>
      <c r="Z930" s="25"/>
    </row>
    <row r="931" spans="1:26" ht="15.75" customHeight="1">
      <c r="A931" s="25"/>
      <c r="B931" s="25"/>
      <c r="C931" s="25"/>
      <c r="D931" s="25"/>
      <c r="E931" s="25"/>
      <c r="F931" s="25"/>
      <c r="G931" s="25"/>
      <c r="H931" s="25"/>
      <c r="I931" s="25"/>
      <c r="J931" s="25"/>
      <c r="K931" s="25"/>
      <c r="L931" s="25"/>
      <c r="M931" s="25"/>
      <c r="N931" s="25"/>
      <c r="O931" s="25"/>
      <c r="P931" s="25"/>
      <c r="Q931" s="25"/>
      <c r="R931" s="25"/>
      <c r="S931" s="25"/>
      <c r="T931" s="25"/>
      <c r="U931" s="25"/>
      <c r="V931" s="25"/>
      <c r="W931" s="25"/>
      <c r="X931" s="25"/>
      <c r="Y931" s="25"/>
      <c r="Z931" s="25"/>
    </row>
    <row r="932" spans="1:26" ht="15.75" customHeight="1">
      <c r="A932" s="25"/>
      <c r="B932" s="25"/>
      <c r="C932" s="25"/>
      <c r="D932" s="25"/>
      <c r="E932" s="25"/>
      <c r="F932" s="25"/>
      <c r="G932" s="25"/>
      <c r="H932" s="25"/>
      <c r="I932" s="25"/>
      <c r="J932" s="25"/>
      <c r="K932" s="25"/>
      <c r="L932" s="25"/>
      <c r="M932" s="25"/>
      <c r="N932" s="25"/>
      <c r="O932" s="25"/>
      <c r="P932" s="25"/>
      <c r="Q932" s="25"/>
      <c r="R932" s="25"/>
      <c r="S932" s="25"/>
      <c r="T932" s="25"/>
      <c r="U932" s="25"/>
      <c r="V932" s="25"/>
      <c r="W932" s="25"/>
      <c r="X932" s="25"/>
      <c r="Y932" s="25"/>
      <c r="Z932" s="25"/>
    </row>
    <row r="933" spans="1:26" ht="15.75" customHeight="1">
      <c r="A933" s="25"/>
      <c r="B933" s="25"/>
      <c r="C933" s="25"/>
      <c r="D933" s="25"/>
      <c r="E933" s="25"/>
      <c r="F933" s="25"/>
      <c r="G933" s="25"/>
      <c r="H933" s="25"/>
      <c r="I933" s="25"/>
      <c r="J933" s="25"/>
      <c r="K933" s="25"/>
      <c r="L933" s="25"/>
      <c r="M933" s="25"/>
      <c r="N933" s="25"/>
      <c r="O933" s="25"/>
      <c r="P933" s="25"/>
      <c r="Q933" s="25"/>
      <c r="R933" s="25"/>
      <c r="S933" s="25"/>
      <c r="T933" s="25"/>
      <c r="U933" s="25"/>
      <c r="V933" s="25"/>
      <c r="W933" s="25"/>
      <c r="X933" s="25"/>
      <c r="Y933" s="25"/>
      <c r="Z933" s="25"/>
    </row>
    <row r="934" spans="1:26" ht="15.75" customHeight="1">
      <c r="A934" s="25"/>
      <c r="B934" s="25"/>
      <c r="C934" s="25"/>
      <c r="D934" s="25"/>
      <c r="E934" s="25"/>
      <c r="F934" s="25"/>
      <c r="G934" s="25"/>
      <c r="H934" s="25"/>
      <c r="I934" s="25"/>
      <c r="J934" s="25"/>
      <c r="K934" s="25"/>
      <c r="L934" s="25"/>
      <c r="M934" s="25"/>
      <c r="N934" s="25"/>
      <c r="O934" s="25"/>
      <c r="P934" s="25"/>
      <c r="Q934" s="25"/>
      <c r="R934" s="25"/>
      <c r="S934" s="25"/>
      <c r="T934" s="25"/>
      <c r="U934" s="25"/>
      <c r="V934" s="25"/>
      <c r="W934" s="25"/>
      <c r="X934" s="25"/>
      <c r="Y934" s="25"/>
      <c r="Z934" s="25"/>
    </row>
    <row r="935" spans="1:26" ht="15.75" customHeight="1">
      <c r="A935" s="25"/>
      <c r="B935" s="25"/>
      <c r="C935" s="25"/>
      <c r="D935" s="25"/>
      <c r="E935" s="25"/>
      <c r="F935" s="25"/>
      <c r="G935" s="25"/>
      <c r="H935" s="25"/>
      <c r="I935" s="25"/>
      <c r="J935" s="25"/>
      <c r="K935" s="25"/>
      <c r="L935" s="25"/>
      <c r="M935" s="25"/>
      <c r="N935" s="25"/>
      <c r="O935" s="25"/>
      <c r="P935" s="25"/>
      <c r="Q935" s="25"/>
      <c r="R935" s="25"/>
      <c r="S935" s="25"/>
      <c r="T935" s="25"/>
      <c r="U935" s="25"/>
      <c r="V935" s="25"/>
      <c r="W935" s="25"/>
      <c r="X935" s="25"/>
      <c r="Y935" s="25"/>
      <c r="Z935" s="25"/>
    </row>
    <row r="936" spans="1:26" ht="15.75" customHeight="1">
      <c r="A936" s="25"/>
      <c r="B936" s="25"/>
      <c r="C936" s="25"/>
      <c r="D936" s="25"/>
      <c r="E936" s="25"/>
      <c r="F936" s="25"/>
      <c r="G936" s="25"/>
      <c r="H936" s="25"/>
      <c r="I936" s="25"/>
      <c r="J936" s="25"/>
      <c r="K936" s="25"/>
      <c r="L936" s="25"/>
      <c r="M936" s="25"/>
      <c r="N936" s="25"/>
      <c r="O936" s="25"/>
      <c r="P936" s="25"/>
      <c r="Q936" s="25"/>
      <c r="R936" s="25"/>
      <c r="S936" s="25"/>
      <c r="T936" s="25"/>
      <c r="U936" s="25"/>
      <c r="V936" s="25"/>
      <c r="W936" s="25"/>
      <c r="X936" s="25"/>
      <c r="Y936" s="25"/>
      <c r="Z936" s="25"/>
    </row>
    <row r="937" spans="1:26" ht="15.75" customHeight="1">
      <c r="A937" s="25"/>
      <c r="B937" s="25"/>
      <c r="C937" s="25"/>
      <c r="D937" s="25"/>
      <c r="E937" s="25"/>
      <c r="F937" s="25"/>
      <c r="G937" s="25"/>
      <c r="H937" s="25"/>
      <c r="I937" s="25"/>
      <c r="J937" s="25"/>
      <c r="K937" s="25"/>
      <c r="L937" s="25"/>
      <c r="M937" s="25"/>
      <c r="N937" s="25"/>
      <c r="O937" s="25"/>
      <c r="P937" s="25"/>
      <c r="Q937" s="25"/>
      <c r="R937" s="25"/>
      <c r="S937" s="25"/>
      <c r="T937" s="25"/>
      <c r="U937" s="25"/>
      <c r="V937" s="25"/>
      <c r="W937" s="25"/>
      <c r="X937" s="25"/>
      <c r="Y937" s="25"/>
      <c r="Z937" s="25"/>
    </row>
    <row r="938" spans="1:26" ht="15.75" customHeight="1">
      <c r="A938" s="25"/>
      <c r="B938" s="25"/>
      <c r="C938" s="25"/>
      <c r="D938" s="25"/>
      <c r="E938" s="25"/>
      <c r="F938" s="25"/>
      <c r="G938" s="25"/>
      <c r="H938" s="25"/>
      <c r="I938" s="25"/>
      <c r="J938" s="25"/>
      <c r="K938" s="25"/>
      <c r="L938" s="25"/>
      <c r="M938" s="25"/>
      <c r="N938" s="25"/>
      <c r="O938" s="25"/>
      <c r="P938" s="25"/>
      <c r="Q938" s="25"/>
      <c r="R938" s="25"/>
      <c r="S938" s="25"/>
      <c r="T938" s="25"/>
      <c r="U938" s="25"/>
      <c r="V938" s="25"/>
      <c r="W938" s="25"/>
      <c r="X938" s="25"/>
      <c r="Y938" s="25"/>
      <c r="Z938" s="25"/>
    </row>
    <row r="939" spans="1:26" ht="15.75" customHeight="1">
      <c r="A939" s="25"/>
      <c r="B939" s="25"/>
      <c r="C939" s="25"/>
      <c r="D939" s="25"/>
      <c r="E939" s="25"/>
      <c r="F939" s="25"/>
      <c r="G939" s="25"/>
      <c r="H939" s="25"/>
      <c r="I939" s="25"/>
      <c r="J939" s="25"/>
      <c r="K939" s="25"/>
      <c r="L939" s="25"/>
      <c r="M939" s="25"/>
      <c r="N939" s="25"/>
      <c r="O939" s="25"/>
      <c r="P939" s="25"/>
      <c r="Q939" s="25"/>
      <c r="R939" s="25"/>
      <c r="S939" s="25"/>
      <c r="T939" s="25"/>
      <c r="U939" s="25"/>
      <c r="V939" s="25"/>
      <c r="W939" s="25"/>
      <c r="X939" s="25"/>
      <c r="Y939" s="25"/>
      <c r="Z939" s="25"/>
    </row>
    <row r="940" spans="1:26" ht="15.75" customHeight="1">
      <c r="A940" s="25"/>
      <c r="B940" s="25"/>
      <c r="C940" s="25"/>
      <c r="D940" s="25"/>
      <c r="E940" s="25"/>
      <c r="F940" s="25"/>
      <c r="G940" s="25"/>
      <c r="H940" s="25"/>
      <c r="I940" s="25"/>
      <c r="J940" s="25"/>
      <c r="K940" s="25"/>
      <c r="L940" s="25"/>
      <c r="M940" s="25"/>
      <c r="N940" s="25"/>
      <c r="O940" s="25"/>
      <c r="P940" s="25"/>
      <c r="Q940" s="25"/>
      <c r="R940" s="25"/>
      <c r="S940" s="25"/>
      <c r="T940" s="25"/>
      <c r="U940" s="25"/>
      <c r="V940" s="25"/>
      <c r="W940" s="25"/>
      <c r="X940" s="25"/>
      <c r="Y940" s="25"/>
      <c r="Z940" s="25"/>
    </row>
    <row r="941" spans="1:26" ht="15.75" customHeight="1">
      <c r="A941" s="25"/>
      <c r="B941" s="25"/>
      <c r="C941" s="25"/>
      <c r="D941" s="25"/>
      <c r="E941" s="25"/>
      <c r="F941" s="25"/>
      <c r="G941" s="25"/>
      <c r="H941" s="25"/>
      <c r="I941" s="25"/>
      <c r="J941" s="25"/>
      <c r="K941" s="25"/>
      <c r="L941" s="25"/>
      <c r="M941" s="25"/>
      <c r="N941" s="25"/>
      <c r="O941" s="25"/>
      <c r="P941" s="25"/>
      <c r="Q941" s="25"/>
      <c r="R941" s="25"/>
      <c r="S941" s="25"/>
      <c r="T941" s="25"/>
      <c r="U941" s="25"/>
      <c r="V941" s="25"/>
      <c r="W941" s="25"/>
      <c r="X941" s="25"/>
      <c r="Y941" s="25"/>
      <c r="Z941" s="25"/>
    </row>
    <row r="942" spans="1:26" ht="15.75" customHeight="1">
      <c r="A942" s="25"/>
      <c r="B942" s="25"/>
      <c r="C942" s="25"/>
      <c r="D942" s="25"/>
      <c r="E942" s="25"/>
      <c r="F942" s="25"/>
      <c r="G942" s="25"/>
      <c r="H942" s="25"/>
      <c r="I942" s="25"/>
      <c r="J942" s="25"/>
      <c r="K942" s="25"/>
      <c r="L942" s="25"/>
      <c r="M942" s="25"/>
      <c r="N942" s="25"/>
      <c r="O942" s="25"/>
      <c r="P942" s="25"/>
      <c r="Q942" s="25"/>
      <c r="R942" s="25"/>
      <c r="S942" s="25"/>
      <c r="T942" s="25"/>
      <c r="U942" s="25"/>
      <c r="V942" s="25"/>
      <c r="W942" s="25"/>
      <c r="X942" s="25"/>
      <c r="Y942" s="25"/>
      <c r="Z942" s="25"/>
    </row>
    <row r="943" spans="1:26" ht="15.75" customHeight="1">
      <c r="A943" s="25"/>
      <c r="B943" s="25"/>
      <c r="C943" s="25"/>
      <c r="D943" s="25"/>
      <c r="E943" s="25"/>
      <c r="F943" s="25"/>
      <c r="G943" s="25"/>
      <c r="H943" s="25"/>
      <c r="I943" s="25"/>
      <c r="J943" s="25"/>
      <c r="K943" s="25"/>
      <c r="L943" s="25"/>
      <c r="M943" s="25"/>
      <c r="N943" s="25"/>
      <c r="O943" s="25"/>
      <c r="P943" s="25"/>
      <c r="Q943" s="25"/>
      <c r="R943" s="25"/>
      <c r="S943" s="25"/>
      <c r="T943" s="25"/>
      <c r="U943" s="25"/>
      <c r="V943" s="25"/>
      <c r="W943" s="25"/>
      <c r="X943" s="25"/>
      <c r="Y943" s="25"/>
      <c r="Z943" s="25"/>
    </row>
    <row r="944" spans="1:26" ht="15.75" customHeight="1">
      <c r="A944" s="25"/>
      <c r="B944" s="25"/>
      <c r="C944" s="25"/>
      <c r="D944" s="25"/>
      <c r="E944" s="25"/>
      <c r="F944" s="25"/>
      <c r="G944" s="25"/>
      <c r="H944" s="25"/>
      <c r="I944" s="25"/>
      <c r="J944" s="25"/>
      <c r="K944" s="25"/>
      <c r="L944" s="25"/>
      <c r="M944" s="25"/>
      <c r="N944" s="25"/>
      <c r="O944" s="25"/>
      <c r="P944" s="25"/>
      <c r="Q944" s="25"/>
      <c r="R944" s="25"/>
      <c r="S944" s="25"/>
      <c r="T944" s="25"/>
      <c r="U944" s="25"/>
      <c r="V944" s="25"/>
      <c r="W944" s="25"/>
      <c r="X944" s="25"/>
      <c r="Y944" s="25"/>
      <c r="Z944" s="25"/>
    </row>
    <row r="945" spans="1:26" ht="15.75" customHeight="1">
      <c r="A945" s="25"/>
      <c r="B945" s="25"/>
      <c r="C945" s="25"/>
      <c r="D945" s="25"/>
      <c r="E945" s="25"/>
      <c r="F945" s="25"/>
      <c r="G945" s="25"/>
      <c r="H945" s="25"/>
      <c r="I945" s="25"/>
      <c r="J945" s="25"/>
      <c r="K945" s="25"/>
      <c r="L945" s="25"/>
      <c r="M945" s="25"/>
      <c r="N945" s="25"/>
      <c r="O945" s="25"/>
      <c r="P945" s="25"/>
      <c r="Q945" s="25"/>
      <c r="R945" s="25"/>
      <c r="S945" s="25"/>
      <c r="T945" s="25"/>
      <c r="U945" s="25"/>
      <c r="V945" s="25"/>
      <c r="W945" s="25"/>
      <c r="X945" s="25"/>
      <c r="Y945" s="25"/>
      <c r="Z945" s="25"/>
    </row>
    <row r="946" spans="1:26" ht="15.75" customHeight="1">
      <c r="A946" s="25"/>
      <c r="B946" s="25"/>
      <c r="C946" s="25"/>
      <c r="D946" s="25"/>
      <c r="E946" s="25"/>
      <c r="F946" s="25"/>
      <c r="G946" s="25"/>
      <c r="H946" s="25"/>
      <c r="I946" s="25"/>
      <c r="J946" s="25"/>
      <c r="K946" s="25"/>
      <c r="L946" s="25"/>
      <c r="M946" s="25"/>
      <c r="N946" s="25"/>
      <c r="O946" s="25"/>
      <c r="P946" s="25"/>
      <c r="Q946" s="25"/>
      <c r="R946" s="25"/>
      <c r="S946" s="25"/>
      <c r="T946" s="25"/>
      <c r="U946" s="25"/>
      <c r="V946" s="25"/>
      <c r="W946" s="25"/>
      <c r="X946" s="25"/>
      <c r="Y946" s="25"/>
      <c r="Z946" s="25"/>
    </row>
    <row r="947" spans="1:26" ht="15.75" customHeight="1">
      <c r="A947" s="25"/>
      <c r="B947" s="25"/>
      <c r="C947" s="25"/>
      <c r="D947" s="25"/>
      <c r="E947" s="25"/>
      <c r="F947" s="25"/>
      <c r="G947" s="25"/>
      <c r="H947" s="25"/>
      <c r="I947" s="25"/>
      <c r="J947" s="25"/>
      <c r="K947" s="25"/>
      <c r="L947" s="25"/>
      <c r="M947" s="25"/>
      <c r="N947" s="25"/>
      <c r="O947" s="25"/>
      <c r="P947" s="25"/>
      <c r="Q947" s="25"/>
      <c r="R947" s="25"/>
      <c r="S947" s="25"/>
      <c r="T947" s="25"/>
      <c r="U947" s="25"/>
      <c r="V947" s="25"/>
      <c r="W947" s="25"/>
      <c r="X947" s="25"/>
      <c r="Y947" s="25"/>
      <c r="Z947" s="25"/>
    </row>
    <row r="948" spans="1:26" ht="15.75" customHeight="1">
      <c r="A948" s="25"/>
      <c r="B948" s="25"/>
      <c r="C948" s="25"/>
      <c r="D948" s="25"/>
      <c r="E948" s="25"/>
      <c r="F948" s="25"/>
      <c r="G948" s="25"/>
      <c r="H948" s="25"/>
      <c r="I948" s="25"/>
      <c r="J948" s="25"/>
      <c r="K948" s="25"/>
      <c r="L948" s="25"/>
      <c r="M948" s="25"/>
      <c r="N948" s="25"/>
      <c r="O948" s="25"/>
      <c r="P948" s="25"/>
      <c r="Q948" s="25"/>
      <c r="R948" s="25"/>
      <c r="S948" s="25"/>
      <c r="T948" s="25"/>
      <c r="U948" s="25"/>
      <c r="V948" s="25"/>
      <c r="W948" s="25"/>
      <c r="X948" s="25"/>
      <c r="Y948" s="25"/>
      <c r="Z948" s="25"/>
    </row>
    <row r="949" spans="1:26" ht="15.75" customHeight="1">
      <c r="A949" s="25"/>
      <c r="B949" s="25"/>
      <c r="C949" s="25"/>
      <c r="D949" s="25"/>
      <c r="E949" s="25"/>
      <c r="F949" s="25"/>
      <c r="G949" s="25"/>
      <c r="H949" s="25"/>
      <c r="I949" s="25"/>
      <c r="J949" s="25"/>
      <c r="K949" s="25"/>
      <c r="L949" s="25"/>
      <c r="M949" s="25"/>
      <c r="N949" s="25"/>
      <c r="O949" s="25"/>
      <c r="P949" s="25"/>
      <c r="Q949" s="25"/>
      <c r="R949" s="25"/>
      <c r="S949" s="25"/>
      <c r="T949" s="25"/>
      <c r="U949" s="25"/>
      <c r="V949" s="25"/>
      <c r="W949" s="25"/>
      <c r="X949" s="25"/>
      <c r="Y949" s="25"/>
      <c r="Z949" s="25"/>
    </row>
    <row r="950" spans="1:26" ht="15.75" customHeight="1">
      <c r="A950" s="25"/>
      <c r="B950" s="25"/>
      <c r="C950" s="25"/>
      <c r="D950" s="25"/>
      <c r="E950" s="25"/>
      <c r="F950" s="25"/>
      <c r="G950" s="25"/>
      <c r="H950" s="25"/>
      <c r="I950" s="25"/>
      <c r="J950" s="25"/>
      <c r="K950" s="25"/>
      <c r="L950" s="25"/>
      <c r="M950" s="25"/>
      <c r="N950" s="25"/>
      <c r="O950" s="25"/>
      <c r="P950" s="25"/>
      <c r="Q950" s="25"/>
      <c r="R950" s="25"/>
      <c r="S950" s="25"/>
      <c r="T950" s="25"/>
      <c r="U950" s="25"/>
      <c r="V950" s="25"/>
      <c r="W950" s="25"/>
      <c r="X950" s="25"/>
      <c r="Y950" s="25"/>
      <c r="Z950" s="25"/>
    </row>
    <row r="951" spans="1:26" ht="15.75" customHeight="1">
      <c r="A951" s="25"/>
      <c r="B951" s="25"/>
      <c r="C951" s="25"/>
      <c r="D951" s="25"/>
      <c r="E951" s="25"/>
      <c r="F951" s="25"/>
      <c r="G951" s="25"/>
      <c r="H951" s="25"/>
      <c r="I951" s="25"/>
      <c r="J951" s="25"/>
      <c r="K951" s="25"/>
      <c r="L951" s="25"/>
      <c r="M951" s="25"/>
      <c r="N951" s="25"/>
      <c r="O951" s="25"/>
      <c r="P951" s="25"/>
      <c r="Q951" s="25"/>
      <c r="R951" s="25"/>
      <c r="S951" s="25"/>
      <c r="T951" s="25"/>
      <c r="U951" s="25"/>
      <c r="V951" s="25"/>
      <c r="W951" s="25"/>
      <c r="X951" s="25"/>
      <c r="Y951" s="25"/>
      <c r="Z951" s="25"/>
    </row>
    <row r="952" spans="1:26" ht="15.75" customHeight="1">
      <c r="A952" s="25"/>
      <c r="B952" s="25"/>
      <c r="C952" s="25"/>
      <c r="D952" s="25"/>
      <c r="E952" s="25"/>
      <c r="F952" s="25"/>
      <c r="G952" s="25"/>
      <c r="H952" s="25"/>
      <c r="I952" s="25"/>
      <c r="J952" s="25"/>
      <c r="K952" s="25"/>
      <c r="L952" s="25"/>
      <c r="M952" s="25"/>
      <c r="N952" s="25"/>
      <c r="O952" s="25"/>
      <c r="P952" s="25"/>
      <c r="Q952" s="25"/>
      <c r="R952" s="25"/>
      <c r="S952" s="25"/>
      <c r="T952" s="25"/>
      <c r="U952" s="25"/>
      <c r="V952" s="25"/>
      <c r="W952" s="25"/>
      <c r="X952" s="25"/>
      <c r="Y952" s="25"/>
      <c r="Z952" s="25"/>
    </row>
    <row r="953" spans="1:26" ht="15.75" customHeight="1">
      <c r="A953" s="25"/>
      <c r="B953" s="25"/>
      <c r="C953" s="25"/>
      <c r="D953" s="25"/>
      <c r="E953" s="25"/>
      <c r="F953" s="25"/>
      <c r="G953" s="25"/>
      <c r="H953" s="25"/>
      <c r="I953" s="25"/>
      <c r="J953" s="25"/>
      <c r="K953" s="25"/>
      <c r="L953" s="25"/>
      <c r="M953" s="25"/>
      <c r="N953" s="25"/>
      <c r="O953" s="25"/>
      <c r="P953" s="25"/>
      <c r="Q953" s="25"/>
      <c r="R953" s="25"/>
      <c r="S953" s="25"/>
      <c r="T953" s="25"/>
      <c r="U953" s="25"/>
      <c r="V953" s="25"/>
      <c r="W953" s="25"/>
      <c r="X953" s="25"/>
      <c r="Y953" s="25"/>
      <c r="Z953" s="25"/>
    </row>
    <row r="954" spans="1:26" ht="15.75" customHeight="1">
      <c r="A954" s="25"/>
      <c r="B954" s="25"/>
      <c r="C954" s="25"/>
      <c r="D954" s="25"/>
      <c r="E954" s="25"/>
      <c r="F954" s="25"/>
      <c r="G954" s="25"/>
      <c r="H954" s="25"/>
      <c r="I954" s="25"/>
      <c r="J954" s="25"/>
      <c r="K954" s="25"/>
      <c r="L954" s="25"/>
      <c r="M954" s="25"/>
      <c r="N954" s="25"/>
      <c r="O954" s="25"/>
      <c r="P954" s="25"/>
      <c r="Q954" s="25"/>
      <c r="R954" s="25"/>
      <c r="S954" s="25"/>
      <c r="T954" s="25"/>
      <c r="U954" s="25"/>
      <c r="V954" s="25"/>
      <c r="W954" s="25"/>
      <c r="X954" s="25"/>
      <c r="Y954" s="25"/>
      <c r="Z954" s="25"/>
    </row>
    <row r="955" spans="1:26" ht="15.75" customHeight="1">
      <c r="A955" s="25"/>
      <c r="B955" s="25"/>
      <c r="C955" s="25"/>
      <c r="D955" s="25"/>
      <c r="E955" s="25"/>
      <c r="F955" s="25"/>
      <c r="G955" s="25"/>
      <c r="H955" s="25"/>
      <c r="I955" s="25"/>
      <c r="J955" s="25"/>
      <c r="K955" s="25"/>
      <c r="L955" s="25"/>
      <c r="M955" s="25"/>
      <c r="N955" s="25"/>
      <c r="O955" s="25"/>
      <c r="P955" s="25"/>
      <c r="Q955" s="25"/>
      <c r="R955" s="25"/>
      <c r="S955" s="25"/>
      <c r="T955" s="25"/>
      <c r="U955" s="25"/>
      <c r="V955" s="25"/>
      <c r="W955" s="25"/>
      <c r="X955" s="25"/>
      <c r="Y955" s="25"/>
      <c r="Z955" s="25"/>
    </row>
    <row r="956" spans="1:26" ht="15.75" customHeight="1">
      <c r="A956" s="25"/>
      <c r="B956" s="25"/>
      <c r="C956" s="25"/>
      <c r="D956" s="25"/>
      <c r="E956" s="25"/>
      <c r="F956" s="25"/>
      <c r="G956" s="25"/>
      <c r="H956" s="25"/>
      <c r="I956" s="25"/>
      <c r="J956" s="25"/>
      <c r="K956" s="25"/>
      <c r="L956" s="25"/>
      <c r="M956" s="25"/>
      <c r="N956" s="25"/>
      <c r="O956" s="25"/>
      <c r="P956" s="25"/>
      <c r="Q956" s="25"/>
      <c r="R956" s="25"/>
      <c r="S956" s="25"/>
      <c r="T956" s="25"/>
      <c r="U956" s="25"/>
      <c r="V956" s="25"/>
      <c r="W956" s="25"/>
      <c r="X956" s="25"/>
      <c r="Y956" s="25"/>
      <c r="Z956" s="25"/>
    </row>
    <row r="957" spans="1:26" ht="15.75" customHeight="1">
      <c r="A957" s="25"/>
      <c r="B957" s="25"/>
      <c r="C957" s="25"/>
      <c r="D957" s="25"/>
      <c r="E957" s="25"/>
      <c r="F957" s="25"/>
      <c r="G957" s="25"/>
      <c r="H957" s="25"/>
      <c r="I957" s="25"/>
      <c r="J957" s="25"/>
      <c r="K957" s="25"/>
      <c r="L957" s="25"/>
      <c r="M957" s="25"/>
      <c r="N957" s="25"/>
      <c r="O957" s="25"/>
      <c r="P957" s="25"/>
      <c r="Q957" s="25"/>
      <c r="R957" s="25"/>
      <c r="S957" s="25"/>
      <c r="T957" s="25"/>
      <c r="U957" s="25"/>
      <c r="V957" s="25"/>
      <c r="W957" s="25"/>
      <c r="X957" s="25"/>
      <c r="Y957" s="25"/>
      <c r="Z957" s="25"/>
    </row>
    <row r="958" spans="1:26" ht="15.75" customHeight="1">
      <c r="A958" s="25"/>
      <c r="B958" s="25"/>
      <c r="C958" s="25"/>
      <c r="D958" s="25"/>
      <c r="E958" s="25"/>
      <c r="F958" s="25"/>
      <c r="G958" s="25"/>
      <c r="H958" s="25"/>
      <c r="I958" s="25"/>
      <c r="J958" s="25"/>
      <c r="K958" s="25"/>
      <c r="L958" s="25"/>
      <c r="M958" s="25"/>
      <c r="N958" s="25"/>
      <c r="O958" s="25"/>
      <c r="P958" s="25"/>
      <c r="Q958" s="25"/>
      <c r="R958" s="25"/>
      <c r="S958" s="25"/>
      <c r="T958" s="25"/>
      <c r="U958" s="25"/>
      <c r="V958" s="25"/>
      <c r="W958" s="25"/>
      <c r="X958" s="25"/>
      <c r="Y958" s="25"/>
      <c r="Z958" s="25"/>
    </row>
    <row r="959" spans="1:26" ht="15.75" customHeight="1">
      <c r="A959" s="25"/>
      <c r="B959" s="25"/>
      <c r="C959" s="25"/>
      <c r="D959" s="25"/>
      <c r="E959" s="25"/>
      <c r="F959" s="25"/>
      <c r="G959" s="25"/>
      <c r="H959" s="25"/>
      <c r="I959" s="25"/>
      <c r="J959" s="25"/>
      <c r="K959" s="25"/>
      <c r="L959" s="25"/>
      <c r="M959" s="25"/>
      <c r="N959" s="25"/>
      <c r="O959" s="25"/>
      <c r="P959" s="25"/>
      <c r="Q959" s="25"/>
      <c r="R959" s="25"/>
      <c r="S959" s="25"/>
      <c r="T959" s="25"/>
      <c r="U959" s="25"/>
      <c r="V959" s="25"/>
      <c r="W959" s="25"/>
      <c r="X959" s="25"/>
      <c r="Y959" s="25"/>
      <c r="Z959" s="25"/>
    </row>
    <row r="960" spans="1:26" ht="15.75" customHeight="1">
      <c r="A960" s="25"/>
      <c r="B960" s="25"/>
      <c r="C960" s="25"/>
      <c r="D960" s="25"/>
      <c r="E960" s="25"/>
      <c r="F960" s="25"/>
      <c r="G960" s="25"/>
      <c r="H960" s="25"/>
      <c r="I960" s="25"/>
      <c r="J960" s="25"/>
      <c r="K960" s="25"/>
      <c r="L960" s="25"/>
      <c r="M960" s="25"/>
      <c r="N960" s="25"/>
      <c r="O960" s="25"/>
      <c r="P960" s="25"/>
      <c r="Q960" s="25"/>
      <c r="R960" s="25"/>
      <c r="S960" s="25"/>
      <c r="T960" s="25"/>
      <c r="U960" s="25"/>
      <c r="V960" s="25"/>
      <c r="W960" s="25"/>
      <c r="X960" s="25"/>
      <c r="Y960" s="25"/>
      <c r="Z960" s="25"/>
    </row>
    <row r="961" spans="1:26" ht="15.75" customHeight="1">
      <c r="A961" s="25"/>
      <c r="B961" s="25"/>
      <c r="C961" s="25"/>
      <c r="D961" s="25"/>
      <c r="E961" s="25"/>
      <c r="F961" s="25"/>
      <c r="G961" s="25"/>
      <c r="H961" s="25"/>
      <c r="I961" s="25"/>
      <c r="J961" s="25"/>
      <c r="K961" s="25"/>
      <c r="L961" s="25"/>
      <c r="M961" s="25"/>
      <c r="N961" s="25"/>
      <c r="O961" s="25"/>
      <c r="P961" s="25"/>
      <c r="Q961" s="25"/>
      <c r="R961" s="25"/>
      <c r="S961" s="25"/>
      <c r="T961" s="25"/>
      <c r="U961" s="25"/>
      <c r="V961" s="25"/>
      <c r="W961" s="25"/>
      <c r="X961" s="25"/>
      <c r="Y961" s="25"/>
      <c r="Z961" s="25"/>
    </row>
    <row r="962" spans="1:26" ht="15.75" customHeight="1">
      <c r="A962" s="25"/>
      <c r="B962" s="25"/>
      <c r="C962" s="25"/>
      <c r="D962" s="25"/>
      <c r="E962" s="25"/>
      <c r="F962" s="25"/>
      <c r="G962" s="25"/>
      <c r="H962" s="25"/>
      <c r="I962" s="25"/>
      <c r="J962" s="25"/>
      <c r="K962" s="25"/>
      <c r="L962" s="25"/>
      <c r="M962" s="25"/>
      <c r="N962" s="25"/>
      <c r="O962" s="25"/>
      <c r="P962" s="25"/>
      <c r="Q962" s="25"/>
      <c r="R962" s="25"/>
      <c r="S962" s="25"/>
      <c r="T962" s="25"/>
      <c r="U962" s="25"/>
      <c r="V962" s="25"/>
      <c r="W962" s="25"/>
      <c r="X962" s="25"/>
      <c r="Y962" s="25"/>
      <c r="Z962" s="25"/>
    </row>
    <row r="963" spans="1:26" ht="15.75" customHeight="1">
      <c r="A963" s="25"/>
      <c r="B963" s="25"/>
      <c r="C963" s="25"/>
      <c r="D963" s="25"/>
      <c r="E963" s="25"/>
      <c r="F963" s="25"/>
      <c r="G963" s="25"/>
      <c r="H963" s="25"/>
      <c r="I963" s="25"/>
      <c r="J963" s="25"/>
      <c r="K963" s="25"/>
      <c r="L963" s="25"/>
      <c r="M963" s="25"/>
      <c r="N963" s="25"/>
      <c r="O963" s="25"/>
      <c r="P963" s="25"/>
      <c r="Q963" s="25"/>
      <c r="R963" s="25"/>
      <c r="S963" s="25"/>
      <c r="T963" s="25"/>
      <c r="U963" s="25"/>
      <c r="V963" s="25"/>
      <c r="W963" s="25"/>
      <c r="X963" s="25"/>
      <c r="Y963" s="25"/>
      <c r="Z963" s="25"/>
    </row>
    <row r="964" spans="1:26" ht="15.75" customHeight="1">
      <c r="A964" s="25"/>
      <c r="B964" s="25"/>
      <c r="C964" s="25"/>
      <c r="D964" s="25"/>
      <c r="E964" s="25"/>
      <c r="F964" s="25"/>
      <c r="G964" s="25"/>
      <c r="H964" s="25"/>
      <c r="I964" s="25"/>
      <c r="J964" s="25"/>
      <c r="K964" s="25"/>
      <c r="L964" s="25"/>
      <c r="M964" s="25"/>
      <c r="N964" s="25"/>
      <c r="O964" s="25"/>
      <c r="P964" s="25"/>
      <c r="Q964" s="25"/>
      <c r="R964" s="25"/>
      <c r="S964" s="25"/>
      <c r="T964" s="25"/>
      <c r="U964" s="25"/>
      <c r="V964" s="25"/>
      <c r="W964" s="25"/>
      <c r="X964" s="25"/>
      <c r="Y964" s="25"/>
      <c r="Z964" s="25"/>
    </row>
    <row r="965" spans="1:26" ht="15.75" customHeight="1">
      <c r="A965" s="25"/>
      <c r="B965" s="25"/>
      <c r="C965" s="25"/>
      <c r="D965" s="25"/>
      <c r="E965" s="25"/>
      <c r="F965" s="25"/>
      <c r="G965" s="25"/>
      <c r="H965" s="25"/>
      <c r="I965" s="25"/>
      <c r="J965" s="25"/>
      <c r="K965" s="25"/>
      <c r="L965" s="25"/>
      <c r="M965" s="25"/>
      <c r="N965" s="25"/>
      <c r="O965" s="25"/>
      <c r="P965" s="25"/>
      <c r="Q965" s="25"/>
      <c r="R965" s="25"/>
      <c r="S965" s="25"/>
      <c r="T965" s="25"/>
      <c r="U965" s="25"/>
      <c r="V965" s="25"/>
      <c r="W965" s="25"/>
      <c r="X965" s="25"/>
      <c r="Y965" s="25"/>
      <c r="Z965" s="25"/>
    </row>
    <row r="966" spans="1:26" ht="15.75" customHeight="1">
      <c r="A966" s="25"/>
      <c r="B966" s="25"/>
      <c r="C966" s="25"/>
      <c r="D966" s="25"/>
      <c r="E966" s="25"/>
      <c r="F966" s="25"/>
      <c r="G966" s="25"/>
      <c r="H966" s="25"/>
      <c r="I966" s="25"/>
      <c r="J966" s="25"/>
      <c r="K966" s="25"/>
      <c r="L966" s="25"/>
      <c r="M966" s="25"/>
      <c r="N966" s="25"/>
      <c r="O966" s="25"/>
      <c r="P966" s="25"/>
      <c r="Q966" s="25"/>
      <c r="R966" s="25"/>
      <c r="S966" s="25"/>
      <c r="T966" s="25"/>
      <c r="U966" s="25"/>
      <c r="V966" s="25"/>
      <c r="W966" s="25"/>
      <c r="X966" s="25"/>
      <c r="Y966" s="25"/>
      <c r="Z966" s="25"/>
    </row>
    <row r="967" spans="1:26" ht="15.75" customHeight="1">
      <c r="A967" s="25"/>
      <c r="B967" s="25"/>
      <c r="C967" s="25"/>
      <c r="D967" s="25"/>
      <c r="E967" s="25"/>
      <c r="F967" s="25"/>
      <c r="G967" s="25"/>
      <c r="H967" s="25"/>
      <c r="I967" s="25"/>
      <c r="J967" s="25"/>
      <c r="K967" s="25"/>
      <c r="L967" s="25"/>
      <c r="M967" s="25"/>
      <c r="N967" s="25"/>
      <c r="O967" s="25"/>
      <c r="P967" s="25"/>
      <c r="Q967" s="25"/>
      <c r="R967" s="25"/>
      <c r="S967" s="25"/>
      <c r="T967" s="25"/>
      <c r="U967" s="25"/>
      <c r="V967" s="25"/>
      <c r="W967" s="25"/>
      <c r="X967" s="25"/>
      <c r="Y967" s="25"/>
      <c r="Z967" s="25"/>
    </row>
    <row r="968" spans="1:26" ht="15.75" customHeight="1">
      <c r="A968" s="25"/>
      <c r="B968" s="25"/>
      <c r="C968" s="25"/>
      <c r="D968" s="25"/>
      <c r="E968" s="25"/>
      <c r="F968" s="25"/>
      <c r="G968" s="25"/>
      <c r="H968" s="25"/>
      <c r="I968" s="25"/>
      <c r="J968" s="25"/>
      <c r="K968" s="25"/>
      <c r="L968" s="25"/>
      <c r="M968" s="25"/>
      <c r="N968" s="25"/>
      <c r="O968" s="25"/>
      <c r="P968" s="25"/>
      <c r="Q968" s="25"/>
      <c r="R968" s="25"/>
      <c r="S968" s="25"/>
      <c r="T968" s="25"/>
      <c r="U968" s="25"/>
      <c r="V968" s="25"/>
      <c r="W968" s="25"/>
      <c r="X968" s="25"/>
      <c r="Y968" s="25"/>
      <c r="Z968" s="25"/>
    </row>
    <row r="969" spans="1:26" ht="15.75" customHeight="1">
      <c r="A969" s="25"/>
      <c r="B969" s="25"/>
      <c r="C969" s="25"/>
      <c r="D969" s="25"/>
      <c r="E969" s="25"/>
      <c r="F969" s="25"/>
      <c r="G969" s="25"/>
      <c r="H969" s="25"/>
      <c r="I969" s="25"/>
      <c r="J969" s="25"/>
      <c r="K969" s="25"/>
      <c r="L969" s="25"/>
      <c r="M969" s="25"/>
      <c r="N969" s="25"/>
      <c r="O969" s="25"/>
      <c r="P969" s="25"/>
      <c r="Q969" s="25"/>
      <c r="R969" s="25"/>
      <c r="S969" s="25"/>
      <c r="T969" s="25"/>
      <c r="U969" s="25"/>
      <c r="V969" s="25"/>
      <c r="W969" s="25"/>
      <c r="X969" s="25"/>
      <c r="Y969" s="25"/>
      <c r="Z969" s="25"/>
    </row>
    <row r="970" spans="1:26" ht="15.75" customHeight="1">
      <c r="A970" s="25"/>
      <c r="B970" s="25"/>
      <c r="C970" s="25"/>
      <c r="D970" s="25"/>
      <c r="E970" s="25"/>
      <c r="F970" s="25"/>
      <c r="G970" s="25"/>
      <c r="H970" s="25"/>
      <c r="I970" s="25"/>
      <c r="J970" s="25"/>
      <c r="K970" s="25"/>
      <c r="L970" s="25"/>
      <c r="M970" s="25"/>
      <c r="N970" s="25"/>
      <c r="O970" s="25"/>
      <c r="P970" s="25"/>
      <c r="Q970" s="25"/>
      <c r="R970" s="25"/>
      <c r="S970" s="25"/>
      <c r="T970" s="25"/>
      <c r="U970" s="25"/>
      <c r="V970" s="25"/>
      <c r="W970" s="25"/>
      <c r="X970" s="25"/>
      <c r="Y970" s="25"/>
      <c r="Z970" s="25"/>
    </row>
    <row r="971" spans="1:26" ht="15.75" customHeight="1">
      <c r="A971" s="25"/>
      <c r="B971" s="25"/>
      <c r="C971" s="25"/>
      <c r="D971" s="25"/>
      <c r="E971" s="25"/>
      <c r="F971" s="25"/>
      <c r="G971" s="25"/>
      <c r="H971" s="25"/>
      <c r="I971" s="25"/>
      <c r="J971" s="25"/>
      <c r="K971" s="25"/>
      <c r="L971" s="25"/>
      <c r="M971" s="25"/>
      <c r="N971" s="25"/>
      <c r="O971" s="25"/>
      <c r="P971" s="25"/>
      <c r="Q971" s="25"/>
      <c r="R971" s="25"/>
      <c r="S971" s="25"/>
      <c r="T971" s="25"/>
      <c r="U971" s="25"/>
      <c r="V971" s="25"/>
      <c r="W971" s="25"/>
      <c r="X971" s="25"/>
      <c r="Y971" s="25"/>
      <c r="Z971" s="25"/>
    </row>
    <row r="972" spans="1:26" ht="15.75" customHeight="1">
      <c r="A972" s="25"/>
      <c r="B972" s="25"/>
      <c r="C972" s="25"/>
      <c r="D972" s="25"/>
      <c r="E972" s="25"/>
      <c r="F972" s="25"/>
      <c r="G972" s="25"/>
      <c r="H972" s="25"/>
      <c r="I972" s="25"/>
      <c r="J972" s="25"/>
      <c r="K972" s="25"/>
      <c r="L972" s="25"/>
      <c r="M972" s="25"/>
      <c r="N972" s="25"/>
      <c r="O972" s="25"/>
      <c r="P972" s="25"/>
      <c r="Q972" s="25"/>
      <c r="R972" s="25"/>
      <c r="S972" s="25"/>
      <c r="T972" s="25"/>
      <c r="U972" s="25"/>
      <c r="V972" s="25"/>
      <c r="W972" s="25"/>
      <c r="X972" s="25"/>
      <c r="Y972" s="25"/>
      <c r="Z972" s="25"/>
    </row>
    <row r="973" spans="1:26" ht="15.75" customHeight="1">
      <c r="A973" s="25"/>
      <c r="B973" s="25"/>
      <c r="C973" s="25"/>
      <c r="D973" s="25"/>
      <c r="E973" s="25"/>
      <c r="F973" s="25"/>
      <c r="G973" s="25"/>
      <c r="H973" s="25"/>
      <c r="I973" s="25"/>
      <c r="J973" s="25"/>
      <c r="K973" s="25"/>
      <c r="L973" s="25"/>
      <c r="M973" s="25"/>
      <c r="N973" s="25"/>
      <c r="O973" s="25"/>
      <c r="P973" s="25"/>
      <c r="Q973" s="25"/>
      <c r="R973" s="25"/>
      <c r="S973" s="25"/>
      <c r="T973" s="25"/>
      <c r="U973" s="25"/>
      <c r="V973" s="25"/>
      <c r="W973" s="25"/>
      <c r="X973" s="25"/>
      <c r="Y973" s="25"/>
      <c r="Z973" s="25"/>
    </row>
    <row r="974" spans="1:26" ht="15.75" customHeight="1">
      <c r="A974" s="25"/>
      <c r="B974" s="25"/>
      <c r="C974" s="25"/>
      <c r="D974" s="25"/>
      <c r="E974" s="25"/>
      <c r="F974" s="25"/>
      <c r="G974" s="25"/>
      <c r="H974" s="25"/>
      <c r="I974" s="25"/>
      <c r="J974" s="25"/>
      <c r="K974" s="25"/>
      <c r="L974" s="25"/>
      <c r="M974" s="25"/>
      <c r="N974" s="25"/>
      <c r="O974" s="25"/>
      <c r="P974" s="25"/>
      <c r="Q974" s="25"/>
      <c r="R974" s="25"/>
      <c r="S974" s="25"/>
      <c r="T974" s="25"/>
      <c r="U974" s="25"/>
      <c r="V974" s="25"/>
      <c r="W974" s="25"/>
      <c r="X974" s="25"/>
      <c r="Y974" s="25"/>
      <c r="Z974" s="25"/>
    </row>
    <row r="975" spans="1:26" ht="15.75" customHeight="1">
      <c r="A975" s="25"/>
      <c r="B975" s="25"/>
      <c r="C975" s="25"/>
      <c r="D975" s="25"/>
      <c r="E975" s="25"/>
      <c r="F975" s="25"/>
      <c r="G975" s="25"/>
      <c r="H975" s="25"/>
      <c r="I975" s="25"/>
      <c r="J975" s="25"/>
      <c r="K975" s="25"/>
      <c r="L975" s="25"/>
      <c r="M975" s="25"/>
      <c r="N975" s="25"/>
      <c r="O975" s="25"/>
      <c r="P975" s="25"/>
      <c r="Q975" s="25"/>
      <c r="R975" s="25"/>
      <c r="S975" s="25"/>
      <c r="T975" s="25"/>
      <c r="U975" s="25"/>
      <c r="V975" s="25"/>
      <c r="W975" s="25"/>
      <c r="X975" s="25"/>
      <c r="Y975" s="25"/>
      <c r="Z975" s="25"/>
    </row>
    <row r="976" spans="1:26" ht="15.75" customHeight="1">
      <c r="A976" s="25"/>
      <c r="B976" s="25"/>
      <c r="C976" s="25"/>
      <c r="D976" s="25"/>
      <c r="E976" s="25"/>
      <c r="F976" s="25"/>
      <c r="G976" s="25"/>
      <c r="H976" s="25"/>
      <c r="I976" s="25"/>
      <c r="J976" s="25"/>
      <c r="K976" s="25"/>
      <c r="L976" s="25"/>
      <c r="M976" s="25"/>
      <c r="N976" s="25"/>
      <c r="O976" s="25"/>
      <c r="P976" s="25"/>
      <c r="Q976" s="25"/>
      <c r="R976" s="25"/>
      <c r="S976" s="25"/>
      <c r="T976" s="25"/>
      <c r="U976" s="25"/>
      <c r="V976" s="25"/>
      <c r="W976" s="25"/>
      <c r="X976" s="25"/>
      <c r="Y976" s="25"/>
      <c r="Z976" s="25"/>
    </row>
    <row r="977" spans="1:26" ht="15.75" customHeight="1">
      <c r="A977" s="25"/>
      <c r="B977" s="25"/>
      <c r="C977" s="25"/>
      <c r="D977" s="25"/>
      <c r="E977" s="25"/>
      <c r="F977" s="25"/>
      <c r="G977" s="25"/>
      <c r="H977" s="25"/>
      <c r="I977" s="25"/>
      <c r="J977" s="25"/>
      <c r="K977" s="25"/>
      <c r="L977" s="25"/>
      <c r="M977" s="25"/>
      <c r="N977" s="25"/>
      <c r="O977" s="25"/>
      <c r="P977" s="25"/>
      <c r="Q977" s="25"/>
      <c r="R977" s="25"/>
      <c r="S977" s="25"/>
      <c r="T977" s="25"/>
      <c r="U977" s="25"/>
      <c r="V977" s="25"/>
      <c r="W977" s="25"/>
      <c r="X977" s="25"/>
      <c r="Y977" s="25"/>
      <c r="Z977" s="25"/>
    </row>
    <row r="978" spans="1:26" ht="15.75" customHeight="1">
      <c r="A978" s="25"/>
      <c r="B978" s="25"/>
      <c r="C978" s="25"/>
      <c r="D978" s="25"/>
      <c r="E978" s="25"/>
      <c r="F978" s="25"/>
      <c r="G978" s="25"/>
      <c r="H978" s="25"/>
      <c r="I978" s="25"/>
      <c r="J978" s="25"/>
      <c r="K978" s="25"/>
      <c r="L978" s="25"/>
      <c r="M978" s="25"/>
      <c r="N978" s="25"/>
      <c r="O978" s="25"/>
      <c r="P978" s="25"/>
      <c r="Q978" s="25"/>
      <c r="R978" s="25"/>
      <c r="S978" s="25"/>
      <c r="T978" s="25"/>
      <c r="U978" s="25"/>
      <c r="V978" s="25"/>
      <c r="W978" s="25"/>
      <c r="X978" s="25"/>
      <c r="Y978" s="25"/>
      <c r="Z978" s="25"/>
    </row>
    <row r="979" spans="1:26" ht="15.75" customHeight="1">
      <c r="A979" s="25"/>
      <c r="B979" s="25"/>
      <c r="C979" s="25"/>
      <c r="D979" s="25"/>
      <c r="E979" s="25"/>
      <c r="F979" s="25"/>
      <c r="G979" s="25"/>
      <c r="H979" s="25"/>
      <c r="I979" s="25"/>
      <c r="J979" s="25"/>
      <c r="K979" s="25"/>
      <c r="L979" s="25"/>
      <c r="M979" s="25"/>
      <c r="N979" s="25"/>
      <c r="O979" s="25"/>
      <c r="P979" s="25"/>
      <c r="Q979" s="25"/>
      <c r="R979" s="25"/>
      <c r="S979" s="25"/>
      <c r="T979" s="25"/>
      <c r="U979" s="25"/>
      <c r="V979" s="25"/>
      <c r="W979" s="25"/>
      <c r="X979" s="25"/>
      <c r="Y979" s="25"/>
      <c r="Z979" s="25"/>
    </row>
    <row r="980" spans="1:26" ht="15.75" customHeight="1">
      <c r="A980" s="25"/>
      <c r="B980" s="25"/>
      <c r="C980" s="25"/>
      <c r="D980" s="25"/>
      <c r="E980" s="25"/>
      <c r="F980" s="25"/>
      <c r="G980" s="25"/>
      <c r="H980" s="25"/>
      <c r="I980" s="25"/>
      <c r="J980" s="25"/>
      <c r="K980" s="25"/>
      <c r="L980" s="25"/>
      <c r="M980" s="25"/>
      <c r="N980" s="25"/>
      <c r="O980" s="25"/>
      <c r="P980" s="25"/>
      <c r="Q980" s="25"/>
      <c r="R980" s="25"/>
      <c r="S980" s="25"/>
      <c r="T980" s="25"/>
      <c r="U980" s="25"/>
      <c r="V980" s="25"/>
      <c r="W980" s="25"/>
      <c r="X980" s="25"/>
      <c r="Y980" s="25"/>
      <c r="Z980" s="25"/>
    </row>
    <row r="981" spans="1:26" ht="15.75" customHeight="1">
      <c r="A981" s="25"/>
      <c r="B981" s="25"/>
      <c r="C981" s="25"/>
      <c r="D981" s="25"/>
      <c r="E981" s="25"/>
      <c r="F981" s="25"/>
      <c r="G981" s="25"/>
      <c r="H981" s="25"/>
      <c r="I981" s="25"/>
      <c r="J981" s="25"/>
      <c r="K981" s="25"/>
      <c r="L981" s="25"/>
      <c r="M981" s="25"/>
      <c r="N981" s="25"/>
      <c r="O981" s="25"/>
      <c r="P981" s="25"/>
      <c r="Q981" s="25"/>
      <c r="R981" s="25"/>
      <c r="S981" s="25"/>
      <c r="T981" s="25"/>
      <c r="U981" s="25"/>
      <c r="V981" s="25"/>
      <c r="W981" s="25"/>
      <c r="X981" s="25"/>
      <c r="Y981" s="25"/>
      <c r="Z981" s="25"/>
    </row>
    <row r="982" spans="1:26" ht="15.75" customHeight="1">
      <c r="A982" s="25"/>
      <c r="B982" s="25"/>
      <c r="C982" s="25"/>
      <c r="D982" s="25"/>
      <c r="E982" s="25"/>
      <c r="F982" s="25"/>
      <c r="G982" s="25"/>
      <c r="H982" s="25"/>
      <c r="I982" s="25"/>
      <c r="J982" s="25"/>
      <c r="K982" s="25"/>
      <c r="L982" s="25"/>
      <c r="M982" s="25"/>
      <c r="N982" s="25"/>
      <c r="O982" s="25"/>
      <c r="P982" s="25"/>
      <c r="Q982" s="25"/>
      <c r="R982" s="25"/>
      <c r="S982" s="25"/>
      <c r="T982" s="25"/>
      <c r="U982" s="25"/>
      <c r="V982" s="25"/>
      <c r="W982" s="25"/>
      <c r="X982" s="25"/>
      <c r="Y982" s="25"/>
      <c r="Z982" s="25"/>
    </row>
    <row r="983" spans="1:26" ht="15.75" customHeight="1">
      <c r="A983" s="25"/>
      <c r="B983" s="25"/>
      <c r="C983" s="25"/>
      <c r="D983" s="25"/>
      <c r="E983" s="25"/>
      <c r="F983" s="25"/>
      <c r="G983" s="25"/>
      <c r="H983" s="25"/>
      <c r="I983" s="25"/>
      <c r="J983" s="25"/>
      <c r="K983" s="25"/>
      <c r="L983" s="25"/>
      <c r="M983" s="25"/>
      <c r="N983" s="25"/>
      <c r="O983" s="25"/>
      <c r="P983" s="25"/>
      <c r="Q983" s="25"/>
      <c r="R983" s="25"/>
      <c r="S983" s="25"/>
      <c r="T983" s="25"/>
      <c r="U983" s="25"/>
      <c r="V983" s="25"/>
      <c r="W983" s="25"/>
      <c r="X983" s="25"/>
      <c r="Y983" s="25"/>
      <c r="Z983" s="25"/>
    </row>
    <row r="984" spans="1:26" ht="15.75" customHeight="1">
      <c r="A984" s="25"/>
      <c r="B984" s="25"/>
      <c r="C984" s="25"/>
      <c r="D984" s="25"/>
      <c r="E984" s="25"/>
      <c r="F984" s="25"/>
      <c r="G984" s="25"/>
      <c r="H984" s="25"/>
      <c r="I984" s="25"/>
      <c r="J984" s="25"/>
      <c r="K984" s="25"/>
      <c r="L984" s="25"/>
      <c r="M984" s="25"/>
      <c r="N984" s="25"/>
      <c r="O984" s="25"/>
      <c r="P984" s="25"/>
      <c r="Q984" s="25"/>
      <c r="R984" s="25"/>
      <c r="S984" s="25"/>
      <c r="T984" s="25"/>
      <c r="U984" s="25"/>
      <c r="V984" s="25"/>
      <c r="W984" s="25"/>
      <c r="X984" s="25"/>
      <c r="Y984" s="25"/>
      <c r="Z984" s="25"/>
    </row>
    <row r="985" spans="1:26" ht="15.75" customHeight="1">
      <c r="A985" s="25"/>
      <c r="B985" s="25"/>
      <c r="C985" s="25"/>
      <c r="D985" s="25"/>
      <c r="E985" s="25"/>
      <c r="F985" s="25"/>
      <c r="G985" s="25"/>
      <c r="H985" s="25"/>
      <c r="I985" s="25"/>
      <c r="J985" s="25"/>
      <c r="K985" s="25"/>
      <c r="L985" s="25"/>
      <c r="M985" s="25"/>
      <c r="N985" s="25"/>
      <c r="O985" s="25"/>
      <c r="P985" s="25"/>
      <c r="Q985" s="25"/>
      <c r="R985" s="25"/>
      <c r="S985" s="25"/>
      <c r="T985" s="25"/>
      <c r="U985" s="25"/>
      <c r="V985" s="25"/>
      <c r="W985" s="25"/>
      <c r="X985" s="25"/>
      <c r="Y985" s="25"/>
      <c r="Z985" s="25"/>
    </row>
    <row r="986" spans="1:26" ht="15.75" customHeight="1">
      <c r="A986" s="25"/>
      <c r="B986" s="25"/>
      <c r="C986" s="25"/>
      <c r="D986" s="25"/>
      <c r="E986" s="25"/>
      <c r="F986" s="25"/>
      <c r="G986" s="25"/>
      <c r="H986" s="25"/>
      <c r="I986" s="25"/>
      <c r="J986" s="25"/>
      <c r="K986" s="25"/>
      <c r="L986" s="25"/>
      <c r="M986" s="25"/>
      <c r="N986" s="25"/>
      <c r="O986" s="25"/>
      <c r="P986" s="25"/>
      <c r="Q986" s="25"/>
      <c r="R986" s="25"/>
      <c r="S986" s="25"/>
      <c r="T986" s="25"/>
      <c r="U986" s="25"/>
      <c r="V986" s="25"/>
      <c r="W986" s="25"/>
      <c r="X986" s="25"/>
      <c r="Y986" s="25"/>
      <c r="Z986" s="25"/>
    </row>
    <row r="987" spans="1:26" ht="15.75" customHeight="1">
      <c r="A987" s="25"/>
      <c r="B987" s="25"/>
      <c r="C987" s="25"/>
      <c r="D987" s="25"/>
      <c r="E987" s="25"/>
      <c r="F987" s="25"/>
      <c r="G987" s="25"/>
      <c r="H987" s="25"/>
      <c r="I987" s="25"/>
      <c r="J987" s="25"/>
      <c r="K987" s="25"/>
      <c r="L987" s="25"/>
      <c r="M987" s="25"/>
      <c r="N987" s="25"/>
      <c r="O987" s="25"/>
      <c r="P987" s="25"/>
      <c r="Q987" s="25"/>
      <c r="R987" s="25"/>
      <c r="S987" s="25"/>
      <c r="T987" s="25"/>
      <c r="U987" s="25"/>
      <c r="V987" s="25"/>
      <c r="W987" s="25"/>
      <c r="X987" s="25"/>
      <c r="Y987" s="25"/>
      <c r="Z987" s="25"/>
    </row>
    <row r="988" spans="1:26" ht="15.75" customHeight="1">
      <c r="A988" s="25"/>
      <c r="B988" s="25"/>
      <c r="C988" s="25"/>
      <c r="D988" s="25"/>
      <c r="E988" s="25"/>
      <c r="F988" s="25"/>
      <c r="G988" s="25"/>
      <c r="H988" s="25"/>
      <c r="I988" s="25"/>
      <c r="J988" s="25"/>
      <c r="K988" s="25"/>
      <c r="L988" s="25"/>
      <c r="M988" s="25"/>
      <c r="N988" s="25"/>
      <c r="O988" s="25"/>
      <c r="P988" s="25"/>
      <c r="Q988" s="25"/>
      <c r="R988" s="25"/>
      <c r="S988" s="25"/>
      <c r="T988" s="25"/>
      <c r="U988" s="25"/>
      <c r="V988" s="25"/>
      <c r="W988" s="25"/>
      <c r="X988" s="25"/>
      <c r="Y988" s="25"/>
      <c r="Z988" s="25"/>
    </row>
    <row r="989" spans="1:26" ht="15.75" customHeight="1">
      <c r="A989" s="25"/>
      <c r="B989" s="25"/>
      <c r="C989" s="25"/>
      <c r="D989" s="25"/>
      <c r="E989" s="25"/>
      <c r="F989" s="25"/>
      <c r="G989" s="25"/>
      <c r="H989" s="25"/>
      <c r="I989" s="25"/>
      <c r="J989" s="25"/>
      <c r="K989" s="25"/>
      <c r="L989" s="25"/>
      <c r="M989" s="25"/>
      <c r="N989" s="25"/>
      <c r="O989" s="25"/>
      <c r="P989" s="25"/>
      <c r="Q989" s="25"/>
      <c r="R989" s="25"/>
      <c r="S989" s="25"/>
      <c r="T989" s="25"/>
      <c r="U989" s="25"/>
      <c r="V989" s="25"/>
      <c r="W989" s="25"/>
      <c r="X989" s="25"/>
      <c r="Y989" s="25"/>
      <c r="Z989" s="25"/>
    </row>
    <row r="990" spans="1:26" ht="15.75" customHeight="1">
      <c r="A990" s="25"/>
      <c r="B990" s="25"/>
      <c r="C990" s="25"/>
      <c r="D990" s="25"/>
      <c r="E990" s="25"/>
      <c r="F990" s="25"/>
      <c r="G990" s="25"/>
      <c r="H990" s="25"/>
      <c r="I990" s="25"/>
      <c r="J990" s="25"/>
      <c r="K990" s="25"/>
      <c r="L990" s="25"/>
      <c r="M990" s="25"/>
      <c r="N990" s="25"/>
      <c r="O990" s="25"/>
      <c r="P990" s="25"/>
      <c r="Q990" s="25"/>
      <c r="R990" s="25"/>
      <c r="S990" s="25"/>
      <c r="T990" s="25"/>
      <c r="U990" s="25"/>
      <c r="V990" s="25"/>
      <c r="W990" s="25"/>
      <c r="X990" s="25"/>
      <c r="Y990" s="25"/>
      <c r="Z990" s="25"/>
    </row>
    <row r="991" spans="1:26" ht="15.75" customHeight="1">
      <c r="A991" s="25"/>
      <c r="B991" s="25"/>
      <c r="C991" s="25"/>
      <c r="D991" s="25"/>
      <c r="E991" s="25"/>
      <c r="F991" s="25"/>
      <c r="G991" s="25"/>
      <c r="H991" s="25"/>
      <c r="I991" s="25"/>
      <c r="J991" s="25"/>
      <c r="K991" s="25"/>
      <c r="L991" s="25"/>
      <c r="M991" s="25"/>
      <c r="N991" s="25"/>
      <c r="O991" s="25"/>
      <c r="P991" s="25"/>
      <c r="Q991" s="25"/>
      <c r="R991" s="25"/>
      <c r="S991" s="25"/>
      <c r="T991" s="25"/>
      <c r="U991" s="25"/>
      <c r="V991" s="25"/>
      <c r="W991" s="25"/>
      <c r="X991" s="25"/>
      <c r="Y991" s="25"/>
      <c r="Z991" s="25"/>
    </row>
    <row r="992" spans="1:26" ht="15.75" customHeight="1">
      <c r="A992" s="25"/>
      <c r="B992" s="25"/>
      <c r="C992" s="25"/>
      <c r="D992" s="25"/>
      <c r="E992" s="25"/>
      <c r="F992" s="25"/>
      <c r="G992" s="25"/>
      <c r="H992" s="25"/>
      <c r="I992" s="25"/>
      <c r="J992" s="25"/>
      <c r="K992" s="25"/>
      <c r="L992" s="25"/>
      <c r="M992" s="25"/>
      <c r="N992" s="25"/>
      <c r="O992" s="25"/>
      <c r="P992" s="25"/>
      <c r="Q992" s="25"/>
      <c r="R992" s="25"/>
      <c r="S992" s="25"/>
      <c r="T992" s="25"/>
      <c r="U992" s="25"/>
      <c r="V992" s="25"/>
      <c r="W992" s="25"/>
      <c r="X992" s="25"/>
      <c r="Y992" s="25"/>
      <c r="Z992" s="25"/>
    </row>
    <row r="993" spans="1:26" ht="15.75" customHeight="1">
      <c r="A993" s="25"/>
      <c r="B993" s="25"/>
      <c r="C993" s="25"/>
      <c r="D993" s="25"/>
      <c r="E993" s="25"/>
      <c r="F993" s="25"/>
      <c r="G993" s="25"/>
      <c r="H993" s="25"/>
      <c r="I993" s="25"/>
      <c r="J993" s="25"/>
      <c r="K993" s="25"/>
      <c r="L993" s="25"/>
      <c r="M993" s="25"/>
      <c r="N993" s="25"/>
      <c r="O993" s="25"/>
      <c r="P993" s="25"/>
      <c r="Q993" s="25"/>
      <c r="R993" s="25"/>
      <c r="S993" s="25"/>
      <c r="T993" s="25"/>
      <c r="U993" s="25"/>
      <c r="V993" s="25"/>
      <c r="W993" s="25"/>
      <c r="X993" s="25"/>
      <c r="Y993" s="25"/>
      <c r="Z993" s="25"/>
    </row>
    <row r="994" spans="1:26" ht="15.75" customHeight="1">
      <c r="A994" s="25"/>
      <c r="B994" s="25"/>
      <c r="C994" s="25"/>
      <c r="D994" s="25"/>
      <c r="E994" s="25"/>
      <c r="F994" s="25"/>
      <c r="G994" s="25"/>
      <c r="H994" s="25"/>
      <c r="I994" s="25"/>
      <c r="J994" s="25"/>
      <c r="K994" s="25"/>
      <c r="L994" s="25"/>
      <c r="M994" s="25"/>
      <c r="N994" s="25"/>
      <c r="O994" s="25"/>
      <c r="P994" s="25"/>
      <c r="Q994" s="25"/>
      <c r="R994" s="25"/>
      <c r="S994" s="25"/>
      <c r="T994" s="25"/>
      <c r="U994" s="25"/>
      <c r="V994" s="25"/>
      <c r="W994" s="25"/>
      <c r="X994" s="25"/>
      <c r="Y994" s="25"/>
      <c r="Z994" s="25"/>
    </row>
    <row r="995" spans="1:26" ht="15.75" customHeight="1">
      <c r="A995" s="25"/>
      <c r="B995" s="25"/>
      <c r="C995" s="25"/>
      <c r="D995" s="25"/>
      <c r="E995" s="25"/>
      <c r="F995" s="25"/>
      <c r="G995" s="25"/>
      <c r="H995" s="25"/>
      <c r="I995" s="25"/>
      <c r="J995" s="25"/>
      <c r="K995" s="25"/>
      <c r="L995" s="25"/>
      <c r="M995" s="25"/>
      <c r="N995" s="25"/>
      <c r="O995" s="25"/>
      <c r="P995" s="25"/>
      <c r="Q995" s="25"/>
      <c r="R995" s="25"/>
      <c r="S995" s="25"/>
      <c r="T995" s="25"/>
      <c r="U995" s="25"/>
      <c r="V995" s="25"/>
      <c r="W995" s="25"/>
      <c r="X995" s="25"/>
      <c r="Y995" s="25"/>
      <c r="Z995" s="25"/>
    </row>
    <row r="996" spans="1:26" ht="15.75" customHeight="1">
      <c r="A996" s="25"/>
      <c r="B996" s="25"/>
      <c r="C996" s="25"/>
      <c r="D996" s="25"/>
      <c r="E996" s="25"/>
      <c r="F996" s="25"/>
      <c r="G996" s="25"/>
      <c r="H996" s="25"/>
      <c r="I996" s="25"/>
      <c r="J996" s="25"/>
      <c r="K996" s="25"/>
      <c r="L996" s="25"/>
      <c r="M996" s="25"/>
      <c r="N996" s="25"/>
      <c r="O996" s="25"/>
      <c r="P996" s="25"/>
      <c r="Q996" s="25"/>
      <c r="R996" s="25"/>
      <c r="S996" s="25"/>
      <c r="T996" s="25"/>
      <c r="U996" s="25"/>
      <c r="V996" s="25"/>
      <c r="W996" s="25"/>
      <c r="X996" s="25"/>
      <c r="Y996" s="25"/>
      <c r="Z996" s="25"/>
    </row>
    <row r="997" spans="1:26" ht="15.75" customHeight="1">
      <c r="A997" s="25"/>
      <c r="B997" s="25"/>
      <c r="C997" s="25"/>
      <c r="D997" s="25"/>
      <c r="E997" s="25"/>
      <c r="F997" s="25"/>
      <c r="G997" s="25"/>
      <c r="H997" s="25"/>
      <c r="I997" s="25"/>
      <c r="J997" s="25"/>
      <c r="K997" s="25"/>
      <c r="L997" s="25"/>
      <c r="M997" s="25"/>
      <c r="N997" s="25"/>
      <c r="O997" s="25"/>
      <c r="P997" s="25"/>
      <c r="Q997" s="25"/>
      <c r="R997" s="25"/>
      <c r="S997" s="25"/>
      <c r="T997" s="25"/>
      <c r="U997" s="25"/>
      <c r="V997" s="25"/>
      <c r="W997" s="25"/>
      <c r="X997" s="25"/>
      <c r="Y997" s="25"/>
      <c r="Z997" s="25"/>
    </row>
    <row r="998" spans="1:26" ht="15.75" customHeight="1">
      <c r="A998" s="25"/>
      <c r="B998" s="25"/>
      <c r="C998" s="25"/>
      <c r="D998" s="25"/>
      <c r="E998" s="25"/>
      <c r="F998" s="25"/>
      <c r="G998" s="25"/>
      <c r="H998" s="25"/>
      <c r="I998" s="25"/>
      <c r="J998" s="25"/>
      <c r="K998" s="25"/>
      <c r="L998" s="25"/>
      <c r="M998" s="25"/>
      <c r="N998" s="25"/>
      <c r="O998" s="25"/>
      <c r="P998" s="25"/>
      <c r="Q998" s="25"/>
      <c r="R998" s="25"/>
      <c r="S998" s="25"/>
      <c r="T998" s="25"/>
      <c r="U998" s="25"/>
      <c r="V998" s="25"/>
      <c r="W998" s="25"/>
      <c r="X998" s="25"/>
      <c r="Y998" s="25"/>
      <c r="Z998" s="25"/>
    </row>
    <row r="999" spans="1:26" ht="15.75" customHeight="1">
      <c r="A999" s="25"/>
      <c r="B999" s="25"/>
      <c r="C999" s="25"/>
      <c r="D999" s="25"/>
      <c r="E999" s="25"/>
      <c r="F999" s="25"/>
      <c r="G999" s="25"/>
      <c r="H999" s="25"/>
      <c r="I999" s="25"/>
      <c r="J999" s="25"/>
      <c r="K999" s="25"/>
      <c r="L999" s="25"/>
      <c r="M999" s="25"/>
      <c r="N999" s="25"/>
      <c r="O999" s="25"/>
      <c r="P999" s="25"/>
      <c r="Q999" s="25"/>
      <c r="R999" s="25"/>
      <c r="S999" s="25"/>
      <c r="T999" s="25"/>
      <c r="U999" s="25"/>
      <c r="V999" s="25"/>
      <c r="W999" s="25"/>
      <c r="X999" s="25"/>
      <c r="Y999" s="25"/>
      <c r="Z999" s="25"/>
    </row>
    <row r="1000" spans="1:26" ht="15.75" customHeight="1">
      <c r="A1000" s="25"/>
      <c r="B1000" s="25"/>
      <c r="C1000" s="25"/>
      <c r="D1000" s="25"/>
      <c r="E1000" s="25"/>
      <c r="F1000" s="25"/>
      <c r="G1000" s="25"/>
      <c r="H1000" s="25"/>
      <c r="I1000" s="25"/>
      <c r="J1000" s="25"/>
      <c r="K1000" s="25"/>
      <c r="L1000" s="25"/>
      <c r="M1000" s="25"/>
      <c r="N1000" s="25"/>
      <c r="O1000" s="25"/>
      <c r="P1000" s="25"/>
      <c r="Q1000" s="25"/>
      <c r="R1000" s="25"/>
      <c r="S1000" s="25"/>
      <c r="T1000" s="25"/>
      <c r="U1000" s="25"/>
      <c r="V1000" s="25"/>
      <c r="W1000" s="25"/>
      <c r="X1000" s="25"/>
      <c r="Y1000" s="25"/>
      <c r="Z1000" s="25"/>
    </row>
  </sheetData>
  <mergeCells count="9">
    <mergeCell ref="V2:W2"/>
    <mergeCell ref="V3:W3"/>
    <mergeCell ref="D2:K3"/>
    <mergeCell ref="M2:N2"/>
    <mergeCell ref="P2:Q2"/>
    <mergeCell ref="S2:T2"/>
    <mergeCell ref="M3:N3"/>
    <mergeCell ref="P3:Q3"/>
    <mergeCell ref="S3:T3"/>
  </mergeCells>
  <pageMargins left="0.7" right="0.7" top="0.75" bottom="0.75" header="0" footer="0"/>
  <pageSetup orientation="landscape"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Data</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Quach</dc:creator>
  <cp:lastModifiedBy>Nazim Uddin Altaf</cp:lastModifiedBy>
  <dcterms:created xsi:type="dcterms:W3CDTF">2022-04-21T14:05:43Z</dcterms:created>
  <dcterms:modified xsi:type="dcterms:W3CDTF">2025-03-01T17:11:31Z</dcterms:modified>
</cp:coreProperties>
</file>